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0800" windowHeight="6800"/>
  </bookViews>
  <sheets>
    <sheet name="Sheet1" sheetId="1" r:id="rId1"/>
    <sheet name="Sheet2" sheetId="2" r:id="rId2"/>
  </sheets>
  <definedNames>
    <definedName name="_xlnm.Print_Area" localSheetId="0">Sheet1!$A$1:$W$115</definedName>
    <definedName name="_xlnm.Print_Titles" localSheetId="0">Sheet1!$4:$6</definedName>
  </definedNames>
  <calcPr calcId="144525"/>
</workbook>
</file>

<file path=xl/calcChain.xml><?xml version="1.0" encoding="utf-8"?>
<calcChain xmlns="http://schemas.openxmlformats.org/spreadsheetml/2006/main">
  <c r="K93" i="1" l="1"/>
  <c r="K86" i="1"/>
  <c r="K81" i="1"/>
  <c r="K46" i="1"/>
  <c r="K35" i="1"/>
  <c r="K21" i="1"/>
  <c r="O104" i="1" l="1"/>
  <c r="O103" i="1"/>
  <c r="O102" i="1"/>
  <c r="O101" i="1"/>
  <c r="O100" i="1"/>
  <c r="O99" i="1"/>
  <c r="O98" i="1"/>
  <c r="O97" i="1"/>
  <c r="O96" i="1"/>
  <c r="O95" i="1"/>
  <c r="O92" i="1"/>
  <c r="O91" i="1"/>
  <c r="O90" i="1"/>
  <c r="O89" i="1"/>
  <c r="O88" i="1"/>
  <c r="O85" i="1"/>
  <c r="O84" i="1"/>
  <c r="O81" i="1" s="1"/>
  <c r="O80" i="1"/>
  <c r="O79" i="1"/>
  <c r="O78" i="1"/>
  <c r="O77" i="1"/>
  <c r="O76" i="1"/>
  <c r="O74" i="1"/>
  <c r="O72" i="1"/>
  <c r="O71" i="1"/>
  <c r="O70" i="1"/>
  <c r="O68" i="1"/>
  <c r="O67" i="1"/>
  <c r="O66" i="1"/>
  <c r="O63" i="1"/>
  <c r="O62" i="1"/>
  <c r="O61" i="1"/>
  <c r="O60" i="1"/>
  <c r="O58" i="1"/>
  <c r="O57" i="1"/>
  <c r="O56" i="1"/>
  <c r="O55" i="1"/>
  <c r="O54" i="1"/>
  <c r="O53" i="1"/>
  <c r="O52" i="1"/>
  <c r="O51" i="1"/>
  <c r="O50" i="1"/>
  <c r="O45" i="1"/>
  <c r="O44" i="1"/>
  <c r="O43" i="1"/>
  <c r="O42" i="1"/>
  <c r="O41" i="1"/>
  <c r="O40" i="1"/>
  <c r="O39" i="1"/>
  <c r="O38" i="1"/>
  <c r="O37" i="1"/>
  <c r="O36" i="1"/>
  <c r="O34" i="1"/>
  <c r="O33" i="1"/>
  <c r="O32" i="1"/>
  <c r="O30" i="1"/>
  <c r="O29" i="1"/>
  <c r="O28" i="1"/>
  <c r="O27" i="1"/>
  <c r="O26" i="1"/>
  <c r="O25" i="1"/>
  <c r="O20" i="1"/>
  <c r="O19" i="1"/>
  <c r="O18" i="1"/>
  <c r="K17" i="1"/>
  <c r="K10" i="1" s="1"/>
  <c r="K7" i="1" s="1"/>
  <c r="O16" i="1"/>
  <c r="O15" i="1"/>
  <c r="O46" i="1" l="1"/>
  <c r="O93" i="1"/>
  <c r="O35" i="1"/>
  <c r="O86" i="1"/>
  <c r="O17" i="1"/>
  <c r="O10" i="1" s="1"/>
  <c r="O21" i="1"/>
  <c r="O7" i="1" l="1"/>
</calcChain>
</file>

<file path=xl/sharedStrings.xml><?xml version="1.0" encoding="utf-8"?>
<sst xmlns="http://schemas.openxmlformats.org/spreadsheetml/2006/main" count="411" uniqueCount="246">
  <si>
    <t>Rumusan Rencana Program dan Kegiatan SKPD Tahun 2019
dan Prakiraan Maju Tahun 2020</t>
  </si>
  <si>
    <t>Kecamatan Curug</t>
  </si>
  <si>
    <t>URUSAN</t>
  </si>
  <si>
    <t>TUJUAN</t>
  </si>
  <si>
    <t>INDIKATOR TUJUAN</t>
  </si>
  <si>
    <t>KODE REKENING</t>
  </si>
  <si>
    <t>PROGRAM</t>
  </si>
  <si>
    <t>INDIKATOR PROGRAM</t>
  </si>
  <si>
    <t>SATUAN KINERJA</t>
  </si>
  <si>
    <t>RENCANA TAHUN 2019</t>
  </si>
  <si>
    <t>CATATAN PENTING</t>
  </si>
  <si>
    <t xml:space="preserve">PRAKIRAAN MAJU RENCANA TAHUN 2020
</t>
  </si>
  <si>
    <t>PENANGGUNG JAWAB (OPD DAN JABATAN)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</si>
  <si>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</si>
  <si>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</si>
  <si>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</si>
  <si>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</si>
  <si>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</si>
  <si>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</si>
  <si>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</si>
  <si>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</si>
  <si>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KECAMATAN CURUG</t>
  </si>
  <si>
    <t xml:space="preserve">Meningkatnya Tata Kelola Pemerintahan pada lingkup Kecamatan Curug </t>
  </si>
  <si>
    <t>CAMAT CURUG</t>
  </si>
  <si>
    <t xml:space="preserve">Meningkatnya akuntabilitas kinerja Penyelenggaraan Pemerintahan pada lingkungan perangkat Daerah </t>
  </si>
  <si>
    <t xml:space="preserve">Indeks Kepuasan Masyarakat </t>
  </si>
  <si>
    <t>01</t>
  </si>
  <si>
    <t xml:space="preserve">Program Pemerintahan Umum  Kecamatan </t>
  </si>
  <si>
    <t xml:space="preserve">Cakupan Pelayanan Perijinan PATEN (%) </t>
  </si>
  <si>
    <t>CAMAT</t>
  </si>
  <si>
    <t>Capaian KTP yang dilayani (%)</t>
  </si>
  <si>
    <t>Presentase jalan  gang dalam kondisi baik</t>
  </si>
  <si>
    <t xml:space="preserve">Capaian realisasi distribusi SPPT (%) </t>
  </si>
  <si>
    <t xml:space="preserve">Presentase Keluarahan Kategori baik </t>
  </si>
  <si>
    <t>01.001</t>
  </si>
  <si>
    <t>Pelayanan Administrasi Terpadu kecamatan (PATEN)</t>
  </si>
  <si>
    <t>Perijianan yang diterbitakan</t>
  </si>
  <si>
    <t xml:space="preserve">Kecamatan Curug </t>
  </si>
  <si>
    <t>01.002</t>
  </si>
  <si>
    <t>Penyediaan sarana dan prasarana infrastruktur kecamatan</t>
  </si>
  <si>
    <t xml:space="preserve">10 Pembangunan Jalan (paving Block ), dan </t>
  </si>
  <si>
    <t>10 Kelurahan</t>
  </si>
  <si>
    <t xml:space="preserve">Pembangunan Kantor Kelurahan </t>
  </si>
  <si>
    <t>3 Kelurahan (Sukajaya, Cipete, Curug Manis )</t>
  </si>
  <si>
    <t>Keluarahan</t>
  </si>
  <si>
    <t>01.003</t>
  </si>
  <si>
    <t>Peningkatan keamanan dan ketertiban</t>
  </si>
  <si>
    <t xml:space="preserve">2 Kegiatan </t>
  </si>
  <si>
    <t>01.004</t>
  </si>
  <si>
    <t>Pendistribusian dan Pengendalian SPT PBB</t>
  </si>
  <si>
    <t>Sosialisasi PBB, Pendistribusian dan Pengendalian SPT PBB</t>
  </si>
  <si>
    <t>01.005</t>
  </si>
  <si>
    <t xml:space="preserve">Pembinaan dan Penyelenggaraan Lomba Kelurahan </t>
  </si>
  <si>
    <t xml:space="preserve">Penilaian Lomba Kelurahan </t>
  </si>
  <si>
    <t>02</t>
  </si>
  <si>
    <t xml:space="preserve">Program Pemberdayaan Masyarakat  Kecamatan </t>
  </si>
  <si>
    <t xml:space="preserve">Tingkat Partisipasi Masyarakat Kecamatan dalam Kegiatan Pembangunan </t>
  </si>
  <si>
    <t>Cakupan pemenuhan fasilitasi pengembangan Kota Sehat (%)</t>
  </si>
  <si>
    <t>Cakupan pemenuhan fasilitasi penunjang kota layak anak (%)</t>
  </si>
  <si>
    <t>Realisasi pengajuan usulan musrenbang tk kecamatan yang diakomodir terhadap total usulan (%)</t>
  </si>
  <si>
    <t>02.001</t>
  </si>
  <si>
    <t>Fasilitasi Pengembangan Kota Sehat</t>
  </si>
  <si>
    <t>Sosialisasi Germas, Dapur Gizi</t>
  </si>
  <si>
    <t>02.002</t>
  </si>
  <si>
    <t xml:space="preserve">Fasilitasi Pengembangan Kota Layak anak </t>
  </si>
  <si>
    <t>Sosialisasi Kota Layak Anak,</t>
  </si>
  <si>
    <t xml:space="preserve">1 Kegiatan </t>
  </si>
  <si>
    <t xml:space="preserve"> Pengadaan Alat Peraga Anak </t>
  </si>
  <si>
    <t xml:space="preserve">1  Kegiatan </t>
  </si>
  <si>
    <t>02.003</t>
  </si>
  <si>
    <t>Fasilitasi Peran serta  Kepemudaan dan olah raga</t>
  </si>
  <si>
    <t>Turnamen Olahraga Antar Keluaran, PORKOT</t>
  </si>
  <si>
    <t>02.004</t>
  </si>
  <si>
    <t>Pemberdayaan perempuan dan pemberdayaan masyarakat</t>
  </si>
  <si>
    <t xml:space="preserve">Sosialisasi Pemberdayaan Masyarakat Kelurahan, </t>
  </si>
  <si>
    <t xml:space="preserve">PKK Kecamatan </t>
  </si>
  <si>
    <t>02.005</t>
  </si>
  <si>
    <t>Pelaksanaan musyawarah pembangunan kecamatan</t>
  </si>
  <si>
    <t xml:space="preserve">Pra Musrenbang, Musrenbang </t>
  </si>
  <si>
    <t>02.006</t>
  </si>
  <si>
    <t>Fasilitasi  Kebudayaan  dan Keagamaan</t>
  </si>
  <si>
    <t xml:space="preserve">STQ, HUT RI, Isra Mi'raj, Serang Fair, HUT Kota Serang, Maulid Nabi, Pengajian Rutin Kecamatan </t>
  </si>
  <si>
    <t xml:space="preserve">7 Kegiatan </t>
  </si>
  <si>
    <t>02.007</t>
  </si>
  <si>
    <t xml:space="preserve">Fasilitasi Penanggulangan Kemiskinan </t>
  </si>
  <si>
    <t>03</t>
  </si>
  <si>
    <t>Program Pemberdayaan Masyarakat Kelurahan</t>
  </si>
  <si>
    <t>Tingkat Partisipasi masyarakat Kelurahan  dalam kegiatan pembangunan (%)</t>
  </si>
  <si>
    <t xml:space="preserve">Kelurahan </t>
  </si>
  <si>
    <t>LURAH</t>
  </si>
  <si>
    <t>03.057</t>
  </si>
  <si>
    <t>Pemberdayaan Masyarakat Kelurahan Curug</t>
  </si>
  <si>
    <t>Musrenbang, Kota Serang sehat, Kota Layak Anak, PKK, Karang Taruna,PHBI</t>
  </si>
  <si>
    <t xml:space="preserve">6 Kegiatan </t>
  </si>
  <si>
    <t>Kelurahan Curug</t>
  </si>
  <si>
    <t>03.058</t>
  </si>
  <si>
    <t>Pemberdayaan Masyarakat Kelurahan Tinggar</t>
  </si>
  <si>
    <t>Kelurahan Tinggar</t>
  </si>
  <si>
    <t>03.059</t>
  </si>
  <si>
    <t>Pemberdayaan Masyarakat Kelurahan Kemanisan</t>
  </si>
  <si>
    <t xml:space="preserve">Kelurahan Kamanisan </t>
  </si>
  <si>
    <t>03.060</t>
  </si>
  <si>
    <t>Pemberdayaan Masyarakat Kelurahan Cipete</t>
  </si>
  <si>
    <t xml:space="preserve">Kelurahan Cipete </t>
  </si>
  <si>
    <t>03.061</t>
  </si>
  <si>
    <t>Pemberdayaan Masyarakat Kelurahan Cilaku</t>
  </si>
  <si>
    <t>Keluarahan Cilaku</t>
  </si>
  <si>
    <t>03.062</t>
  </si>
  <si>
    <t>Pemberdayaan Masyarakat Kelurahan Pancalaksana</t>
  </si>
  <si>
    <t>Kelurahan Pancalaksana</t>
  </si>
  <si>
    <t>03.063</t>
  </si>
  <si>
    <t>Pemberdayaan Masyarakat Kelurahan Sukawana</t>
  </si>
  <si>
    <t xml:space="preserve">Kelurahan Sukawana </t>
  </si>
  <si>
    <t>03.064</t>
  </si>
  <si>
    <t>Pemberdayaan Masyarakat Kelurahan Sukalaksana</t>
  </si>
  <si>
    <t xml:space="preserve">Keluarahan Sukalaksana </t>
  </si>
  <si>
    <t>03.065</t>
  </si>
  <si>
    <t>Pemberdayaan Masyarakat Kelurahan Curug Manis</t>
  </si>
  <si>
    <t xml:space="preserve">Kelurahan Curug Manis </t>
  </si>
  <si>
    <t>03.066</t>
  </si>
  <si>
    <t>Pemberdayaan Masyarakat Kelurahan Sukajaya</t>
  </si>
  <si>
    <t xml:space="preserve">Kelurahan Sukajaya </t>
  </si>
  <si>
    <t xml:space="preserve">NON URUSAN </t>
  </si>
  <si>
    <t xml:space="preserve">Capaian Hasil Evaluasi  LKJIP Perangkat Daerah (1-100)  </t>
  </si>
  <si>
    <t>Program Pelayanan dan Peningkatan Kapasitas Aparatur</t>
  </si>
  <si>
    <t xml:space="preserve">Indeks Kepuasan Pelayanan Kesekretariatan </t>
  </si>
  <si>
    <t xml:space="preserve">12 Bulan </t>
  </si>
  <si>
    <t>SEKRETARIS CAMAT</t>
  </si>
  <si>
    <t xml:space="preserve">Presentase Sarana dan Prasarana Kantor dalam Kondisi Baik </t>
  </si>
  <si>
    <t xml:space="preserve">Tingkat Ketersediaan Dokumen Pengelolaan Barang Milik Daerah (%) </t>
  </si>
  <si>
    <t>Pelayanan Administrasi Perkantoran</t>
  </si>
  <si>
    <t>4600 Materai, Materai 3000 =2300, Materai 6000 = 2300</t>
  </si>
  <si>
    <t>……</t>
  </si>
  <si>
    <t xml:space="preserve">Komuniksi sumber daya Air dan Listrik </t>
  </si>
  <si>
    <t xml:space="preserve">Jasa Kebersihan Kantor </t>
  </si>
  <si>
    <t xml:space="preserve">Alat Tulis Kantor </t>
  </si>
  <si>
    <t xml:space="preserve"> barang cetakan dan penggandaan</t>
  </si>
  <si>
    <t>komponen instalasi listrik/penerangan bangunan kantor</t>
  </si>
  <si>
    <t>Peralatan Rumah Tangga</t>
  </si>
  <si>
    <t>Bahan bacaan dan peraturan perundang-undangan</t>
  </si>
  <si>
    <t>Penyediaan Jasa Pengamanan Lingkungan Kantor</t>
  </si>
  <si>
    <t>Pengadaan Sarana dan Prasarana Kantor</t>
  </si>
  <si>
    <t xml:space="preserve"> Kendaraan dinas / operasional</t>
  </si>
  <si>
    <t>4 unit</t>
  </si>
  <si>
    <t>Perlengkapan gedung kantor</t>
  </si>
  <si>
    <t>7 Unit</t>
  </si>
  <si>
    <t>Pengadaan peralatan gedung kantor</t>
  </si>
  <si>
    <t>36 unit</t>
  </si>
  <si>
    <t>Pengadaan mebeleur</t>
  </si>
  <si>
    <t>165 unit</t>
  </si>
  <si>
    <t>01. 003</t>
  </si>
  <si>
    <t>Pemeliharan sarana dan prasarana kantor</t>
  </si>
  <si>
    <t xml:space="preserve"> Pemeliharaan dan perizinan kendaraan dinas / operasional</t>
  </si>
  <si>
    <t xml:space="preserve">Kecamatan Curug &amp; 10 Kelurahan  </t>
  </si>
  <si>
    <t>Pemeliharaan rutin/berkala gedung kantor</t>
  </si>
  <si>
    <t>Pemeliharaan rutin/berkala peralatan gedung kantor</t>
  </si>
  <si>
    <t>Rehabilitasi gedung kantor/rumah dinas/rumah jabatan</t>
  </si>
  <si>
    <t xml:space="preserve">Rehab Pagar Lingkungan Kantor Kecamatan Curug  </t>
  </si>
  <si>
    <t xml:space="preserve">pembuatan Aula Kecamatan Curug </t>
  </si>
  <si>
    <t>01.009</t>
  </si>
  <si>
    <t xml:space="preserve">Peningkatan Kapasitas Aparatur </t>
  </si>
  <si>
    <t xml:space="preserve">40 Stell Pakaiaan Dinas </t>
  </si>
  <si>
    <t>01.010</t>
  </si>
  <si>
    <t>Penyediaan Dokumentasi, Informatika dan Komunikasi OPD</t>
  </si>
  <si>
    <t>Website,Rabeg</t>
  </si>
  <si>
    <t>01.011</t>
  </si>
  <si>
    <t>Pengelolaan Barang Milik Daerah</t>
  </si>
  <si>
    <t xml:space="preserve">6 Dokumen </t>
  </si>
  <si>
    <t>Penyediaan Makanan dan Minuman</t>
  </si>
  <si>
    <t xml:space="preserve">11 Bulan </t>
  </si>
  <si>
    <t>'01.010</t>
  </si>
  <si>
    <t>Rapat-Rapat Koordinasi dan Konsultasi Dalam dan Luar Daerah</t>
  </si>
  <si>
    <t>Rapat-Rapat Kordinasi dan Konsultasi Dalam dan Luar Daerah</t>
  </si>
  <si>
    <t>02.</t>
  </si>
  <si>
    <t xml:space="preserve">Program Pengelolaan dan Pelaporan Keuangan </t>
  </si>
  <si>
    <t>Tingkat Ketersediaan Dokumen Pengelolaan dan Pelaporan Keuangan (%)</t>
  </si>
  <si>
    <t>Tingkat Ketepatan Waktu Penyampaian Dokumen Pengelolaan dan Pelaporan Keuangan (%)</t>
  </si>
  <si>
    <t xml:space="preserve">Penyusuanan Pelaporan Keuangan Triwulan dan Semesteran </t>
  </si>
  <si>
    <t>Lapbul, Evaluasi Renja</t>
  </si>
  <si>
    <t xml:space="preserve">2 Dokumen </t>
  </si>
  <si>
    <t xml:space="preserve">Penyusunan Pelaporan Keuangan Akhir </t>
  </si>
  <si>
    <t xml:space="preserve">CALK </t>
  </si>
  <si>
    <t xml:space="preserve">1 Dokumen </t>
  </si>
  <si>
    <t>03.</t>
  </si>
  <si>
    <t xml:space="preserve">Program Peningkatan Perencanaan, Pengendalian dan Pelaporan Capaian Kinerja </t>
  </si>
  <si>
    <t>Tingkat Ketersediaan Dokumen Perencanaan, Pengendalian dan Pelaporan Capaian Kinerja Keuangan ( %)</t>
  </si>
  <si>
    <t>Tingkat Ketepatan Waktu Penyampaian Dokumen Perencanaan, Pengendalian dan Pelaporan Capaian Kinerja (%)</t>
  </si>
  <si>
    <t>03.001</t>
  </si>
  <si>
    <t>Penyusunan Dokumen Perencanaan Perangkat Daerah</t>
  </si>
  <si>
    <t xml:space="preserve">Renstra, Renja </t>
  </si>
  <si>
    <t>03.002</t>
  </si>
  <si>
    <t xml:space="preserve">Penyusunan Rencana Kerja dan Anggaran Perangkat Daerah </t>
  </si>
  <si>
    <t>RKA dan DPA</t>
  </si>
  <si>
    <t>03.003</t>
  </si>
  <si>
    <t xml:space="preserve">Pengendalian dan Evaluasi Kinerja </t>
  </si>
  <si>
    <t xml:space="preserve">Laporan Monev Triwulannan </t>
  </si>
  <si>
    <t>03.004</t>
  </si>
  <si>
    <t>Penyusunan Pelaporan Capaian Kinerja  Tahunan Perangkat Daerah</t>
  </si>
  <si>
    <t xml:space="preserve">LPPD, LAKIP,LKPIJ, TAPKIN, Evaluasi Renja </t>
  </si>
  <si>
    <t xml:space="preserve">5 Dokumen </t>
  </si>
  <si>
    <t>03.005</t>
  </si>
  <si>
    <t xml:space="preserve">Penyusunan Data dan Profil Perangkat Daerah </t>
  </si>
  <si>
    <t xml:space="preserve">11 Dokumen </t>
  </si>
  <si>
    <t>04.</t>
  </si>
  <si>
    <t>Program Pelayanan Administrasi Kelurahan</t>
  </si>
  <si>
    <t xml:space="preserve">Indeks Kepuasan Pelayanan Kepada Masyarakat Khusus OPD Kecamatan (IKM) Tingkat Keluarahan </t>
  </si>
  <si>
    <t xml:space="preserve">Presentase Sarana dan Prasarana Kantor di Kelurahan dalam Kondisi Baik </t>
  </si>
  <si>
    <t>04.057</t>
  </si>
  <si>
    <t>Operasional Pelayanan Kelurahan Curug</t>
  </si>
  <si>
    <t>Materai, ATK, Listrik, Cetakan,spanduk, jasa, Fotocopy,  jasa,makmin,sppd dalam dan luar,</t>
  </si>
  <si>
    <t>04.058</t>
  </si>
  <si>
    <t>Oprasional pelayanan kelurahan Tinggar</t>
  </si>
  <si>
    <t>04.059</t>
  </si>
  <si>
    <t>Oprasional pelayanan kelurahan Kemanisaan</t>
  </si>
  <si>
    <t>04.060</t>
  </si>
  <si>
    <t>Oprasional pelayanan kelurahan cipete</t>
  </si>
  <si>
    <t>04.061</t>
  </si>
  <si>
    <t>04.062</t>
  </si>
  <si>
    <t>Oprasional pelayanan kelurahan pancalaksana</t>
  </si>
  <si>
    <t>04.063</t>
  </si>
  <si>
    <t>Oprasional pelayanan kelurahan Sukawana</t>
  </si>
  <si>
    <t>04.064</t>
  </si>
  <si>
    <t>Oprasional pelayanan kelurahan Sukalaksana</t>
  </si>
  <si>
    <t>…….</t>
  </si>
  <si>
    <t>04.065</t>
  </si>
  <si>
    <t>Oprasional pelayanan kelurahan Curug manis</t>
  </si>
  <si>
    <t>04.066</t>
  </si>
  <si>
    <t>Oprasional pelayanan kelurahan Sukajaya</t>
  </si>
  <si>
    <t xml:space="preserve">Mengetahui </t>
  </si>
  <si>
    <t xml:space="preserve">KEPALA BAPPEDA </t>
  </si>
  <si>
    <t>Ir. H. Djoko Sutrisno, MT</t>
  </si>
  <si>
    <t>Nip. 19600323 199003 1 002</t>
  </si>
  <si>
    <t>Drs. Budi Martono, M.Si</t>
  </si>
  <si>
    <t>Nip. 19690217 198903 1 004</t>
  </si>
  <si>
    <t xml:space="preserve">Kewilayahan </t>
  </si>
  <si>
    <t xml:space="preserve"> Bulan </t>
  </si>
  <si>
    <t xml:space="preserve">Bulan </t>
  </si>
  <si>
    <t>%</t>
  </si>
  <si>
    <t xml:space="preserve">Perijinan Yang diterbitkan </t>
  </si>
  <si>
    <t xml:space="preserve"> Kegiatan </t>
  </si>
  <si>
    <t xml:space="preserve">Kegiatan </t>
  </si>
  <si>
    <t>EKBANG</t>
  </si>
  <si>
    <t>Pemberdayaan Perempuan Melalui Program P2WKSS</t>
  </si>
  <si>
    <t xml:space="preserve">Rapat Koordinasi Kemiskinan Kecamatan Curug </t>
  </si>
  <si>
    <t>]</t>
  </si>
  <si>
    <t xml:space="preserve">Sosialisasi Kemanan Lingkungan, Sosialisasi Pencegahan Narkoba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</si>
</sst>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Times New Roman"/>
      <family val="1"/>
    </font>
    <font>
      <b/>
      <strike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1" fontId="6" fillId="3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41" fontId="4" fillId="4" borderId="7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7" xfId="2" quotePrefix="1" applyFont="1" applyFill="1" applyBorder="1" applyAlignment="1">
      <alignment vertical="top"/>
    </xf>
    <xf numFmtId="0" fontId="4" fillId="0" borderId="7" xfId="2" applyFont="1" applyBorder="1" applyAlignment="1">
      <alignment vertical="center" wrapText="1"/>
    </xf>
    <xf numFmtId="41" fontId="4" fillId="0" borderId="7" xfId="1" applyFont="1" applyBorder="1" applyAlignment="1">
      <alignment horizontal="center" vertical="center" wrapText="1"/>
    </xf>
    <xf numFmtId="41" fontId="4" fillId="4" borderId="7" xfId="0" applyNumberFormat="1" applyFont="1" applyFill="1" applyBorder="1" applyAlignment="1">
      <alignment horizontal="center" vertical="center"/>
    </xf>
    <xf numFmtId="0" fontId="8" fillId="4" borderId="7" xfId="2" quotePrefix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41" fontId="4" fillId="4" borderId="7" xfId="1" applyFont="1" applyFill="1" applyBorder="1" applyAlignment="1">
      <alignment horizontal="center" vertical="center"/>
    </xf>
    <xf numFmtId="0" fontId="8" fillId="4" borderId="7" xfId="2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 wrapText="1"/>
    </xf>
    <xf numFmtId="41" fontId="4" fillId="4" borderId="8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7" fillId="4" borderId="8" xfId="2" quotePrefix="1" applyFont="1" applyFill="1" applyBorder="1" applyAlignment="1">
      <alignment horizontal="left" vertical="top" wrapText="1"/>
    </xf>
    <xf numFmtId="0" fontId="7" fillId="4" borderId="8" xfId="2" applyFont="1" applyFill="1" applyBorder="1" applyAlignment="1">
      <alignment vertical="top" wrapText="1"/>
    </xf>
    <xf numFmtId="0" fontId="10" fillId="4" borderId="8" xfId="2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8" xfId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/>
    <xf numFmtId="3" fontId="8" fillId="4" borderId="7" xfId="2" quotePrefix="1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4" borderId="7" xfId="2" quotePrefix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41" fontId="4" fillId="4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7" xfId="2" applyFont="1" applyFill="1" applyBorder="1" applyAlignment="1">
      <alignment vertical="center" wrapText="1"/>
    </xf>
    <xf numFmtId="0" fontId="4" fillId="0" borderId="7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2" quotePrefix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7" xfId="2" quotePrefix="1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4" fillId="0" borderId="7" xfId="2" quotePrefix="1" applyFont="1" applyBorder="1" applyAlignment="1">
      <alignment vertical="top"/>
    </xf>
    <xf numFmtId="0" fontId="4" fillId="0" borderId="7" xfId="2" applyFont="1" applyBorder="1" applyAlignment="1">
      <alignment vertical="top" wrapText="1"/>
    </xf>
    <xf numFmtId="0" fontId="4" fillId="0" borderId="9" xfId="2" applyFont="1" applyBorder="1" applyAlignment="1">
      <alignment vertical="center" wrapText="1"/>
    </xf>
    <xf numFmtId="0" fontId="6" fillId="0" borderId="7" xfId="2" quotePrefix="1" applyFont="1" applyBorder="1" applyAlignment="1">
      <alignment vertical="top"/>
    </xf>
    <xf numFmtId="0" fontId="6" fillId="0" borderId="9" xfId="2" applyFont="1" applyBorder="1" applyAlignment="1">
      <alignment vertical="top" wrapText="1"/>
    </xf>
    <xf numFmtId="0" fontId="4" fillId="0" borderId="9" xfId="2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11" fillId="0" borderId="7" xfId="2" quotePrefix="1" applyFont="1" applyBorder="1" applyAlignment="1">
      <alignment vertical="top"/>
    </xf>
    <xf numFmtId="0" fontId="4" fillId="0" borderId="12" xfId="2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12" xfId="2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2" applyFont="1" applyBorder="1" applyAlignment="1">
      <alignment horizontal="left" vertical="top" wrapText="1"/>
    </xf>
    <xf numFmtId="0" fontId="7" fillId="0" borderId="9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41" fontId="4" fillId="0" borderId="7" xfId="1" applyFont="1" applyBorder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1" fontId="6" fillId="0" borderId="7" xfId="0" applyNumberFormat="1" applyFont="1" applyBorder="1" applyAlignment="1">
      <alignment vertical="center" wrapText="1"/>
    </xf>
    <xf numFmtId="41" fontId="6" fillId="0" borderId="8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horizontal="center" vertical="center"/>
    </xf>
    <xf numFmtId="41" fontId="6" fillId="4" borderId="7" xfId="1" applyFont="1" applyFill="1" applyBorder="1" applyAlignment="1">
      <alignment horizontal="center" vertical="center" wrapText="1"/>
    </xf>
    <xf numFmtId="41" fontId="6" fillId="0" borderId="7" xfId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4" fillId="4" borderId="7" xfId="0" applyNumberFormat="1" applyFont="1" applyFill="1" applyBorder="1" applyAlignment="1">
      <alignment horizontal="center" vertical="center"/>
    </xf>
    <xf numFmtId="9" fontId="13" fillId="4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7" fillId="4" borderId="8" xfId="2" quotePrefix="1" applyFont="1" applyFill="1" applyBorder="1" applyAlignment="1">
      <alignment horizontal="center" vertical="center"/>
    </xf>
    <xf numFmtId="0" fontId="7" fillId="4" borderId="11" xfId="2" quotePrefix="1" applyFont="1" applyFill="1" applyBorder="1" applyAlignment="1">
      <alignment horizontal="center" vertical="center"/>
    </xf>
    <xf numFmtId="0" fontId="7" fillId="4" borderId="6" xfId="2" quotePrefix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0" borderId="8" xfId="2" quotePrefix="1" applyFont="1" applyBorder="1" applyAlignment="1">
      <alignment horizontal="center" vertical="center" wrapText="1"/>
    </xf>
    <xf numFmtId="0" fontId="6" fillId="0" borderId="11" xfId="2" quotePrefix="1" applyFont="1" applyBorder="1" applyAlignment="1">
      <alignment horizontal="center" vertical="center" wrapText="1"/>
    </xf>
    <xf numFmtId="0" fontId="6" fillId="0" borderId="6" xfId="2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8" xfId="0" quotePrefix="1" applyFont="1" applyFill="1" applyBorder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 wrapText="1"/>
    </xf>
    <xf numFmtId="0" fontId="6" fillId="4" borderId="6" xfId="0" quotePrefix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abSelected="1" view="pageBreakPreview" topLeftCell="F1" zoomScale="115" zoomScaleSheetLayoutView="115" workbookViewId="0">
      <selection activeCell="L7" sqref="L7"/>
    </sheetView>
  </sheetViews>
  <sheetFormatPr defaultRowHeight="14.5" x14ac:dyDescent="0.35"/>
  <cols>
    <col min="1" max="1" width="10.7265625" style="1" customWidth="1"/>
    <col min="2" max="2" width="4.26953125" style="1" customWidth="1"/>
    <col min="3" max="3" width="11.81640625" style="1" customWidth="1"/>
    <col min="4" max="4" width="12" style="1" customWidth="1"/>
    <col min="5" max="5" width="11" style="1" customWidth="1"/>
    <col min="6" max="6" width="15.81640625" style="1" customWidth="1"/>
    <col min="7" max="7" width="14.7265625" style="1" customWidth="1"/>
    <col min="8" max="8" width="10.453125" style="100" customWidth="1"/>
    <col min="9" max="9" width="12.54296875" style="1" customWidth="1"/>
    <col min="10" max="10" width="11.1796875" style="100" customWidth="1"/>
    <col min="11" max="11" width="16.26953125" style="1" customWidth="1"/>
    <col min="12" max="12" width="8.7265625" style="1"/>
    <col min="13" max="13" width="10" style="1" customWidth="1"/>
    <col min="14" max="14" width="8.7265625" style="1"/>
    <col min="15" max="15" width="11.1796875" style="1" customWidth="1"/>
    <col min="16" max="16" width="12.54296875" style="1" customWidth="1"/>
    <col min="17" max="17" width="9.26953125" style="1" customWidth="1"/>
    <col min="18" max="18" width="8.7265625" style="1"/>
    <col min="19" max="19" width="43.453125" style="1" customWidth="1"/>
    <col min="20" max="23" width="8.7265625" style="1"/>
  </cols>
  <sheetData>
    <row r="1" spans="1:23" ht="37.5" customHeight="1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3" ht="14.5" customHeight="1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4" spans="1:23" s="5" customFormat="1" ht="33.75" customHeight="1" x14ac:dyDescent="0.35">
      <c r="A4" s="121" t="s">
        <v>2</v>
      </c>
      <c r="B4" s="123" t="s">
        <v>3</v>
      </c>
      <c r="C4" s="123"/>
      <c r="D4" s="2" t="s">
        <v>4</v>
      </c>
      <c r="E4" s="124" t="s">
        <v>5</v>
      </c>
      <c r="F4" s="3" t="s">
        <v>6</v>
      </c>
      <c r="G4" s="2" t="s">
        <v>7</v>
      </c>
      <c r="H4" s="125" t="s">
        <v>8</v>
      </c>
      <c r="I4" s="127" t="s">
        <v>9</v>
      </c>
      <c r="J4" s="127"/>
      <c r="K4" s="127"/>
      <c r="L4" s="127"/>
      <c r="M4" s="125" t="s">
        <v>10</v>
      </c>
      <c r="N4" s="128" t="s">
        <v>11</v>
      </c>
      <c r="O4" s="129"/>
      <c r="P4" s="124" t="s">
        <v>12</v>
      </c>
      <c r="Q4" s="124"/>
      <c r="R4" s="4"/>
      <c r="S4" s="4"/>
      <c r="T4" s="4"/>
      <c r="U4" s="4"/>
      <c r="V4" s="4"/>
      <c r="W4" s="4"/>
    </row>
    <row r="5" spans="1:23" s="5" customFormat="1" ht="52" customHeight="1" x14ac:dyDescent="0.35">
      <c r="A5" s="122"/>
      <c r="B5" s="6"/>
      <c r="C5" s="3" t="s">
        <v>13</v>
      </c>
      <c r="D5" s="2" t="s">
        <v>14</v>
      </c>
      <c r="E5" s="124"/>
      <c r="F5" s="3" t="s">
        <v>15</v>
      </c>
      <c r="G5" s="2" t="s">
        <v>16</v>
      </c>
      <c r="H5" s="126"/>
      <c r="I5" s="3" t="s">
        <v>17</v>
      </c>
      <c r="J5" s="2" t="s">
        <v>18</v>
      </c>
      <c r="K5" s="2" t="s">
        <v>19</v>
      </c>
      <c r="L5" s="2" t="s">
        <v>20</v>
      </c>
      <c r="M5" s="126"/>
      <c r="N5" s="2" t="s">
        <v>18</v>
      </c>
      <c r="O5" s="2" t="s">
        <v>19</v>
      </c>
      <c r="P5" s="124"/>
      <c r="Q5" s="124"/>
      <c r="R5" s="4"/>
      <c r="S5" s="4"/>
      <c r="T5" s="4"/>
      <c r="U5" s="4"/>
      <c r="V5" s="4"/>
      <c r="W5" s="4"/>
    </row>
    <row r="6" spans="1:23" s="8" customFormat="1" ht="17.25" customHeight="1" x14ac:dyDescent="0.3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127">
        <v>16</v>
      </c>
      <c r="Q6" s="127"/>
      <c r="R6" s="7"/>
      <c r="S6" s="7"/>
      <c r="T6" s="7"/>
      <c r="U6" s="7"/>
      <c r="V6" s="7"/>
      <c r="W6" s="7"/>
    </row>
    <row r="7" spans="1:23" s="13" customFormat="1" ht="28.5" customHeight="1" x14ac:dyDescent="0.35">
      <c r="A7" s="9" t="s">
        <v>234</v>
      </c>
      <c r="B7" s="9"/>
      <c r="C7" s="9"/>
      <c r="D7" s="9"/>
      <c r="E7" s="9"/>
      <c r="F7" s="9"/>
      <c r="G7" s="9"/>
      <c r="H7" s="10"/>
      <c r="I7" s="9"/>
      <c r="J7" s="10"/>
      <c r="K7" s="11">
        <f>K10+K21+K35+K46+K81+K86+K93</f>
        <v>11607150300</v>
      </c>
      <c r="L7" s="9"/>
      <c r="M7" s="9"/>
      <c r="N7" s="9"/>
      <c r="O7" s="11">
        <f>O10+O21+O35+O46+O81+O86+O93</f>
        <v>13348222845</v>
      </c>
      <c r="P7" s="130" t="s">
        <v>21</v>
      </c>
      <c r="Q7" s="130"/>
      <c r="R7" s="12"/>
      <c r="S7" s="12"/>
      <c r="T7" s="12"/>
      <c r="U7" s="12"/>
      <c r="V7" s="12"/>
      <c r="W7" s="12"/>
    </row>
    <row r="8" spans="1:23" s="13" customFormat="1" ht="62" customHeight="1" x14ac:dyDescent="0.35">
      <c r="A8" s="14"/>
      <c r="B8" s="131" t="s">
        <v>22</v>
      </c>
      <c r="C8" s="132"/>
      <c r="D8" s="15" t="s">
        <v>25</v>
      </c>
      <c r="E8" s="16"/>
      <c r="F8" s="16"/>
      <c r="G8" s="16"/>
      <c r="H8" s="17"/>
      <c r="I8" s="16"/>
      <c r="J8" s="17"/>
      <c r="K8" s="18">
        <v>11607150300</v>
      </c>
      <c r="L8" s="16"/>
      <c r="M8" s="16"/>
      <c r="N8" s="15"/>
      <c r="O8" s="19"/>
      <c r="P8" s="133" t="s">
        <v>23</v>
      </c>
      <c r="Q8" s="16"/>
      <c r="R8" s="12"/>
      <c r="S8" s="12"/>
      <c r="T8" s="12"/>
      <c r="U8" s="12"/>
      <c r="V8" s="12"/>
      <c r="W8" s="12"/>
    </row>
    <row r="9" spans="1:23" s="13" customFormat="1" ht="78" customHeight="1" x14ac:dyDescent="0.35">
      <c r="A9" s="20"/>
      <c r="B9" s="21"/>
      <c r="C9" s="18" t="s">
        <v>24</v>
      </c>
      <c r="D9" s="64" t="s">
        <v>123</v>
      </c>
      <c r="E9" s="16"/>
      <c r="F9" s="16"/>
      <c r="G9" s="16"/>
      <c r="H9" s="17"/>
      <c r="I9" s="16"/>
      <c r="J9" s="17"/>
      <c r="L9" s="16"/>
      <c r="M9" s="16"/>
      <c r="N9" s="15"/>
      <c r="P9" s="133"/>
      <c r="Q9" s="16"/>
      <c r="R9" s="12"/>
      <c r="S9" s="12"/>
      <c r="T9" s="12"/>
      <c r="U9" s="12"/>
      <c r="V9" s="12"/>
      <c r="W9" s="12"/>
    </row>
    <row r="10" spans="1:23" s="27" customFormat="1" ht="46" customHeight="1" x14ac:dyDescent="0.35">
      <c r="A10" s="22" t="s">
        <v>2</v>
      </c>
      <c r="B10" s="22"/>
      <c r="C10" s="22"/>
      <c r="E10" s="134" t="s">
        <v>26</v>
      </c>
      <c r="F10" s="137" t="s">
        <v>27</v>
      </c>
      <c r="G10" s="23" t="s">
        <v>28</v>
      </c>
      <c r="H10" s="24"/>
      <c r="I10" s="24"/>
      <c r="J10" s="108">
        <v>0.7</v>
      </c>
      <c r="K10" s="105">
        <f>SUM(K15:K20)</f>
        <v>1277699500</v>
      </c>
      <c r="L10" s="24"/>
      <c r="M10" s="24"/>
      <c r="N10" s="24"/>
      <c r="O10" s="104">
        <f>SUM(O15:O20)</f>
        <v>1469354425</v>
      </c>
      <c r="P10" s="140" t="s">
        <v>29</v>
      </c>
      <c r="Q10" s="143" t="s">
        <v>241</v>
      </c>
      <c r="R10" s="26"/>
      <c r="S10" s="26"/>
      <c r="T10" s="26"/>
      <c r="U10" s="26"/>
      <c r="V10" s="26"/>
      <c r="W10" s="26"/>
    </row>
    <row r="11" spans="1:23" s="27" customFormat="1" ht="36.5" customHeight="1" x14ac:dyDescent="0.35">
      <c r="B11" s="22"/>
      <c r="C11" s="22"/>
      <c r="D11" s="22"/>
      <c r="E11" s="135"/>
      <c r="F11" s="138"/>
      <c r="G11" s="23" t="s">
        <v>30</v>
      </c>
      <c r="H11" s="24"/>
      <c r="I11" s="24"/>
      <c r="J11" s="108">
        <v>1</v>
      </c>
      <c r="K11" s="25"/>
      <c r="L11" s="24"/>
      <c r="M11" s="24"/>
      <c r="N11" s="24"/>
      <c r="O11" s="24"/>
      <c r="P11" s="141"/>
      <c r="Q11" s="144"/>
      <c r="R11" s="26"/>
      <c r="S11" s="26"/>
      <c r="T11" s="26"/>
      <c r="U11" s="26"/>
      <c r="V11" s="26"/>
      <c r="W11" s="26"/>
    </row>
    <row r="12" spans="1:23" s="27" customFormat="1" ht="38.5" customHeight="1" x14ac:dyDescent="0.35">
      <c r="A12" s="22"/>
      <c r="B12" s="22"/>
      <c r="C12" s="22"/>
      <c r="D12" s="22"/>
      <c r="E12" s="135"/>
      <c r="F12" s="138"/>
      <c r="G12" s="111" t="s">
        <v>31</v>
      </c>
      <c r="H12" s="112"/>
      <c r="I12" s="112"/>
      <c r="J12" s="113"/>
      <c r="K12" s="25"/>
      <c r="L12" s="24"/>
      <c r="M12" s="24"/>
      <c r="N12" s="24"/>
      <c r="O12" s="24"/>
      <c r="P12" s="141"/>
      <c r="Q12" s="144"/>
      <c r="R12" s="26"/>
      <c r="S12" s="26"/>
      <c r="T12" s="26"/>
      <c r="U12" s="26"/>
      <c r="V12" s="26"/>
      <c r="W12" s="26"/>
    </row>
    <row r="13" spans="1:23" s="27" customFormat="1" ht="25" customHeight="1" x14ac:dyDescent="0.35">
      <c r="A13" s="22"/>
      <c r="B13" s="22"/>
      <c r="C13" s="22"/>
      <c r="D13" s="22"/>
      <c r="E13" s="135"/>
      <c r="F13" s="138"/>
      <c r="G13" s="23" t="s">
        <v>32</v>
      </c>
      <c r="H13" s="24"/>
      <c r="I13" s="24"/>
      <c r="J13" s="114">
        <v>100</v>
      </c>
      <c r="K13" s="25"/>
      <c r="L13" s="24"/>
      <c r="M13" s="24"/>
      <c r="N13" s="24"/>
      <c r="O13" s="24"/>
      <c r="P13" s="141"/>
      <c r="Q13" s="144"/>
      <c r="R13" s="26"/>
      <c r="S13" s="26"/>
      <c r="T13" s="26"/>
      <c r="U13" s="26"/>
      <c r="V13" s="26"/>
      <c r="W13" s="26"/>
    </row>
    <row r="14" spans="1:23" s="27" customFormat="1" ht="38.5" customHeight="1" x14ac:dyDescent="0.35">
      <c r="A14" s="22"/>
      <c r="B14" s="22"/>
      <c r="C14" s="22"/>
      <c r="D14" s="22"/>
      <c r="E14" s="136"/>
      <c r="F14" s="139"/>
      <c r="G14" s="115" t="s">
        <v>33</v>
      </c>
      <c r="H14" s="116"/>
      <c r="I14" s="116"/>
      <c r="J14" s="116"/>
      <c r="K14" s="25"/>
      <c r="L14" s="24"/>
      <c r="M14" s="24"/>
      <c r="N14" s="24"/>
      <c r="O14" s="24"/>
      <c r="P14" s="142"/>
      <c r="Q14" s="145"/>
      <c r="R14" s="26"/>
      <c r="S14" s="26"/>
      <c r="T14" s="26"/>
      <c r="U14" s="26"/>
      <c r="V14" s="26"/>
      <c r="W14" s="26"/>
    </row>
    <row r="15" spans="1:23" s="27" customFormat="1" ht="58" customHeight="1" x14ac:dyDescent="0.35">
      <c r="A15" s="22"/>
      <c r="B15" s="22"/>
      <c r="C15" s="22"/>
      <c r="D15" s="22"/>
      <c r="E15" s="28" t="s">
        <v>34</v>
      </c>
      <c r="F15" s="29" t="s">
        <v>35</v>
      </c>
      <c r="G15" s="18" t="s">
        <v>36</v>
      </c>
      <c r="H15" s="17" t="s">
        <v>238</v>
      </c>
      <c r="I15" s="24" t="s">
        <v>37</v>
      </c>
      <c r="J15" s="24">
        <v>15</v>
      </c>
      <c r="K15" s="30">
        <v>134699500</v>
      </c>
      <c r="L15" s="24"/>
      <c r="M15" s="24"/>
      <c r="N15" s="24">
        <v>15</v>
      </c>
      <c r="O15" s="31">
        <f>K15*15%+K15</f>
        <v>154904425</v>
      </c>
      <c r="P15" s="24"/>
      <c r="Q15" s="17"/>
      <c r="R15" s="26"/>
      <c r="S15" s="26"/>
      <c r="T15" s="26"/>
      <c r="U15" s="26"/>
      <c r="V15" s="26"/>
      <c r="W15" s="26"/>
    </row>
    <row r="16" spans="1:23" s="27" customFormat="1" ht="58" customHeight="1" x14ac:dyDescent="0.35">
      <c r="A16" s="22"/>
      <c r="B16" s="22"/>
      <c r="C16" s="22"/>
      <c r="D16" s="22"/>
      <c r="E16" s="28" t="s">
        <v>38</v>
      </c>
      <c r="F16" s="29" t="s">
        <v>39</v>
      </c>
      <c r="G16" s="18" t="s">
        <v>40</v>
      </c>
      <c r="H16" s="24" t="s">
        <v>41</v>
      </c>
      <c r="I16" s="24" t="s">
        <v>37</v>
      </c>
      <c r="J16" s="24">
        <v>10</v>
      </c>
      <c r="K16" s="25">
        <v>500000000</v>
      </c>
      <c r="L16" s="24"/>
      <c r="M16" s="24"/>
      <c r="N16" s="24">
        <v>10</v>
      </c>
      <c r="O16" s="31">
        <f t="shared" ref="O16:O20" si="0">K16*15%+K16</f>
        <v>575000000</v>
      </c>
      <c r="P16" s="24"/>
      <c r="Q16" s="17"/>
      <c r="R16" s="26"/>
      <c r="S16" s="26"/>
      <c r="T16" s="26"/>
      <c r="U16" s="26"/>
      <c r="V16" s="26"/>
      <c r="W16" s="26"/>
    </row>
    <row r="17" spans="1:23" s="27" customFormat="1" ht="58" customHeight="1" x14ac:dyDescent="0.35">
      <c r="A17" s="22"/>
      <c r="B17" s="22"/>
      <c r="C17" s="22"/>
      <c r="D17" s="22"/>
      <c r="E17" s="28"/>
      <c r="F17" s="29"/>
      <c r="G17" s="18" t="s">
        <v>42</v>
      </c>
      <c r="H17" s="17" t="s">
        <v>43</v>
      </c>
      <c r="I17" s="24" t="s">
        <v>44</v>
      </c>
      <c r="J17" s="24">
        <v>3</v>
      </c>
      <c r="K17" s="25">
        <f>150000000*3</f>
        <v>450000000</v>
      </c>
      <c r="L17" s="24"/>
      <c r="M17" s="24"/>
      <c r="N17" s="24">
        <v>3</v>
      </c>
      <c r="O17" s="31">
        <f t="shared" si="0"/>
        <v>517500000</v>
      </c>
      <c r="P17" s="24"/>
      <c r="Q17" s="17"/>
      <c r="R17" s="26"/>
      <c r="S17" s="26"/>
      <c r="T17" s="26"/>
      <c r="U17" s="26"/>
      <c r="V17" s="26"/>
      <c r="W17" s="26"/>
    </row>
    <row r="18" spans="1:23" s="27" customFormat="1" ht="58" customHeight="1" x14ac:dyDescent="0.35">
      <c r="A18" s="22"/>
      <c r="B18" s="22"/>
      <c r="C18" s="22"/>
      <c r="D18" s="22"/>
      <c r="E18" s="32" t="s">
        <v>45</v>
      </c>
      <c r="F18" s="29" t="s">
        <v>46</v>
      </c>
      <c r="G18" s="29" t="s">
        <v>245</v>
      </c>
      <c r="H18" s="24" t="s">
        <v>239</v>
      </c>
      <c r="I18" s="24" t="s">
        <v>1</v>
      </c>
      <c r="J18" s="24">
        <v>2</v>
      </c>
      <c r="K18" s="25">
        <v>80000000</v>
      </c>
      <c r="L18" s="24"/>
      <c r="M18" s="24"/>
      <c r="N18" s="24">
        <v>2</v>
      </c>
      <c r="O18" s="31">
        <f t="shared" si="0"/>
        <v>92000000</v>
      </c>
      <c r="P18" s="24"/>
      <c r="Q18" s="17"/>
      <c r="R18" s="26"/>
      <c r="S18" s="26"/>
      <c r="T18" s="26"/>
      <c r="U18" s="26"/>
      <c r="V18" s="26"/>
      <c r="W18" s="26"/>
    </row>
    <row r="19" spans="1:23" s="27" customFormat="1" ht="58" customHeight="1" x14ac:dyDescent="0.35">
      <c r="A19" s="22"/>
      <c r="B19" s="22"/>
      <c r="C19" s="22"/>
      <c r="D19" s="22"/>
      <c r="E19" s="28" t="s">
        <v>48</v>
      </c>
      <c r="F19" s="29" t="s">
        <v>49</v>
      </c>
      <c r="G19" s="29" t="s">
        <v>50</v>
      </c>
      <c r="H19" s="24" t="s">
        <v>240</v>
      </c>
      <c r="I19" s="24" t="s">
        <v>37</v>
      </c>
      <c r="J19" s="24">
        <v>2</v>
      </c>
      <c r="K19" s="25">
        <v>83000000</v>
      </c>
      <c r="L19" s="24"/>
      <c r="M19" s="24"/>
      <c r="N19" s="24">
        <v>2</v>
      </c>
      <c r="O19" s="31">
        <f t="shared" si="0"/>
        <v>95450000</v>
      </c>
      <c r="P19" s="24"/>
      <c r="Q19" s="17"/>
      <c r="R19" s="26"/>
      <c r="S19" s="26"/>
      <c r="T19" s="26"/>
      <c r="U19" s="26"/>
      <c r="V19" s="26"/>
      <c r="W19" s="26"/>
    </row>
    <row r="20" spans="1:23" s="27" customFormat="1" ht="58" customHeight="1" x14ac:dyDescent="0.35">
      <c r="A20" s="22"/>
      <c r="B20" s="22"/>
      <c r="C20" s="22"/>
      <c r="D20" s="22"/>
      <c r="E20" s="28" t="s">
        <v>51</v>
      </c>
      <c r="F20" s="33" t="s">
        <v>52</v>
      </c>
      <c r="G20" s="34" t="s">
        <v>53</v>
      </c>
      <c r="H20" s="35" t="s">
        <v>239</v>
      </c>
      <c r="I20" s="35" t="s">
        <v>1</v>
      </c>
      <c r="J20" s="24">
        <v>11</v>
      </c>
      <c r="K20" s="30">
        <v>30000000</v>
      </c>
      <c r="L20" s="24"/>
      <c r="M20" s="24"/>
      <c r="N20" s="24">
        <v>11</v>
      </c>
      <c r="O20" s="31">
        <f t="shared" si="0"/>
        <v>34500000</v>
      </c>
      <c r="P20" s="24"/>
      <c r="Q20" s="17"/>
      <c r="R20" s="26"/>
      <c r="S20" s="26"/>
      <c r="T20" s="26"/>
      <c r="U20" s="26"/>
      <c r="V20" s="26"/>
      <c r="W20" s="26"/>
    </row>
    <row r="21" spans="1:23" s="27" customFormat="1" ht="58" customHeight="1" x14ac:dyDescent="0.35">
      <c r="A21" s="22"/>
      <c r="B21" s="22"/>
      <c r="C21" s="22"/>
      <c r="D21" s="22"/>
      <c r="E21" s="146" t="s">
        <v>54</v>
      </c>
      <c r="F21" s="149" t="s">
        <v>55</v>
      </c>
      <c r="G21" s="23" t="s">
        <v>56</v>
      </c>
      <c r="H21" s="118" t="s">
        <v>239</v>
      </c>
      <c r="I21" s="24" t="s">
        <v>1</v>
      </c>
      <c r="J21" s="24"/>
      <c r="K21" s="105">
        <f>SUM(K25:K34)</f>
        <v>1430000000</v>
      </c>
      <c r="L21" s="24"/>
      <c r="M21" s="24"/>
      <c r="N21" s="24"/>
      <c r="O21" s="31">
        <f>SUM(O25:O34)</f>
        <v>1644500000</v>
      </c>
      <c r="P21" s="17" t="s">
        <v>29</v>
      </c>
      <c r="Q21" s="36"/>
      <c r="R21" s="26"/>
      <c r="S21" s="26"/>
      <c r="T21" s="26"/>
      <c r="U21" s="26"/>
      <c r="V21" s="26"/>
      <c r="W21" s="26"/>
    </row>
    <row r="22" spans="1:23" s="27" customFormat="1" ht="58" customHeight="1" x14ac:dyDescent="0.35">
      <c r="A22" s="22"/>
      <c r="B22" s="22"/>
      <c r="C22" s="22"/>
      <c r="D22" s="22"/>
      <c r="E22" s="147"/>
      <c r="F22" s="150"/>
      <c r="G22" s="23" t="s">
        <v>57</v>
      </c>
      <c r="H22" s="118" t="s">
        <v>239</v>
      </c>
      <c r="I22" s="24" t="s">
        <v>1</v>
      </c>
      <c r="J22" s="24"/>
      <c r="K22" s="25"/>
      <c r="L22" s="24"/>
      <c r="M22" s="24"/>
      <c r="N22" s="24"/>
      <c r="O22" s="24"/>
      <c r="P22" s="24"/>
      <c r="Q22" s="17"/>
      <c r="R22" s="26"/>
      <c r="S22" s="26"/>
      <c r="T22" s="26"/>
      <c r="U22" s="26"/>
      <c r="V22" s="26"/>
      <c r="W22" s="26"/>
    </row>
    <row r="23" spans="1:23" s="27" customFormat="1" ht="58" customHeight="1" x14ac:dyDescent="0.35">
      <c r="A23" s="22"/>
      <c r="B23" s="22"/>
      <c r="C23" s="22"/>
      <c r="D23" s="22"/>
      <c r="E23" s="147"/>
      <c r="F23" s="150"/>
      <c r="G23" s="23" t="s">
        <v>58</v>
      </c>
      <c r="H23" s="118" t="s">
        <v>239</v>
      </c>
      <c r="I23" s="24" t="s">
        <v>1</v>
      </c>
      <c r="J23" s="24"/>
      <c r="K23" s="25"/>
      <c r="L23" s="24"/>
      <c r="M23" s="24"/>
      <c r="N23" s="24"/>
      <c r="O23" s="24"/>
      <c r="P23" s="24"/>
      <c r="Q23" s="17"/>
      <c r="R23" s="26"/>
      <c r="S23" s="26"/>
      <c r="T23" s="26"/>
      <c r="U23" s="26"/>
      <c r="V23" s="26"/>
      <c r="W23" s="26"/>
    </row>
    <row r="24" spans="1:23" s="27" customFormat="1" ht="58" customHeight="1" x14ac:dyDescent="0.35">
      <c r="A24" s="22"/>
      <c r="B24" s="22"/>
      <c r="C24" s="22"/>
      <c r="D24" s="22"/>
      <c r="E24" s="148"/>
      <c r="F24" s="151"/>
      <c r="G24" s="23" t="s">
        <v>59</v>
      </c>
      <c r="H24" s="118" t="s">
        <v>239</v>
      </c>
      <c r="I24" s="24" t="s">
        <v>1</v>
      </c>
      <c r="J24" s="24"/>
      <c r="K24" s="25"/>
      <c r="L24" s="24"/>
      <c r="M24" s="24"/>
      <c r="N24" s="24"/>
      <c r="O24" s="24"/>
      <c r="P24" s="24"/>
      <c r="Q24" s="17"/>
      <c r="R24" s="26"/>
      <c r="S24" s="26"/>
      <c r="T24" s="26"/>
      <c r="U24" s="26"/>
      <c r="V24" s="26"/>
      <c r="W24" s="26"/>
    </row>
    <row r="25" spans="1:23" s="27" customFormat="1" ht="58" customHeight="1" x14ac:dyDescent="0.35">
      <c r="A25" s="22"/>
      <c r="B25" s="22"/>
      <c r="C25" s="22"/>
      <c r="D25" s="22"/>
      <c r="E25" s="32" t="s">
        <v>60</v>
      </c>
      <c r="F25" s="33" t="s">
        <v>61</v>
      </c>
      <c r="G25" s="18" t="s">
        <v>62</v>
      </c>
      <c r="H25" s="24" t="s">
        <v>47</v>
      </c>
      <c r="I25" s="24" t="s">
        <v>1</v>
      </c>
      <c r="J25" s="37">
        <v>2</v>
      </c>
      <c r="K25" s="37">
        <v>100000000</v>
      </c>
      <c r="L25" s="24"/>
      <c r="M25" s="24"/>
      <c r="N25" s="37">
        <v>2</v>
      </c>
      <c r="O25" s="31">
        <f t="shared" ref="O25:O34" si="1">K25*15%+K25</f>
        <v>115000000</v>
      </c>
      <c r="P25" s="24"/>
      <c r="Q25" s="17"/>
      <c r="R25" s="26"/>
      <c r="S25" s="26"/>
      <c r="T25" s="26"/>
      <c r="U25" s="26"/>
      <c r="V25" s="26"/>
      <c r="W25" s="26"/>
    </row>
    <row r="26" spans="1:23" s="27" customFormat="1" ht="58" customHeight="1" x14ac:dyDescent="0.35">
      <c r="A26" s="22"/>
      <c r="B26" s="22"/>
      <c r="C26" s="22"/>
      <c r="D26" s="22"/>
      <c r="E26" s="28" t="s">
        <v>63</v>
      </c>
      <c r="F26" s="38" t="s">
        <v>64</v>
      </c>
      <c r="G26" s="38" t="s">
        <v>65</v>
      </c>
      <c r="H26" s="39" t="s">
        <v>66</v>
      </c>
      <c r="I26" s="24" t="s">
        <v>1</v>
      </c>
      <c r="J26" s="37">
        <v>1</v>
      </c>
      <c r="K26" s="37">
        <v>45000000</v>
      </c>
      <c r="L26" s="24"/>
      <c r="M26" s="24"/>
      <c r="N26" s="37">
        <v>1</v>
      </c>
      <c r="O26" s="31">
        <f t="shared" si="1"/>
        <v>51750000</v>
      </c>
      <c r="P26" s="24"/>
      <c r="Q26" s="17"/>
      <c r="R26" s="26"/>
      <c r="S26" s="26"/>
      <c r="T26" s="26"/>
      <c r="U26" s="26"/>
      <c r="V26" s="26"/>
      <c r="W26" s="26"/>
    </row>
    <row r="27" spans="1:23" s="27" customFormat="1" ht="58" customHeight="1" x14ac:dyDescent="0.35">
      <c r="A27" s="22"/>
      <c r="B27" s="22"/>
      <c r="C27" s="22"/>
      <c r="D27" s="22"/>
      <c r="E27" s="28"/>
      <c r="F27" s="38"/>
      <c r="G27" s="38" t="s">
        <v>67</v>
      </c>
      <c r="H27" s="39" t="s">
        <v>68</v>
      </c>
      <c r="I27" s="24" t="s">
        <v>1</v>
      </c>
      <c r="J27" s="37">
        <v>1</v>
      </c>
      <c r="K27" s="37">
        <v>25000000</v>
      </c>
      <c r="L27" s="24"/>
      <c r="M27" s="24"/>
      <c r="N27" s="37">
        <v>1</v>
      </c>
      <c r="O27" s="31">
        <f t="shared" si="1"/>
        <v>28750000</v>
      </c>
      <c r="P27" s="24"/>
      <c r="Q27" s="17"/>
      <c r="R27" s="26"/>
      <c r="S27" s="26"/>
      <c r="T27" s="26"/>
      <c r="U27" s="26"/>
      <c r="V27" s="26"/>
      <c r="W27" s="26"/>
    </row>
    <row r="28" spans="1:23" s="27" customFormat="1" ht="58" customHeight="1" x14ac:dyDescent="0.35">
      <c r="A28" s="22"/>
      <c r="B28" s="22"/>
      <c r="C28" s="22"/>
      <c r="D28" s="22"/>
      <c r="E28" s="28" t="s">
        <v>69</v>
      </c>
      <c r="F28" s="40" t="s">
        <v>70</v>
      </c>
      <c r="G28" s="41" t="s">
        <v>71</v>
      </c>
      <c r="H28" s="39" t="s">
        <v>47</v>
      </c>
      <c r="I28" s="24" t="s">
        <v>1</v>
      </c>
      <c r="J28" s="37">
        <v>2</v>
      </c>
      <c r="K28" s="37">
        <v>300000000</v>
      </c>
      <c r="L28" s="24"/>
      <c r="M28" s="24"/>
      <c r="N28" s="37">
        <v>2</v>
      </c>
      <c r="O28" s="31">
        <f t="shared" si="1"/>
        <v>345000000</v>
      </c>
      <c r="P28" s="24"/>
      <c r="Q28" s="17"/>
      <c r="R28" s="26"/>
      <c r="S28" s="26"/>
      <c r="T28" s="26"/>
      <c r="U28" s="26"/>
      <c r="V28" s="26"/>
      <c r="W28" s="26"/>
    </row>
    <row r="29" spans="1:23" s="27" customFormat="1" ht="58" customHeight="1" x14ac:dyDescent="0.35">
      <c r="A29" s="22"/>
      <c r="B29" s="22"/>
      <c r="C29" s="22"/>
      <c r="D29" s="22"/>
      <c r="E29" s="28" t="s">
        <v>72</v>
      </c>
      <c r="F29" s="38" t="s">
        <v>73</v>
      </c>
      <c r="G29" s="29" t="s">
        <v>74</v>
      </c>
      <c r="H29" s="39" t="s">
        <v>66</v>
      </c>
      <c r="I29" s="24" t="s">
        <v>1</v>
      </c>
      <c r="J29" s="37">
        <v>1</v>
      </c>
      <c r="K29" s="37">
        <v>45000000</v>
      </c>
      <c r="L29" s="24"/>
      <c r="M29" s="24"/>
      <c r="N29" s="37">
        <v>1</v>
      </c>
      <c r="O29" s="31">
        <f t="shared" si="1"/>
        <v>51750000</v>
      </c>
      <c r="P29" s="24"/>
      <c r="Q29" s="17"/>
      <c r="R29" s="26"/>
      <c r="S29" s="26"/>
      <c r="T29" s="26"/>
      <c r="U29" s="26"/>
      <c r="V29" s="26"/>
      <c r="W29" s="26"/>
    </row>
    <row r="30" spans="1:23" s="27" customFormat="1" ht="58" customHeight="1" x14ac:dyDescent="0.35">
      <c r="A30" s="22"/>
      <c r="B30" s="22"/>
      <c r="C30" s="22"/>
      <c r="D30" s="22"/>
      <c r="E30" s="28"/>
      <c r="F30" s="38"/>
      <c r="G30" s="29" t="s">
        <v>75</v>
      </c>
      <c r="H30" s="39" t="s">
        <v>240</v>
      </c>
      <c r="I30" s="24" t="s">
        <v>1</v>
      </c>
      <c r="J30" s="37">
        <v>1</v>
      </c>
      <c r="K30" s="37">
        <v>65000000</v>
      </c>
      <c r="L30" s="24"/>
      <c r="M30" s="24"/>
      <c r="N30" s="37">
        <v>1</v>
      </c>
      <c r="O30" s="31">
        <f t="shared" si="1"/>
        <v>74750000</v>
      </c>
      <c r="P30" s="24"/>
      <c r="Q30" s="17"/>
      <c r="R30" s="26"/>
      <c r="S30" s="26"/>
      <c r="T30" s="26"/>
      <c r="U30" s="26"/>
      <c r="V30" s="26"/>
      <c r="W30" s="26"/>
    </row>
    <row r="31" spans="1:23" s="27" customFormat="1" ht="58" customHeight="1" x14ac:dyDescent="0.35">
      <c r="A31" s="22"/>
      <c r="B31" s="22"/>
      <c r="C31" s="22"/>
      <c r="D31" s="22"/>
      <c r="E31" s="28"/>
      <c r="F31" s="38"/>
      <c r="G31" s="117" t="s">
        <v>242</v>
      </c>
      <c r="H31" s="39" t="s">
        <v>240</v>
      </c>
      <c r="I31" s="24" t="s">
        <v>1</v>
      </c>
      <c r="J31" s="37">
        <v>1</v>
      </c>
      <c r="K31" s="37"/>
      <c r="L31" s="24"/>
      <c r="M31" s="24"/>
      <c r="N31" s="37"/>
      <c r="O31" s="31"/>
      <c r="P31" s="24"/>
      <c r="Q31" s="17"/>
      <c r="R31" s="26"/>
      <c r="S31" s="26"/>
      <c r="T31" s="26"/>
      <c r="U31" s="26"/>
      <c r="V31" s="26"/>
      <c r="W31" s="26"/>
    </row>
    <row r="32" spans="1:23" s="27" customFormat="1" ht="58" customHeight="1" x14ac:dyDescent="0.35">
      <c r="A32" s="22"/>
      <c r="B32" s="22"/>
      <c r="C32" s="22"/>
      <c r="D32" s="22"/>
      <c r="E32" s="28" t="s">
        <v>76</v>
      </c>
      <c r="F32" s="38" t="s">
        <v>77</v>
      </c>
      <c r="G32" s="18" t="s">
        <v>78</v>
      </c>
      <c r="H32" s="39" t="s">
        <v>47</v>
      </c>
      <c r="I32" s="24" t="s">
        <v>1</v>
      </c>
      <c r="J32" s="37">
        <v>2</v>
      </c>
      <c r="K32" s="37">
        <v>50000000</v>
      </c>
      <c r="L32" s="24"/>
      <c r="M32" s="24"/>
      <c r="N32" s="37">
        <v>2</v>
      </c>
      <c r="O32" s="31">
        <f t="shared" si="1"/>
        <v>57500000</v>
      </c>
      <c r="P32" s="24"/>
      <c r="Q32" s="17"/>
      <c r="R32" s="26"/>
      <c r="S32" s="26"/>
      <c r="T32" s="26"/>
      <c r="U32" s="26"/>
      <c r="V32" s="26"/>
      <c r="W32" s="26"/>
    </row>
    <row r="33" spans="1:23" s="27" customFormat="1" ht="71" customHeight="1" x14ac:dyDescent="0.35">
      <c r="A33" s="22"/>
      <c r="B33" s="22"/>
      <c r="C33" s="22"/>
      <c r="D33" s="22"/>
      <c r="E33" s="28" t="s">
        <v>79</v>
      </c>
      <c r="F33" s="33" t="s">
        <v>80</v>
      </c>
      <c r="G33" s="42" t="s">
        <v>81</v>
      </c>
      <c r="H33" s="24" t="s">
        <v>82</v>
      </c>
      <c r="I33" s="24" t="s">
        <v>37</v>
      </c>
      <c r="J33" s="37">
        <v>7</v>
      </c>
      <c r="K33" s="37">
        <v>400000000</v>
      </c>
      <c r="L33" s="24"/>
      <c r="M33" s="24"/>
      <c r="N33" s="37">
        <v>7</v>
      </c>
      <c r="O33" s="31">
        <f t="shared" si="1"/>
        <v>460000000</v>
      </c>
      <c r="P33" s="24"/>
      <c r="Q33" s="17"/>
      <c r="R33" s="26"/>
      <c r="S33" s="26"/>
      <c r="T33" s="26"/>
      <c r="U33" s="26"/>
      <c r="V33" s="26"/>
      <c r="W33" s="26"/>
    </row>
    <row r="34" spans="1:23" s="27" customFormat="1" ht="58" customHeight="1" x14ac:dyDescent="0.35">
      <c r="A34" s="43"/>
      <c r="B34" s="43"/>
      <c r="C34" s="43"/>
      <c r="D34" s="43"/>
      <c r="E34" s="28" t="s">
        <v>83</v>
      </c>
      <c r="F34" s="44" t="s">
        <v>84</v>
      </c>
      <c r="G34" s="44" t="s">
        <v>243</v>
      </c>
      <c r="H34" s="39" t="s">
        <v>240</v>
      </c>
      <c r="I34" s="44" t="s">
        <v>1</v>
      </c>
      <c r="J34" s="45">
        <v>2</v>
      </c>
      <c r="K34" s="45">
        <v>400000000</v>
      </c>
      <c r="L34" s="46"/>
      <c r="M34" s="46"/>
      <c r="N34" s="45">
        <v>2</v>
      </c>
      <c r="O34" s="31">
        <f t="shared" si="1"/>
        <v>460000000</v>
      </c>
      <c r="P34" s="46"/>
      <c r="Q34" s="47"/>
      <c r="R34" s="26"/>
      <c r="S34" s="26"/>
      <c r="T34" s="26"/>
      <c r="U34" s="26"/>
      <c r="V34" s="26"/>
      <c r="W34" s="26"/>
    </row>
    <row r="35" spans="1:23" s="57" customFormat="1" ht="57" customHeight="1" x14ac:dyDescent="0.35">
      <c r="A35" s="48"/>
      <c r="B35" s="48"/>
      <c r="C35" s="48"/>
      <c r="D35" s="48"/>
      <c r="E35" s="49" t="s">
        <v>85</v>
      </c>
      <c r="F35" s="50" t="s">
        <v>86</v>
      </c>
      <c r="G35" s="51" t="s">
        <v>87</v>
      </c>
      <c r="H35" s="52" t="s">
        <v>237</v>
      </c>
      <c r="I35" s="48" t="s">
        <v>88</v>
      </c>
      <c r="J35" s="53"/>
      <c r="K35" s="54">
        <f>SUM(K36:K45)</f>
        <v>2770300000</v>
      </c>
      <c r="L35" s="48"/>
      <c r="M35" s="48"/>
      <c r="N35" s="53"/>
      <c r="O35" s="102">
        <f>SUM(O36:O45)</f>
        <v>3185845000</v>
      </c>
      <c r="P35" s="48" t="s">
        <v>89</v>
      </c>
      <c r="Q35" s="55"/>
      <c r="R35" s="56"/>
      <c r="S35" s="56"/>
      <c r="T35" s="56"/>
      <c r="U35" s="56"/>
      <c r="V35" s="56"/>
      <c r="W35" s="56"/>
    </row>
    <row r="36" spans="1:23" ht="43" x14ac:dyDescent="0.35">
      <c r="A36" s="58"/>
      <c r="B36" s="58"/>
      <c r="C36" s="58"/>
      <c r="D36" s="58"/>
      <c r="E36" s="59" t="s">
        <v>90</v>
      </c>
      <c r="F36" s="38" t="s">
        <v>91</v>
      </c>
      <c r="G36" s="60" t="s">
        <v>92</v>
      </c>
      <c r="H36" s="61" t="s">
        <v>93</v>
      </c>
      <c r="I36" s="16" t="s">
        <v>94</v>
      </c>
      <c r="J36" s="62">
        <v>6</v>
      </c>
      <c r="K36" s="30">
        <v>277030000</v>
      </c>
      <c r="L36" s="58"/>
      <c r="M36" s="58"/>
      <c r="N36" s="62">
        <v>6</v>
      </c>
      <c r="O36" s="31">
        <f t="shared" ref="O36:O45" si="2">K36*15%+K36</f>
        <v>318584500</v>
      </c>
      <c r="P36" s="58"/>
      <c r="Q36" s="58"/>
    </row>
    <row r="37" spans="1:23" ht="43" x14ac:dyDescent="0.35">
      <c r="A37" s="58"/>
      <c r="B37" s="58"/>
      <c r="C37" s="58"/>
      <c r="D37" s="58"/>
      <c r="E37" s="63" t="s">
        <v>95</v>
      </c>
      <c r="F37" s="38" t="s">
        <v>96</v>
      </c>
      <c r="G37" s="60" t="s">
        <v>92</v>
      </c>
      <c r="H37" s="61" t="s">
        <v>93</v>
      </c>
      <c r="I37" s="16" t="s">
        <v>97</v>
      </c>
      <c r="J37" s="62">
        <v>6</v>
      </c>
      <c r="K37" s="30">
        <v>277030000</v>
      </c>
      <c r="L37" s="58"/>
      <c r="M37" s="58"/>
      <c r="N37" s="62">
        <v>6</v>
      </c>
      <c r="O37" s="31">
        <f t="shared" si="2"/>
        <v>318584500</v>
      </c>
      <c r="P37" s="58"/>
      <c r="Q37" s="58"/>
    </row>
    <row r="38" spans="1:23" ht="43" x14ac:dyDescent="0.35">
      <c r="A38" s="58"/>
      <c r="B38" s="58"/>
      <c r="C38" s="58"/>
      <c r="D38" s="58"/>
      <c r="E38" s="59" t="s">
        <v>98</v>
      </c>
      <c r="F38" s="38" t="s">
        <v>99</v>
      </c>
      <c r="G38" s="60" t="s">
        <v>92</v>
      </c>
      <c r="H38" s="61" t="s">
        <v>93</v>
      </c>
      <c r="I38" s="18" t="s">
        <v>100</v>
      </c>
      <c r="J38" s="62">
        <v>6</v>
      </c>
      <c r="K38" s="30">
        <v>277030000</v>
      </c>
      <c r="L38" s="58"/>
      <c r="M38" s="58"/>
      <c r="N38" s="62">
        <v>6</v>
      </c>
      <c r="O38" s="31">
        <f t="shared" si="2"/>
        <v>318584500</v>
      </c>
      <c r="P38" s="58"/>
      <c r="Q38" s="58"/>
    </row>
    <row r="39" spans="1:23" ht="43" x14ac:dyDescent="0.35">
      <c r="A39" s="58"/>
      <c r="B39" s="58"/>
      <c r="C39" s="58"/>
      <c r="D39" s="58"/>
      <c r="E39" s="63" t="s">
        <v>101</v>
      </c>
      <c r="F39" s="38" t="s">
        <v>102</v>
      </c>
      <c r="G39" s="60" t="s">
        <v>92</v>
      </c>
      <c r="H39" s="61" t="s">
        <v>93</v>
      </c>
      <c r="I39" s="16" t="s">
        <v>103</v>
      </c>
      <c r="J39" s="62">
        <v>6</v>
      </c>
      <c r="K39" s="30">
        <v>277030000</v>
      </c>
      <c r="L39" s="58"/>
      <c r="M39" s="58"/>
      <c r="N39" s="62">
        <v>6</v>
      </c>
      <c r="O39" s="31">
        <f t="shared" si="2"/>
        <v>318584500</v>
      </c>
      <c r="P39" s="58"/>
      <c r="Q39" s="58"/>
    </row>
    <row r="40" spans="1:23" ht="43" x14ac:dyDescent="0.35">
      <c r="A40" s="58"/>
      <c r="B40" s="58"/>
      <c r="C40" s="58"/>
      <c r="D40" s="58"/>
      <c r="E40" s="59" t="s">
        <v>104</v>
      </c>
      <c r="F40" s="38" t="s">
        <v>105</v>
      </c>
      <c r="G40" s="60" t="s">
        <v>92</v>
      </c>
      <c r="H40" s="61" t="s">
        <v>93</v>
      </c>
      <c r="I40" s="16" t="s">
        <v>106</v>
      </c>
      <c r="J40" s="62">
        <v>6</v>
      </c>
      <c r="K40" s="30">
        <v>277030000</v>
      </c>
      <c r="L40" s="58"/>
      <c r="M40" s="58"/>
      <c r="N40" s="62">
        <v>6</v>
      </c>
      <c r="O40" s="31">
        <f t="shared" si="2"/>
        <v>318584500</v>
      </c>
      <c r="P40" s="58"/>
      <c r="Q40" s="58"/>
    </row>
    <row r="41" spans="1:23" ht="43" x14ac:dyDescent="0.35">
      <c r="A41" s="58"/>
      <c r="B41" s="58"/>
      <c r="C41" s="58"/>
      <c r="D41" s="58"/>
      <c r="E41" s="63" t="s">
        <v>107</v>
      </c>
      <c r="F41" s="38" t="s">
        <v>108</v>
      </c>
      <c r="G41" s="60" t="s">
        <v>92</v>
      </c>
      <c r="H41" s="61" t="s">
        <v>93</v>
      </c>
      <c r="I41" s="15" t="s">
        <v>109</v>
      </c>
      <c r="J41" s="62">
        <v>6</v>
      </c>
      <c r="K41" s="30">
        <v>277030000</v>
      </c>
      <c r="L41" s="58"/>
      <c r="M41" s="58"/>
      <c r="N41" s="62">
        <v>6</v>
      </c>
      <c r="O41" s="31">
        <f t="shared" si="2"/>
        <v>318584500</v>
      </c>
      <c r="P41" s="58"/>
      <c r="Q41" s="58"/>
    </row>
    <row r="42" spans="1:23" ht="43" x14ac:dyDescent="0.35">
      <c r="A42" s="58"/>
      <c r="B42" s="58"/>
      <c r="C42" s="58"/>
      <c r="D42" s="58"/>
      <c r="E42" s="59" t="s">
        <v>110</v>
      </c>
      <c r="F42" s="38" t="s">
        <v>111</v>
      </c>
      <c r="G42" s="60" t="s">
        <v>92</v>
      </c>
      <c r="H42" s="61" t="s">
        <v>93</v>
      </c>
      <c r="I42" s="18" t="s">
        <v>112</v>
      </c>
      <c r="J42" s="62">
        <v>6</v>
      </c>
      <c r="K42" s="30">
        <v>277030000</v>
      </c>
      <c r="L42" s="58"/>
      <c r="M42" s="58"/>
      <c r="N42" s="62">
        <v>6</v>
      </c>
      <c r="O42" s="31">
        <f t="shared" si="2"/>
        <v>318584500</v>
      </c>
      <c r="P42" s="58"/>
      <c r="Q42" s="58"/>
    </row>
    <row r="43" spans="1:23" ht="43" x14ac:dyDescent="0.35">
      <c r="A43" s="58"/>
      <c r="B43" s="58"/>
      <c r="C43" s="58"/>
      <c r="D43" s="58"/>
      <c r="E43" s="63" t="s">
        <v>113</v>
      </c>
      <c r="F43" s="38" t="s">
        <v>114</v>
      </c>
      <c r="G43" s="60" t="s">
        <v>92</v>
      </c>
      <c r="H43" s="61" t="s">
        <v>93</v>
      </c>
      <c r="I43" s="15" t="s">
        <v>115</v>
      </c>
      <c r="J43" s="62">
        <v>6</v>
      </c>
      <c r="K43" s="30">
        <v>277030000</v>
      </c>
      <c r="L43" s="58"/>
      <c r="M43" s="58"/>
      <c r="N43" s="62">
        <v>6</v>
      </c>
      <c r="O43" s="31">
        <f t="shared" si="2"/>
        <v>318584500</v>
      </c>
      <c r="P43" s="58"/>
      <c r="Q43" s="58"/>
    </row>
    <row r="44" spans="1:23" ht="43" x14ac:dyDescent="0.35">
      <c r="A44" s="58"/>
      <c r="B44" s="58"/>
      <c r="C44" s="58"/>
      <c r="D44" s="58"/>
      <c r="E44" s="59" t="s">
        <v>116</v>
      </c>
      <c r="F44" s="38" t="s">
        <v>117</v>
      </c>
      <c r="G44" s="60" t="s">
        <v>92</v>
      </c>
      <c r="H44" s="61" t="s">
        <v>93</v>
      </c>
      <c r="I44" s="15" t="s">
        <v>118</v>
      </c>
      <c r="J44" s="62">
        <v>6</v>
      </c>
      <c r="K44" s="30">
        <v>277030000</v>
      </c>
      <c r="L44" s="58"/>
      <c r="M44" s="58"/>
      <c r="N44" s="62">
        <v>6</v>
      </c>
      <c r="O44" s="31">
        <f t="shared" si="2"/>
        <v>318584500</v>
      </c>
      <c r="P44" s="58"/>
      <c r="Q44" s="58"/>
    </row>
    <row r="45" spans="1:23" ht="43" x14ac:dyDescent="0.35">
      <c r="A45" s="58"/>
      <c r="B45" s="58"/>
      <c r="C45" s="58"/>
      <c r="D45" s="58"/>
      <c r="E45" s="63" t="s">
        <v>119</v>
      </c>
      <c r="F45" s="38" t="s">
        <v>120</v>
      </c>
      <c r="G45" s="60" t="s">
        <v>92</v>
      </c>
      <c r="H45" s="61" t="s">
        <v>93</v>
      </c>
      <c r="I45" s="15" t="s">
        <v>121</v>
      </c>
      <c r="J45" s="62">
        <v>6</v>
      </c>
      <c r="K45" s="30">
        <v>277030000</v>
      </c>
      <c r="L45" s="58"/>
      <c r="M45" s="58"/>
      <c r="N45" s="62">
        <v>6</v>
      </c>
      <c r="O45" s="31">
        <f t="shared" si="2"/>
        <v>318584500</v>
      </c>
      <c r="P45" s="58"/>
      <c r="Q45" s="58"/>
    </row>
    <row r="46" spans="1:23" s="13" customFormat="1" ht="43" customHeight="1" x14ac:dyDescent="0.35">
      <c r="A46" s="20" t="s">
        <v>122</v>
      </c>
      <c r="B46" s="43"/>
      <c r="C46" s="21"/>
      <c r="E46" s="152" t="s">
        <v>26</v>
      </c>
      <c r="F46" s="155" t="s">
        <v>124</v>
      </c>
      <c r="G46" s="23" t="s">
        <v>125</v>
      </c>
      <c r="H46" s="65" t="s">
        <v>237</v>
      </c>
      <c r="I46" s="24" t="s">
        <v>37</v>
      </c>
      <c r="J46" s="109">
        <v>0.95</v>
      </c>
      <c r="K46" s="66">
        <f>SUM(K50:K80)</f>
        <v>2725700800</v>
      </c>
      <c r="L46" s="67"/>
      <c r="M46" s="67"/>
      <c r="N46" s="65">
        <v>12</v>
      </c>
      <c r="O46" s="101">
        <f>SUM(O50:O80)</f>
        <v>3134555920</v>
      </c>
      <c r="P46" s="23" t="s">
        <v>127</v>
      </c>
      <c r="Q46" s="67"/>
      <c r="R46" s="12"/>
      <c r="S46" s="12"/>
      <c r="T46" s="12"/>
      <c r="U46" s="12"/>
      <c r="V46" s="12"/>
      <c r="W46" s="12"/>
    </row>
    <row r="47" spans="1:23" s="13" customFormat="1" ht="57" customHeight="1" x14ac:dyDescent="0.35">
      <c r="A47" s="20"/>
      <c r="B47" s="43"/>
      <c r="C47" s="43"/>
      <c r="D47" s="69"/>
      <c r="E47" s="153"/>
      <c r="F47" s="156"/>
      <c r="G47" s="23" t="s">
        <v>128</v>
      </c>
      <c r="H47" s="65" t="s">
        <v>237</v>
      </c>
      <c r="I47" s="24" t="s">
        <v>37</v>
      </c>
      <c r="J47" s="109">
        <v>1</v>
      </c>
      <c r="K47" s="66"/>
      <c r="L47" s="67"/>
      <c r="M47" s="67"/>
      <c r="N47" s="65">
        <v>12</v>
      </c>
      <c r="O47" s="68"/>
      <c r="P47" s="23"/>
      <c r="Q47" s="67"/>
      <c r="R47" s="12"/>
      <c r="S47" s="12"/>
      <c r="T47" s="12"/>
      <c r="U47" s="12"/>
      <c r="V47" s="12"/>
      <c r="W47" s="12"/>
    </row>
    <row r="48" spans="1:23" s="13" customFormat="1" ht="42" x14ac:dyDescent="0.35">
      <c r="A48" s="20"/>
      <c r="B48" s="43"/>
      <c r="C48" s="43"/>
      <c r="D48" s="69"/>
      <c r="E48" s="154"/>
      <c r="F48" s="157"/>
      <c r="G48" s="70" t="s">
        <v>129</v>
      </c>
      <c r="H48" s="65" t="s">
        <v>237</v>
      </c>
      <c r="I48" s="24" t="s">
        <v>37</v>
      </c>
      <c r="J48" s="109">
        <v>1</v>
      </c>
      <c r="K48" s="66"/>
      <c r="L48" s="67"/>
      <c r="M48" s="67"/>
      <c r="N48" s="65">
        <v>12</v>
      </c>
      <c r="O48" s="68"/>
      <c r="P48" s="23"/>
      <c r="Q48" s="67"/>
      <c r="R48" s="12"/>
      <c r="S48" s="12"/>
      <c r="T48" s="12"/>
      <c r="U48" s="12"/>
      <c r="V48" s="12"/>
      <c r="W48" s="12"/>
    </row>
    <row r="49" spans="1:23" s="13" customFormat="1" ht="21" x14ac:dyDescent="0.35">
      <c r="A49" s="20"/>
      <c r="B49" s="43"/>
      <c r="C49" s="43"/>
      <c r="D49" s="43"/>
      <c r="E49" s="71" t="s">
        <v>34</v>
      </c>
      <c r="F49" s="18" t="s">
        <v>130</v>
      </c>
      <c r="G49" s="36"/>
      <c r="H49" s="17"/>
      <c r="I49" s="24" t="s">
        <v>37</v>
      </c>
      <c r="J49" s="17"/>
      <c r="K49" s="72"/>
      <c r="L49" s="18"/>
      <c r="M49" s="18"/>
      <c r="N49" s="17"/>
      <c r="O49" s="19"/>
      <c r="P49" s="16"/>
      <c r="Q49" s="18"/>
      <c r="R49" s="12"/>
      <c r="S49" s="12"/>
      <c r="T49" s="12"/>
      <c r="U49" s="12"/>
      <c r="V49" s="12"/>
      <c r="W49" s="12"/>
    </row>
    <row r="50" spans="1:23" s="13" customFormat="1" ht="31.5" x14ac:dyDescent="0.35">
      <c r="A50" s="20"/>
      <c r="B50" s="20"/>
      <c r="C50" s="20"/>
      <c r="D50" s="20"/>
      <c r="E50" s="19"/>
      <c r="F50" s="73"/>
      <c r="G50" s="19" t="s">
        <v>131</v>
      </c>
      <c r="H50" s="74" t="s">
        <v>235</v>
      </c>
      <c r="I50" s="61" t="s">
        <v>37</v>
      </c>
      <c r="J50" s="65">
        <v>12</v>
      </c>
      <c r="K50" s="30">
        <v>20700000</v>
      </c>
      <c r="L50" s="61" t="s">
        <v>132</v>
      </c>
      <c r="M50" s="61"/>
      <c r="N50" s="65">
        <v>12</v>
      </c>
      <c r="O50" s="31">
        <f t="shared" ref="O50:O58" si="3">K50*15%+K50</f>
        <v>23805000</v>
      </c>
      <c r="P50" s="24"/>
      <c r="Q50" s="17" t="s">
        <v>132</v>
      </c>
      <c r="R50" s="12"/>
      <c r="S50" s="12"/>
      <c r="T50" s="12"/>
      <c r="U50" s="12"/>
      <c r="V50" s="12"/>
      <c r="W50" s="12"/>
    </row>
    <row r="51" spans="1:23" s="13" customFormat="1" ht="21" x14ac:dyDescent="0.35">
      <c r="A51" s="20"/>
      <c r="B51" s="20"/>
      <c r="C51" s="20"/>
      <c r="D51" s="20"/>
      <c r="E51" s="19"/>
      <c r="F51" s="73"/>
      <c r="G51" s="19" t="s">
        <v>133</v>
      </c>
      <c r="H51" s="74" t="s">
        <v>236</v>
      </c>
      <c r="I51" s="61" t="s">
        <v>37</v>
      </c>
      <c r="J51" s="65">
        <v>12</v>
      </c>
      <c r="K51" s="30">
        <v>142000000</v>
      </c>
      <c r="L51" s="61"/>
      <c r="M51" s="61"/>
      <c r="N51" s="65">
        <v>12</v>
      </c>
      <c r="O51" s="31">
        <f t="shared" si="3"/>
        <v>163300000</v>
      </c>
      <c r="P51" s="24"/>
      <c r="Q51" s="17"/>
      <c r="R51" s="12"/>
      <c r="S51" s="12"/>
      <c r="T51" s="12"/>
      <c r="U51" s="12"/>
      <c r="V51" s="12"/>
      <c r="W51" s="12"/>
    </row>
    <row r="52" spans="1:23" s="13" customFormat="1" x14ac:dyDescent="0.35">
      <c r="A52" s="20"/>
      <c r="B52" s="20"/>
      <c r="C52" s="20"/>
      <c r="D52" s="20"/>
      <c r="E52" s="19"/>
      <c r="F52" s="73"/>
      <c r="G52" s="19" t="s">
        <v>134</v>
      </c>
      <c r="H52" s="74" t="s">
        <v>235</v>
      </c>
      <c r="I52" s="61" t="s">
        <v>37</v>
      </c>
      <c r="J52" s="65">
        <v>12</v>
      </c>
      <c r="K52" s="30">
        <v>50000000</v>
      </c>
      <c r="L52" s="61"/>
      <c r="M52" s="61"/>
      <c r="N52" s="65">
        <v>12</v>
      </c>
      <c r="O52" s="31">
        <f t="shared" si="3"/>
        <v>57500000</v>
      </c>
      <c r="P52" s="24"/>
      <c r="Q52" s="17"/>
      <c r="R52" s="12"/>
      <c r="S52" s="12"/>
      <c r="T52" s="12"/>
      <c r="U52" s="12"/>
      <c r="V52" s="12"/>
      <c r="W52" s="12"/>
    </row>
    <row r="53" spans="1:23" s="13" customFormat="1" x14ac:dyDescent="0.35">
      <c r="A53" s="20"/>
      <c r="B53" s="20"/>
      <c r="C53" s="20"/>
      <c r="D53" s="20"/>
      <c r="E53" s="19"/>
      <c r="F53" s="73"/>
      <c r="G53" s="19" t="s">
        <v>135</v>
      </c>
      <c r="H53" s="74" t="s">
        <v>236</v>
      </c>
      <c r="I53" s="61" t="s">
        <v>37</v>
      </c>
      <c r="J53" s="65">
        <v>12</v>
      </c>
      <c r="K53" s="30">
        <v>30600000</v>
      </c>
      <c r="L53" s="61"/>
      <c r="M53" s="61"/>
      <c r="N53" s="65">
        <v>12</v>
      </c>
      <c r="O53" s="31">
        <f t="shared" si="3"/>
        <v>35190000</v>
      </c>
      <c r="P53" s="24"/>
      <c r="Q53" s="17"/>
      <c r="R53" s="12"/>
      <c r="S53" s="12"/>
      <c r="T53" s="12"/>
      <c r="U53" s="12"/>
      <c r="V53" s="12"/>
      <c r="W53" s="12"/>
    </row>
    <row r="54" spans="1:23" s="13" customFormat="1" ht="29" customHeight="1" x14ac:dyDescent="0.35">
      <c r="A54" s="20"/>
      <c r="B54" s="20"/>
      <c r="C54" s="20"/>
      <c r="D54" s="20"/>
      <c r="E54" s="19"/>
      <c r="F54" s="73"/>
      <c r="G54" s="19" t="s">
        <v>136</v>
      </c>
      <c r="H54" s="74" t="s">
        <v>235</v>
      </c>
      <c r="I54" s="61" t="s">
        <v>37</v>
      </c>
      <c r="J54" s="65">
        <v>12</v>
      </c>
      <c r="K54" s="30">
        <v>27738000</v>
      </c>
      <c r="L54" s="61"/>
      <c r="M54" s="61"/>
      <c r="N54" s="65">
        <v>12</v>
      </c>
      <c r="O54" s="31">
        <f t="shared" si="3"/>
        <v>31898700</v>
      </c>
      <c r="P54" s="24"/>
      <c r="Q54" s="17"/>
      <c r="R54" s="12"/>
      <c r="S54" s="12"/>
      <c r="T54" s="12"/>
      <c r="U54" s="12"/>
      <c r="V54" s="12"/>
      <c r="W54" s="12"/>
    </row>
    <row r="55" spans="1:23" s="13" customFormat="1" ht="37.5" customHeight="1" x14ac:dyDescent="0.35">
      <c r="A55" s="20"/>
      <c r="B55" s="20"/>
      <c r="C55" s="20"/>
      <c r="D55" s="20"/>
      <c r="E55" s="19"/>
      <c r="F55" s="73"/>
      <c r="G55" s="19" t="s">
        <v>137</v>
      </c>
      <c r="H55" s="74" t="s">
        <v>235</v>
      </c>
      <c r="I55" s="61" t="s">
        <v>37</v>
      </c>
      <c r="J55" s="65">
        <v>12</v>
      </c>
      <c r="K55" s="30">
        <v>25000000</v>
      </c>
      <c r="L55" s="61"/>
      <c r="M55" s="61"/>
      <c r="N55" s="65">
        <v>12</v>
      </c>
      <c r="O55" s="31">
        <f t="shared" si="3"/>
        <v>28750000</v>
      </c>
      <c r="P55" s="24"/>
      <c r="Q55" s="17"/>
      <c r="R55" s="12"/>
      <c r="S55" s="12"/>
      <c r="T55" s="12"/>
      <c r="U55" s="12"/>
      <c r="V55" s="12"/>
      <c r="W55" s="12"/>
    </row>
    <row r="56" spans="1:23" s="13" customFormat="1" ht="29" customHeight="1" x14ac:dyDescent="0.35">
      <c r="A56" s="20"/>
      <c r="B56" s="20"/>
      <c r="C56" s="20"/>
      <c r="D56" s="20"/>
      <c r="E56" s="19"/>
      <c r="F56" s="73"/>
      <c r="G56" s="19" t="s">
        <v>138</v>
      </c>
      <c r="H56" s="74" t="s">
        <v>236</v>
      </c>
      <c r="I56" s="61" t="s">
        <v>37</v>
      </c>
      <c r="J56" s="65">
        <v>12</v>
      </c>
      <c r="K56" s="30">
        <v>6000000</v>
      </c>
      <c r="L56" s="61"/>
      <c r="M56" s="61"/>
      <c r="N56" s="65">
        <v>12</v>
      </c>
      <c r="O56" s="31">
        <f t="shared" si="3"/>
        <v>6900000</v>
      </c>
      <c r="P56" s="24"/>
      <c r="Q56" s="17"/>
      <c r="R56" s="12"/>
      <c r="S56" s="12"/>
      <c r="T56" s="12"/>
      <c r="U56" s="12"/>
      <c r="V56" s="12"/>
      <c r="W56" s="12"/>
    </row>
    <row r="57" spans="1:23" s="13" customFormat="1" ht="36" customHeight="1" x14ac:dyDescent="0.35">
      <c r="A57" s="20"/>
      <c r="B57" s="20"/>
      <c r="C57" s="20"/>
      <c r="D57" s="20"/>
      <c r="E57" s="19"/>
      <c r="F57" s="73"/>
      <c r="G57" s="19" t="s">
        <v>139</v>
      </c>
      <c r="H57" s="74" t="s">
        <v>235</v>
      </c>
      <c r="I57" s="61" t="s">
        <v>37</v>
      </c>
      <c r="J57" s="65">
        <v>12</v>
      </c>
      <c r="K57" s="30">
        <v>27784000</v>
      </c>
      <c r="L57" s="61"/>
      <c r="M57" s="61"/>
      <c r="N57" s="65">
        <v>12</v>
      </c>
      <c r="O57" s="31">
        <f t="shared" si="3"/>
        <v>31951600</v>
      </c>
      <c r="P57" s="24"/>
      <c r="Q57" s="17"/>
      <c r="R57" s="12"/>
      <c r="S57" s="12"/>
      <c r="T57" s="12"/>
      <c r="U57" s="12"/>
      <c r="V57" s="12"/>
      <c r="W57" s="12"/>
    </row>
    <row r="58" spans="1:23" s="13" customFormat="1" ht="36" customHeight="1" x14ac:dyDescent="0.35">
      <c r="A58" s="20"/>
      <c r="B58" s="20"/>
      <c r="C58" s="20"/>
      <c r="D58" s="20"/>
      <c r="E58" s="19"/>
      <c r="F58" s="73"/>
      <c r="G58" s="75" t="s">
        <v>140</v>
      </c>
      <c r="H58" s="74" t="s">
        <v>126</v>
      </c>
      <c r="I58" s="61" t="s">
        <v>37</v>
      </c>
      <c r="J58" s="65">
        <v>12</v>
      </c>
      <c r="K58" s="30">
        <v>35000000</v>
      </c>
      <c r="L58" s="61"/>
      <c r="M58" s="61"/>
      <c r="N58" s="65">
        <v>12</v>
      </c>
      <c r="O58" s="31">
        <f t="shared" si="3"/>
        <v>40250000</v>
      </c>
      <c r="P58" s="24"/>
      <c r="Q58" s="17"/>
      <c r="R58" s="12"/>
      <c r="S58" s="12"/>
      <c r="T58" s="12"/>
      <c r="U58" s="12"/>
      <c r="V58" s="12"/>
      <c r="W58" s="12"/>
    </row>
    <row r="59" spans="1:23" s="13" customFormat="1" ht="29" customHeight="1" x14ac:dyDescent="0.35">
      <c r="A59" s="20"/>
      <c r="B59" s="20"/>
      <c r="C59" s="20"/>
      <c r="D59" s="20"/>
      <c r="E59" s="76" t="s">
        <v>38</v>
      </c>
      <c r="F59" s="19" t="s">
        <v>141</v>
      </c>
      <c r="G59" s="19"/>
      <c r="H59" s="74"/>
      <c r="I59" s="61"/>
      <c r="J59" s="61"/>
      <c r="K59" s="30"/>
      <c r="L59" s="61"/>
      <c r="M59" s="61"/>
      <c r="N59" s="61"/>
      <c r="O59" s="77"/>
      <c r="P59" s="24"/>
      <c r="Q59" s="17"/>
      <c r="R59" s="12"/>
      <c r="S59" s="12"/>
      <c r="T59" s="12"/>
      <c r="U59" s="12"/>
      <c r="V59" s="12"/>
      <c r="W59" s="12"/>
    </row>
    <row r="60" spans="1:23" s="13" customFormat="1" ht="29" customHeight="1" x14ac:dyDescent="0.35">
      <c r="A60" s="20"/>
      <c r="B60" s="20"/>
      <c r="C60" s="20"/>
      <c r="D60" s="20"/>
      <c r="E60" s="76"/>
      <c r="F60" s="73"/>
      <c r="G60" s="29" t="s">
        <v>142</v>
      </c>
      <c r="H60" s="74" t="s">
        <v>143</v>
      </c>
      <c r="I60" s="61" t="s">
        <v>37</v>
      </c>
      <c r="J60" s="61">
        <v>4</v>
      </c>
      <c r="K60" s="30">
        <v>180000000</v>
      </c>
      <c r="L60" s="61"/>
      <c r="M60" s="61"/>
      <c r="N60" s="61">
        <v>4</v>
      </c>
      <c r="O60" s="31">
        <f t="shared" ref="O60:O63" si="4">K60*15%+K60</f>
        <v>207000000</v>
      </c>
      <c r="P60" s="24"/>
      <c r="Q60" s="17"/>
      <c r="R60" s="12"/>
      <c r="S60" s="12"/>
      <c r="T60" s="12"/>
      <c r="U60" s="12"/>
      <c r="V60" s="12"/>
      <c r="W60" s="12"/>
    </row>
    <row r="61" spans="1:23" s="13" customFormat="1" ht="29" customHeight="1" x14ac:dyDescent="0.35">
      <c r="A61" s="20"/>
      <c r="B61" s="20"/>
      <c r="C61" s="20"/>
      <c r="D61" s="20"/>
      <c r="E61" s="76"/>
      <c r="F61" s="73"/>
      <c r="G61" s="29" t="s">
        <v>144</v>
      </c>
      <c r="H61" s="74" t="s">
        <v>145</v>
      </c>
      <c r="I61" s="61" t="s">
        <v>37</v>
      </c>
      <c r="J61" s="61">
        <v>7</v>
      </c>
      <c r="K61" s="30">
        <v>300000000</v>
      </c>
      <c r="L61" s="61"/>
      <c r="M61" s="61"/>
      <c r="N61" s="61">
        <v>7</v>
      </c>
      <c r="O61" s="31">
        <f t="shared" si="4"/>
        <v>345000000</v>
      </c>
      <c r="P61" s="24"/>
      <c r="Q61" s="17"/>
      <c r="R61" s="12"/>
      <c r="S61" s="12"/>
      <c r="T61" s="12"/>
      <c r="U61" s="12"/>
      <c r="V61" s="12"/>
      <c r="W61" s="12"/>
    </row>
    <row r="62" spans="1:23" s="13" customFormat="1" ht="29" customHeight="1" x14ac:dyDescent="0.35">
      <c r="A62" s="20"/>
      <c r="B62" s="20"/>
      <c r="C62" s="20"/>
      <c r="D62" s="20"/>
      <c r="E62" s="76"/>
      <c r="F62" s="73"/>
      <c r="G62" s="29" t="s">
        <v>146</v>
      </c>
      <c r="H62" s="74" t="s">
        <v>147</v>
      </c>
      <c r="I62" s="61" t="s">
        <v>37</v>
      </c>
      <c r="J62" s="61">
        <v>36</v>
      </c>
      <c r="K62" s="30">
        <v>300000000</v>
      </c>
      <c r="L62" s="61"/>
      <c r="M62" s="61"/>
      <c r="N62" s="61">
        <v>36</v>
      </c>
      <c r="O62" s="31">
        <f t="shared" si="4"/>
        <v>345000000</v>
      </c>
      <c r="P62" s="24"/>
      <c r="Q62" s="17"/>
      <c r="R62" s="12"/>
      <c r="S62" s="12"/>
      <c r="T62" s="12"/>
      <c r="U62" s="12"/>
      <c r="V62" s="12"/>
      <c r="W62" s="12"/>
    </row>
    <row r="63" spans="1:23" s="13" customFormat="1" ht="29" customHeight="1" x14ac:dyDescent="0.35">
      <c r="A63" s="20"/>
      <c r="B63" s="20"/>
      <c r="C63" s="20"/>
      <c r="D63" s="20"/>
      <c r="E63" s="76"/>
      <c r="F63" s="73"/>
      <c r="G63" s="29" t="s">
        <v>148</v>
      </c>
      <c r="H63" s="74" t="s">
        <v>149</v>
      </c>
      <c r="I63" s="61" t="s">
        <v>37</v>
      </c>
      <c r="J63" s="61">
        <v>165</v>
      </c>
      <c r="K63" s="30">
        <v>150000000</v>
      </c>
      <c r="L63" s="61"/>
      <c r="M63" s="61"/>
      <c r="N63" s="61">
        <v>165</v>
      </c>
      <c r="O63" s="31">
        <f t="shared" si="4"/>
        <v>172500000</v>
      </c>
      <c r="P63" s="24"/>
      <c r="Q63" s="17"/>
      <c r="R63" s="12"/>
      <c r="S63" s="12"/>
      <c r="T63" s="12"/>
      <c r="U63" s="12"/>
      <c r="V63" s="12"/>
      <c r="W63" s="12"/>
    </row>
    <row r="64" spans="1:23" s="13" customFormat="1" ht="29" customHeight="1" x14ac:dyDescent="0.35">
      <c r="A64" s="20"/>
      <c r="B64" s="20"/>
      <c r="C64" s="20"/>
      <c r="D64" s="20"/>
      <c r="E64" s="76"/>
      <c r="F64" s="73"/>
      <c r="G64" s="119"/>
      <c r="H64" s="74"/>
      <c r="I64" s="61"/>
      <c r="J64" s="61"/>
      <c r="K64" s="30"/>
      <c r="L64" s="61"/>
      <c r="M64" s="61"/>
      <c r="N64" s="61"/>
      <c r="O64" s="31"/>
      <c r="P64" s="24"/>
      <c r="Q64" s="17"/>
      <c r="R64" s="12"/>
      <c r="S64" s="12"/>
      <c r="T64" s="12"/>
      <c r="U64" s="12"/>
      <c r="V64" s="12"/>
      <c r="W64" s="12"/>
    </row>
    <row r="65" spans="1:23" s="13" customFormat="1" ht="29" customHeight="1" x14ac:dyDescent="0.35">
      <c r="A65" s="20"/>
      <c r="B65" s="20"/>
      <c r="C65" s="20"/>
      <c r="D65" s="20"/>
      <c r="E65" s="78" t="s">
        <v>150</v>
      </c>
      <c r="F65" s="29" t="s">
        <v>151</v>
      </c>
      <c r="G65" s="79"/>
      <c r="H65" s="74"/>
      <c r="I65" s="61"/>
      <c r="J65" s="61"/>
      <c r="K65" s="30"/>
      <c r="L65" s="61"/>
      <c r="M65" s="61"/>
      <c r="N65" s="61"/>
      <c r="O65" s="77"/>
      <c r="P65" s="24"/>
      <c r="Q65" s="17"/>
      <c r="R65" s="12"/>
      <c r="S65" s="12"/>
      <c r="T65" s="12"/>
      <c r="U65" s="12"/>
      <c r="V65" s="12"/>
      <c r="W65" s="12"/>
    </row>
    <row r="66" spans="1:23" s="13" customFormat="1" ht="54.5" customHeight="1" x14ac:dyDescent="0.35">
      <c r="A66" s="20"/>
      <c r="B66" s="20"/>
      <c r="C66" s="20"/>
      <c r="D66" s="20"/>
      <c r="E66" s="80"/>
      <c r="F66" s="81"/>
      <c r="G66" s="75" t="s">
        <v>152</v>
      </c>
      <c r="H66" s="74" t="s">
        <v>126</v>
      </c>
      <c r="I66" s="77" t="s">
        <v>153</v>
      </c>
      <c r="J66" s="61" t="s">
        <v>244</v>
      </c>
      <c r="K66" s="30">
        <v>180000000</v>
      </c>
      <c r="L66" s="61"/>
      <c r="M66" s="61"/>
      <c r="N66" s="61">
        <v>12</v>
      </c>
      <c r="O66" s="31">
        <f t="shared" ref="O66:O68" si="5">K66*15%+K66</f>
        <v>207000000</v>
      </c>
      <c r="P66" s="24"/>
      <c r="Q66" s="17"/>
      <c r="R66" s="12"/>
      <c r="S66" s="12"/>
      <c r="T66" s="12"/>
      <c r="U66" s="12"/>
      <c r="V66" s="12"/>
      <c r="W66" s="12"/>
    </row>
    <row r="67" spans="1:23" s="13" customFormat="1" ht="43" customHeight="1" x14ac:dyDescent="0.35">
      <c r="A67" s="20"/>
      <c r="B67" s="20"/>
      <c r="C67" s="20"/>
      <c r="D67" s="20"/>
      <c r="E67" s="80"/>
      <c r="F67" s="81"/>
      <c r="G67" s="29" t="s">
        <v>154</v>
      </c>
      <c r="H67" s="74" t="s">
        <v>126</v>
      </c>
      <c r="I67" s="77" t="s">
        <v>153</v>
      </c>
      <c r="J67" s="61">
        <v>12</v>
      </c>
      <c r="K67" s="30">
        <v>150000000</v>
      </c>
      <c r="L67" s="61"/>
      <c r="M67" s="61"/>
      <c r="N67" s="61">
        <v>12</v>
      </c>
      <c r="O67" s="31">
        <f t="shared" si="5"/>
        <v>172500000</v>
      </c>
      <c r="P67" s="24"/>
      <c r="Q67" s="17"/>
      <c r="R67" s="12"/>
      <c r="S67" s="12"/>
      <c r="T67" s="12"/>
      <c r="U67" s="12"/>
      <c r="V67" s="12"/>
      <c r="W67" s="12"/>
    </row>
    <row r="68" spans="1:23" s="13" customFormat="1" ht="38.5" customHeight="1" x14ac:dyDescent="0.35">
      <c r="A68" s="20"/>
      <c r="B68" s="20"/>
      <c r="C68" s="20"/>
      <c r="D68" s="20"/>
      <c r="E68" s="80"/>
      <c r="F68" s="81"/>
      <c r="G68" s="29" t="s">
        <v>155</v>
      </c>
      <c r="H68" s="74" t="s">
        <v>126</v>
      </c>
      <c r="I68" s="77" t="s">
        <v>153</v>
      </c>
      <c r="J68" s="61">
        <v>12</v>
      </c>
      <c r="K68" s="30">
        <v>200000000</v>
      </c>
      <c r="L68" s="61"/>
      <c r="M68" s="61"/>
      <c r="N68" s="61">
        <v>12</v>
      </c>
      <c r="O68" s="31">
        <f t="shared" si="5"/>
        <v>230000000</v>
      </c>
      <c r="P68" s="24"/>
      <c r="Q68" s="17"/>
      <c r="R68" s="12"/>
      <c r="S68" s="12"/>
      <c r="T68" s="12"/>
      <c r="U68" s="12"/>
      <c r="V68" s="12"/>
      <c r="W68" s="12"/>
    </row>
    <row r="69" spans="1:23" s="13" customFormat="1" ht="38.5" customHeight="1" x14ac:dyDescent="0.35">
      <c r="A69" s="20"/>
      <c r="B69" s="20"/>
      <c r="C69" s="20"/>
      <c r="D69" s="20"/>
      <c r="E69" s="82" t="s">
        <v>48</v>
      </c>
      <c r="F69" s="83" t="s">
        <v>156</v>
      </c>
      <c r="G69" s="29"/>
      <c r="H69" s="74"/>
      <c r="I69" s="61"/>
      <c r="J69" s="61"/>
      <c r="K69" s="30"/>
      <c r="L69" s="61"/>
      <c r="M69" s="61"/>
      <c r="N69" s="61"/>
      <c r="O69" s="77"/>
      <c r="P69" s="24"/>
      <c r="Q69" s="17"/>
      <c r="R69" s="12"/>
      <c r="S69" s="12"/>
      <c r="T69" s="12"/>
      <c r="U69" s="12"/>
      <c r="V69" s="12"/>
      <c r="W69" s="12"/>
    </row>
    <row r="70" spans="1:23" s="13" customFormat="1" ht="38.5" customHeight="1" x14ac:dyDescent="0.35">
      <c r="A70" s="20"/>
      <c r="B70" s="20"/>
      <c r="C70" s="20"/>
      <c r="D70" s="20"/>
      <c r="E70" s="80"/>
      <c r="F70" s="81"/>
      <c r="G70" s="29" t="s">
        <v>157</v>
      </c>
      <c r="H70" s="74" t="s">
        <v>66</v>
      </c>
      <c r="I70" s="61" t="s">
        <v>1</v>
      </c>
      <c r="J70" s="61">
        <v>1</v>
      </c>
      <c r="K70" s="30">
        <v>300000000</v>
      </c>
      <c r="L70" s="61"/>
      <c r="M70" s="61"/>
      <c r="N70" s="61">
        <v>1</v>
      </c>
      <c r="O70" s="31">
        <f t="shared" ref="O70:O72" si="6">K70*15%+K70</f>
        <v>345000000</v>
      </c>
      <c r="P70" s="24"/>
      <c r="Q70" s="17"/>
      <c r="R70" s="12"/>
      <c r="S70" s="12"/>
      <c r="T70" s="12"/>
      <c r="U70" s="12"/>
      <c r="V70" s="12"/>
      <c r="W70" s="12"/>
    </row>
    <row r="71" spans="1:23" s="13" customFormat="1" ht="38.5" customHeight="1" x14ac:dyDescent="0.35">
      <c r="A71" s="20"/>
      <c r="B71" s="20"/>
      <c r="C71" s="20"/>
      <c r="D71" s="20"/>
      <c r="E71" s="80"/>
      <c r="F71" s="81"/>
      <c r="G71" s="29" t="s">
        <v>158</v>
      </c>
      <c r="H71" s="74" t="s">
        <v>66</v>
      </c>
      <c r="I71" s="61" t="s">
        <v>1</v>
      </c>
      <c r="J71" s="61">
        <v>1</v>
      </c>
      <c r="K71" s="30">
        <v>200000000</v>
      </c>
      <c r="L71" s="61"/>
      <c r="M71" s="61"/>
      <c r="N71" s="61">
        <v>1</v>
      </c>
      <c r="O71" s="31">
        <f t="shared" si="6"/>
        <v>230000000</v>
      </c>
      <c r="P71" s="24"/>
      <c r="Q71" s="17"/>
      <c r="R71" s="12"/>
      <c r="S71" s="12"/>
      <c r="T71" s="12"/>
      <c r="U71" s="12"/>
      <c r="V71" s="12"/>
      <c r="W71" s="12"/>
    </row>
    <row r="72" spans="1:23" s="13" customFormat="1" ht="38.5" customHeight="1" x14ac:dyDescent="0.35">
      <c r="A72" s="20"/>
      <c r="B72" s="20"/>
      <c r="C72" s="20"/>
      <c r="D72" s="20"/>
      <c r="E72" s="78" t="s">
        <v>159</v>
      </c>
      <c r="F72" s="84" t="s">
        <v>160</v>
      </c>
      <c r="G72" s="29" t="s">
        <v>161</v>
      </c>
      <c r="H72" s="74" t="s">
        <v>66</v>
      </c>
      <c r="I72" s="61" t="s">
        <v>1</v>
      </c>
      <c r="J72" s="61">
        <v>1</v>
      </c>
      <c r="K72" s="30">
        <v>25000000</v>
      </c>
      <c r="L72" s="61"/>
      <c r="M72" s="61"/>
      <c r="N72" s="61">
        <v>1</v>
      </c>
      <c r="O72" s="31">
        <f t="shared" si="6"/>
        <v>28750000</v>
      </c>
      <c r="P72" s="24"/>
      <c r="Q72" s="17"/>
      <c r="R72" s="12"/>
      <c r="S72" s="12"/>
      <c r="T72" s="12"/>
      <c r="U72" s="12"/>
      <c r="V72" s="12"/>
      <c r="W72" s="12"/>
    </row>
    <row r="73" spans="1:23" s="13" customFormat="1" ht="46.5" customHeight="1" x14ac:dyDescent="0.35">
      <c r="A73" s="20"/>
      <c r="B73" s="20"/>
      <c r="C73" s="20"/>
      <c r="D73" s="20"/>
      <c r="E73" s="82" t="s">
        <v>162</v>
      </c>
      <c r="F73" s="83" t="s">
        <v>163</v>
      </c>
      <c r="G73" s="84"/>
      <c r="H73" s="77"/>
      <c r="I73" s="61" t="s">
        <v>1</v>
      </c>
      <c r="J73" s="61"/>
      <c r="K73" s="30"/>
      <c r="L73" s="61"/>
      <c r="M73" s="61"/>
      <c r="N73" s="61"/>
      <c r="O73" s="77"/>
      <c r="P73" s="24"/>
      <c r="Q73" s="17"/>
      <c r="R73" s="12"/>
      <c r="S73" s="12"/>
      <c r="T73" s="12"/>
      <c r="U73" s="12"/>
      <c r="V73" s="12"/>
      <c r="W73" s="12"/>
    </row>
    <row r="74" spans="1:23" s="13" customFormat="1" ht="46.5" customHeight="1" x14ac:dyDescent="0.35">
      <c r="A74" s="20"/>
      <c r="B74" s="20"/>
      <c r="C74" s="20"/>
      <c r="D74" s="20"/>
      <c r="E74" s="85"/>
      <c r="F74" s="86"/>
      <c r="G74" s="84" t="s">
        <v>164</v>
      </c>
      <c r="H74" s="77" t="s">
        <v>126</v>
      </c>
      <c r="I74" s="61" t="s">
        <v>1</v>
      </c>
      <c r="J74" s="61">
        <v>12</v>
      </c>
      <c r="K74" s="30">
        <v>50000000</v>
      </c>
      <c r="L74" s="61"/>
      <c r="M74" s="61"/>
      <c r="N74" s="61">
        <v>12</v>
      </c>
      <c r="O74" s="31">
        <f t="shared" ref="O74" si="7">K74*15%+K74</f>
        <v>57500000</v>
      </c>
      <c r="P74" s="24"/>
      <c r="Q74" s="17"/>
      <c r="R74" s="12"/>
      <c r="S74" s="12"/>
      <c r="T74" s="12"/>
      <c r="U74" s="12"/>
      <c r="V74" s="12"/>
      <c r="W74" s="12"/>
    </row>
    <row r="75" spans="1:23" s="13" customFormat="1" ht="38.5" customHeight="1" x14ac:dyDescent="0.35">
      <c r="A75" s="20"/>
      <c r="B75" s="20"/>
      <c r="C75" s="20"/>
      <c r="D75" s="20"/>
      <c r="E75" s="82" t="s">
        <v>165</v>
      </c>
      <c r="F75" s="87" t="s">
        <v>166</v>
      </c>
      <c r="G75" s="84"/>
      <c r="H75" s="77"/>
      <c r="I75" s="61" t="s">
        <v>1</v>
      </c>
      <c r="J75" s="61"/>
      <c r="K75" s="88"/>
      <c r="L75" s="61"/>
      <c r="M75" s="61"/>
      <c r="N75" s="61"/>
      <c r="O75" s="77"/>
      <c r="P75" s="24"/>
      <c r="Q75" s="17"/>
      <c r="R75" s="12"/>
      <c r="S75" s="12"/>
      <c r="T75" s="12"/>
      <c r="U75" s="12"/>
      <c r="V75" s="12"/>
      <c r="W75" s="12"/>
    </row>
    <row r="76" spans="1:23" s="13" customFormat="1" ht="38.5" customHeight="1" x14ac:dyDescent="0.35">
      <c r="A76" s="20"/>
      <c r="B76" s="20"/>
      <c r="C76" s="20"/>
      <c r="D76" s="20"/>
      <c r="E76" s="89"/>
      <c r="F76" s="86"/>
      <c r="G76" s="87" t="s">
        <v>166</v>
      </c>
      <c r="H76" s="77" t="s">
        <v>167</v>
      </c>
      <c r="I76" s="61" t="s">
        <v>1</v>
      </c>
      <c r="J76" s="61">
        <v>6</v>
      </c>
      <c r="K76" s="30">
        <v>57500000</v>
      </c>
      <c r="L76" s="61"/>
      <c r="M76" s="61"/>
      <c r="N76" s="61">
        <v>6</v>
      </c>
      <c r="O76" s="31">
        <f t="shared" ref="O76:O80" si="8">K76*15%+K76</f>
        <v>66125000</v>
      </c>
      <c r="P76" s="24"/>
      <c r="Q76" s="17"/>
      <c r="R76" s="12"/>
      <c r="S76" s="12"/>
      <c r="T76" s="12"/>
      <c r="U76" s="12"/>
      <c r="V76" s="12"/>
      <c r="W76" s="12"/>
    </row>
    <row r="77" spans="1:23" s="13" customFormat="1" ht="21" x14ac:dyDescent="0.35">
      <c r="A77" s="20"/>
      <c r="B77" s="20"/>
      <c r="C77" s="20"/>
      <c r="D77" s="20"/>
      <c r="E77" s="82" t="s">
        <v>159</v>
      </c>
      <c r="F77" s="87" t="s">
        <v>168</v>
      </c>
      <c r="G77" s="84"/>
      <c r="H77" s="77"/>
      <c r="I77" s="61" t="s">
        <v>1</v>
      </c>
      <c r="J77" s="61"/>
      <c r="K77" s="88"/>
      <c r="L77" s="61"/>
      <c r="M77" s="61"/>
      <c r="N77" s="61"/>
      <c r="O77" s="31">
        <f t="shared" si="8"/>
        <v>0</v>
      </c>
      <c r="P77" s="24"/>
      <c r="Q77" s="17"/>
      <c r="R77" s="12"/>
      <c r="S77" s="12"/>
      <c r="T77" s="12"/>
      <c r="U77" s="12"/>
      <c r="V77" s="12"/>
      <c r="W77" s="12"/>
    </row>
    <row r="78" spans="1:23" s="13" customFormat="1" ht="31.5" customHeight="1" x14ac:dyDescent="0.35">
      <c r="A78" s="20"/>
      <c r="B78" s="20"/>
      <c r="C78" s="20"/>
      <c r="D78" s="20"/>
      <c r="E78" s="85"/>
      <c r="F78" s="86"/>
      <c r="G78" s="84" t="s">
        <v>168</v>
      </c>
      <c r="H78" s="77" t="s">
        <v>169</v>
      </c>
      <c r="I78" s="61" t="s">
        <v>1</v>
      </c>
      <c r="J78" s="61">
        <v>11</v>
      </c>
      <c r="K78" s="25">
        <v>40378800</v>
      </c>
      <c r="L78" s="61"/>
      <c r="M78" s="61"/>
      <c r="N78" s="61">
        <v>11</v>
      </c>
      <c r="O78" s="31">
        <f t="shared" si="8"/>
        <v>46435620</v>
      </c>
      <c r="P78" s="24"/>
      <c r="Q78" s="17"/>
      <c r="R78" s="12"/>
      <c r="S78" s="12"/>
      <c r="T78" s="12"/>
      <c r="U78" s="12"/>
      <c r="V78" s="12"/>
      <c r="W78" s="12"/>
    </row>
    <row r="79" spans="1:23" s="13" customFormat="1" ht="35.5" customHeight="1" x14ac:dyDescent="0.35">
      <c r="A79" s="20"/>
      <c r="B79" s="20"/>
      <c r="C79" s="20"/>
      <c r="D79" s="20"/>
      <c r="E79" s="82" t="s">
        <v>170</v>
      </c>
      <c r="F79" s="87" t="s">
        <v>171</v>
      </c>
      <c r="G79" s="90"/>
      <c r="H79" s="91"/>
      <c r="I79" s="61" t="s">
        <v>1</v>
      </c>
      <c r="J79" s="61"/>
      <c r="K79" s="30"/>
      <c r="L79" s="61"/>
      <c r="M79" s="61"/>
      <c r="N79" s="61"/>
      <c r="O79" s="31">
        <f t="shared" si="8"/>
        <v>0</v>
      </c>
      <c r="P79" s="24"/>
      <c r="Q79" s="17"/>
      <c r="R79" s="12"/>
      <c r="S79" s="12"/>
      <c r="T79" s="12"/>
      <c r="U79" s="12"/>
      <c r="V79" s="12"/>
      <c r="W79" s="12"/>
    </row>
    <row r="80" spans="1:23" s="13" customFormat="1" ht="35" customHeight="1" x14ac:dyDescent="0.35">
      <c r="A80" s="20"/>
      <c r="B80" s="20"/>
      <c r="C80" s="20"/>
      <c r="D80" s="20"/>
      <c r="E80" s="85"/>
      <c r="F80" s="86"/>
      <c r="G80" s="84" t="s">
        <v>172</v>
      </c>
      <c r="H80" s="77" t="s">
        <v>126</v>
      </c>
      <c r="I80" s="61" t="s">
        <v>1</v>
      </c>
      <c r="J80" s="61">
        <v>12</v>
      </c>
      <c r="K80" s="30">
        <v>228000000</v>
      </c>
      <c r="L80" s="61"/>
      <c r="M80" s="61"/>
      <c r="N80" s="61">
        <v>12</v>
      </c>
      <c r="O80" s="31">
        <f t="shared" si="8"/>
        <v>262200000</v>
      </c>
      <c r="P80" s="24"/>
      <c r="Q80" s="17"/>
      <c r="R80" s="12"/>
      <c r="S80" s="12"/>
      <c r="T80" s="12"/>
      <c r="U80" s="12"/>
      <c r="V80" s="12"/>
      <c r="W80" s="12"/>
    </row>
    <row r="81" spans="1:23" s="13" customFormat="1" ht="51" customHeight="1" x14ac:dyDescent="0.35">
      <c r="A81" s="20"/>
      <c r="B81" s="20"/>
      <c r="C81" s="20"/>
      <c r="D81" s="20"/>
      <c r="E81" s="158" t="s">
        <v>173</v>
      </c>
      <c r="F81" s="158" t="s">
        <v>174</v>
      </c>
      <c r="G81" s="92" t="s">
        <v>175</v>
      </c>
      <c r="H81" s="77" t="s">
        <v>237</v>
      </c>
      <c r="I81" s="93" t="s">
        <v>1</v>
      </c>
      <c r="J81" s="110">
        <v>100</v>
      </c>
      <c r="K81" s="106">
        <f>SUM(K84:K85)</f>
        <v>75000000</v>
      </c>
      <c r="L81" s="61"/>
      <c r="M81" s="61"/>
      <c r="N81" s="61"/>
      <c r="O81" s="103">
        <f>SUM(O84:O85)</f>
        <v>86250000</v>
      </c>
      <c r="P81" s="17" t="s">
        <v>127</v>
      </c>
      <c r="Q81" s="36"/>
      <c r="R81" s="12"/>
      <c r="S81" s="12"/>
      <c r="T81" s="12"/>
      <c r="U81" s="12"/>
      <c r="V81" s="12"/>
      <c r="W81" s="12"/>
    </row>
    <row r="82" spans="1:23" s="13" customFormat="1" ht="66" customHeight="1" x14ac:dyDescent="0.35">
      <c r="A82" s="20"/>
      <c r="B82" s="20"/>
      <c r="C82" s="20"/>
      <c r="D82" s="20"/>
      <c r="E82" s="159"/>
      <c r="F82" s="159"/>
      <c r="G82" s="92" t="s">
        <v>176</v>
      </c>
      <c r="H82" s="77" t="s">
        <v>237</v>
      </c>
      <c r="I82" s="93" t="s">
        <v>1</v>
      </c>
      <c r="J82" s="110">
        <v>100</v>
      </c>
      <c r="K82" s="30"/>
      <c r="L82" s="61"/>
      <c r="M82" s="61"/>
      <c r="N82" s="61"/>
      <c r="O82" s="77"/>
      <c r="P82" s="24"/>
      <c r="Q82" s="17"/>
      <c r="R82" s="12"/>
      <c r="S82" s="12"/>
      <c r="T82" s="12"/>
      <c r="U82" s="12"/>
      <c r="V82" s="12"/>
      <c r="W82" s="12"/>
    </row>
    <row r="83" spans="1:23" s="13" customFormat="1" ht="46" customHeight="1" x14ac:dyDescent="0.35">
      <c r="A83" s="20"/>
      <c r="B83" s="20"/>
      <c r="C83" s="20"/>
      <c r="D83" s="20"/>
      <c r="E83" s="82" t="s">
        <v>60</v>
      </c>
      <c r="F83" s="83" t="s">
        <v>177</v>
      </c>
      <c r="G83" s="90"/>
      <c r="H83" s="77"/>
      <c r="I83" s="61"/>
      <c r="J83" s="61"/>
      <c r="K83" s="30"/>
      <c r="L83" s="61"/>
      <c r="M83" s="61"/>
      <c r="N83" s="61"/>
      <c r="O83" s="77"/>
      <c r="P83" s="24"/>
      <c r="Q83" s="17"/>
      <c r="R83" s="12"/>
      <c r="S83" s="12"/>
      <c r="T83" s="12"/>
      <c r="U83" s="12"/>
      <c r="V83" s="12"/>
      <c r="W83" s="12"/>
    </row>
    <row r="84" spans="1:23" s="13" customFormat="1" ht="38.5" customHeight="1" x14ac:dyDescent="0.35">
      <c r="A84" s="20"/>
      <c r="B84" s="20"/>
      <c r="C84" s="20"/>
      <c r="D84" s="20"/>
      <c r="E84" s="94"/>
      <c r="F84" s="95"/>
      <c r="G84" s="84" t="s">
        <v>178</v>
      </c>
      <c r="H84" s="77" t="s">
        <v>179</v>
      </c>
      <c r="I84" s="61" t="s">
        <v>1</v>
      </c>
      <c r="J84" s="61">
        <v>2</v>
      </c>
      <c r="K84" s="30">
        <v>50000000</v>
      </c>
      <c r="L84" s="61"/>
      <c r="M84" s="61"/>
      <c r="N84" s="61">
        <v>2</v>
      </c>
      <c r="O84" s="31">
        <f t="shared" ref="O84:O85" si="9">K84*15%+K84</f>
        <v>57500000</v>
      </c>
      <c r="P84" s="24"/>
      <c r="Q84" s="17"/>
      <c r="R84" s="12"/>
      <c r="S84" s="12"/>
      <c r="T84" s="12"/>
      <c r="U84" s="12"/>
      <c r="V84" s="12"/>
      <c r="W84" s="12"/>
    </row>
    <row r="85" spans="1:23" s="13" customFormat="1" ht="21" x14ac:dyDescent="0.35">
      <c r="A85" s="20"/>
      <c r="B85" s="20"/>
      <c r="C85" s="20"/>
      <c r="D85" s="20"/>
      <c r="E85" s="82" t="s">
        <v>63</v>
      </c>
      <c r="F85" s="83" t="s">
        <v>180</v>
      </c>
      <c r="G85" s="90" t="s">
        <v>181</v>
      </c>
      <c r="H85" s="77" t="s">
        <v>182</v>
      </c>
      <c r="I85" s="61" t="s">
        <v>1</v>
      </c>
      <c r="J85" s="61">
        <v>1</v>
      </c>
      <c r="K85" s="30">
        <v>25000000</v>
      </c>
      <c r="L85" s="61"/>
      <c r="M85" s="61"/>
      <c r="N85" s="61">
        <v>1</v>
      </c>
      <c r="O85" s="31">
        <f t="shared" si="9"/>
        <v>28750000</v>
      </c>
      <c r="P85" s="24"/>
      <c r="Q85" s="17"/>
      <c r="R85" s="12"/>
      <c r="S85" s="12"/>
      <c r="T85" s="12"/>
      <c r="U85" s="12"/>
      <c r="V85" s="12"/>
      <c r="W85" s="12"/>
    </row>
    <row r="86" spans="1:23" s="13" customFormat="1" ht="73.5" x14ac:dyDescent="0.35">
      <c r="A86" s="20"/>
      <c r="B86" s="20"/>
      <c r="C86" s="20"/>
      <c r="D86" s="20"/>
      <c r="E86" s="160" t="s">
        <v>183</v>
      </c>
      <c r="F86" s="158" t="s">
        <v>184</v>
      </c>
      <c r="G86" s="92" t="s">
        <v>185</v>
      </c>
      <c r="H86" s="77" t="s">
        <v>237</v>
      </c>
      <c r="I86" s="93" t="s">
        <v>1</v>
      </c>
      <c r="J86" s="61">
        <v>100</v>
      </c>
      <c r="K86" s="106">
        <f>SUM(K88:K92)</f>
        <v>345000000</v>
      </c>
      <c r="L86" s="61"/>
      <c r="M86" s="61"/>
      <c r="N86" s="61"/>
      <c r="O86" s="103">
        <f>SUM(O88:O92)</f>
        <v>396750000</v>
      </c>
      <c r="P86" s="17" t="s">
        <v>127</v>
      </c>
      <c r="Q86" s="17"/>
      <c r="R86" s="12"/>
      <c r="S86" s="12"/>
      <c r="T86" s="12"/>
      <c r="U86" s="12"/>
      <c r="V86" s="12"/>
      <c r="W86" s="12"/>
    </row>
    <row r="87" spans="1:23" s="13" customFormat="1" ht="73.5" x14ac:dyDescent="0.35">
      <c r="A87" s="20"/>
      <c r="B87" s="20"/>
      <c r="C87" s="20"/>
      <c r="D87" s="20"/>
      <c r="E87" s="161"/>
      <c r="F87" s="159"/>
      <c r="G87" s="92" t="s">
        <v>186</v>
      </c>
      <c r="H87" s="77" t="s">
        <v>237</v>
      </c>
      <c r="I87" s="93" t="s">
        <v>1</v>
      </c>
      <c r="J87" s="61">
        <v>95</v>
      </c>
      <c r="K87" s="30"/>
      <c r="L87" s="61"/>
      <c r="M87" s="61"/>
      <c r="N87" s="61"/>
      <c r="O87" s="77"/>
      <c r="P87" s="24"/>
      <c r="Q87" s="17"/>
      <c r="R87" s="12"/>
      <c r="S87" s="12"/>
      <c r="T87" s="12"/>
      <c r="U87" s="12"/>
      <c r="V87" s="12"/>
      <c r="W87" s="12"/>
    </row>
    <row r="88" spans="1:23" s="13" customFormat="1" ht="45.5" customHeight="1" x14ac:dyDescent="0.35">
      <c r="A88" s="20"/>
      <c r="B88" s="20"/>
      <c r="C88" s="20"/>
      <c r="D88" s="20"/>
      <c r="E88" s="82" t="s">
        <v>187</v>
      </c>
      <c r="F88" s="96" t="s">
        <v>188</v>
      </c>
      <c r="G88" s="84" t="s">
        <v>189</v>
      </c>
      <c r="H88" s="77" t="s">
        <v>179</v>
      </c>
      <c r="I88" s="61" t="s">
        <v>1</v>
      </c>
      <c r="J88" s="61">
        <v>2</v>
      </c>
      <c r="K88" s="30">
        <v>80000000</v>
      </c>
      <c r="L88" s="61"/>
      <c r="M88" s="61"/>
      <c r="N88" s="61">
        <v>2</v>
      </c>
      <c r="O88" s="31">
        <f t="shared" ref="O88:O92" si="10">K88*15%+K88</f>
        <v>92000000</v>
      </c>
      <c r="P88" s="24"/>
      <c r="Q88" s="17"/>
      <c r="R88" s="12"/>
      <c r="S88" s="12"/>
      <c r="T88" s="12"/>
      <c r="U88" s="12"/>
      <c r="V88" s="12"/>
      <c r="W88" s="12"/>
    </row>
    <row r="89" spans="1:23" s="13" customFormat="1" ht="45.5" customHeight="1" x14ac:dyDescent="0.35">
      <c r="A89" s="20"/>
      <c r="B89" s="20"/>
      <c r="C89" s="20"/>
      <c r="D89" s="20"/>
      <c r="E89" s="82" t="s">
        <v>190</v>
      </c>
      <c r="F89" s="96" t="s">
        <v>191</v>
      </c>
      <c r="G89" s="84" t="s">
        <v>192</v>
      </c>
      <c r="H89" s="77" t="s">
        <v>179</v>
      </c>
      <c r="I89" s="61" t="s">
        <v>1</v>
      </c>
      <c r="J89" s="61">
        <v>2</v>
      </c>
      <c r="K89" s="30">
        <v>50000000</v>
      </c>
      <c r="L89" s="61"/>
      <c r="M89" s="61"/>
      <c r="N89" s="61">
        <v>2</v>
      </c>
      <c r="O89" s="31">
        <f t="shared" si="10"/>
        <v>57500000</v>
      </c>
      <c r="P89" s="24"/>
      <c r="Q89" s="17"/>
      <c r="R89" s="12"/>
      <c r="S89" s="12"/>
      <c r="T89" s="12"/>
      <c r="U89" s="12"/>
      <c r="V89" s="12"/>
      <c r="W89" s="12"/>
    </row>
    <row r="90" spans="1:23" s="13" customFormat="1" ht="45.5" customHeight="1" x14ac:dyDescent="0.35">
      <c r="A90" s="20"/>
      <c r="B90" s="20"/>
      <c r="C90" s="20"/>
      <c r="D90" s="20"/>
      <c r="E90" s="82" t="s">
        <v>193</v>
      </c>
      <c r="F90" s="96" t="s">
        <v>194</v>
      </c>
      <c r="G90" s="84" t="s">
        <v>195</v>
      </c>
      <c r="H90" s="77" t="s">
        <v>182</v>
      </c>
      <c r="I90" s="61" t="s">
        <v>1</v>
      </c>
      <c r="J90" s="61">
        <v>1</v>
      </c>
      <c r="K90" s="30">
        <v>25000000</v>
      </c>
      <c r="L90" s="61"/>
      <c r="M90" s="97"/>
      <c r="N90" s="61">
        <v>1</v>
      </c>
      <c r="O90" s="31">
        <f t="shared" si="10"/>
        <v>28750000</v>
      </c>
      <c r="P90" s="24"/>
      <c r="Q90" s="17"/>
      <c r="R90" s="12"/>
      <c r="S90" s="12"/>
      <c r="T90" s="12"/>
      <c r="U90" s="12"/>
      <c r="V90" s="12"/>
      <c r="W90" s="12"/>
    </row>
    <row r="91" spans="1:23" s="13" customFormat="1" ht="31.5" x14ac:dyDescent="0.35">
      <c r="A91" s="20"/>
      <c r="B91" s="20"/>
      <c r="C91" s="20"/>
      <c r="D91" s="20"/>
      <c r="E91" s="82" t="s">
        <v>196</v>
      </c>
      <c r="F91" s="96" t="s">
        <v>197</v>
      </c>
      <c r="G91" s="84" t="s">
        <v>198</v>
      </c>
      <c r="H91" s="77" t="s">
        <v>199</v>
      </c>
      <c r="I91" s="61" t="s">
        <v>1</v>
      </c>
      <c r="J91" s="61">
        <v>5</v>
      </c>
      <c r="K91" s="30">
        <v>170000000</v>
      </c>
      <c r="L91" s="61"/>
      <c r="M91" s="61"/>
      <c r="N91" s="61">
        <v>5</v>
      </c>
      <c r="O91" s="31">
        <f t="shared" si="10"/>
        <v>195500000</v>
      </c>
      <c r="P91" s="24"/>
      <c r="Q91" s="17"/>
      <c r="R91" s="12"/>
      <c r="S91" s="12"/>
      <c r="T91" s="12"/>
      <c r="U91" s="12"/>
      <c r="V91" s="12"/>
      <c r="W91" s="12"/>
    </row>
    <row r="92" spans="1:23" s="13" customFormat="1" ht="21" x14ac:dyDescent="0.35">
      <c r="A92" s="20"/>
      <c r="B92" s="20"/>
      <c r="C92" s="20"/>
      <c r="D92" s="20"/>
      <c r="E92" s="82" t="s">
        <v>200</v>
      </c>
      <c r="F92" s="96" t="s">
        <v>201</v>
      </c>
      <c r="G92" s="84"/>
      <c r="H92" s="77" t="s">
        <v>202</v>
      </c>
      <c r="I92" s="61" t="s">
        <v>1</v>
      </c>
      <c r="J92" s="61">
        <v>11</v>
      </c>
      <c r="K92" s="30">
        <v>20000000</v>
      </c>
      <c r="L92" s="61"/>
      <c r="M92" s="61"/>
      <c r="N92" s="61">
        <v>11</v>
      </c>
      <c r="O92" s="31">
        <f t="shared" si="10"/>
        <v>23000000</v>
      </c>
      <c r="P92" s="24"/>
      <c r="Q92" s="17"/>
      <c r="R92" s="12"/>
      <c r="S92" s="12"/>
      <c r="T92" s="12"/>
      <c r="U92" s="12"/>
      <c r="V92" s="12"/>
      <c r="W92" s="12"/>
    </row>
    <row r="93" spans="1:23" s="13" customFormat="1" ht="76" customHeight="1" x14ac:dyDescent="0.35">
      <c r="A93" s="20"/>
      <c r="B93" s="20"/>
      <c r="C93" s="20"/>
      <c r="D93" s="20"/>
      <c r="E93" s="137" t="s">
        <v>203</v>
      </c>
      <c r="F93" s="137" t="s">
        <v>204</v>
      </c>
      <c r="G93" s="81" t="s">
        <v>205</v>
      </c>
      <c r="H93" s="91" t="s">
        <v>237</v>
      </c>
      <c r="I93" s="61" t="s">
        <v>88</v>
      </c>
      <c r="J93" s="107">
        <v>1</v>
      </c>
      <c r="K93" s="106">
        <f>SUM(K95:K104)</f>
        <v>2983450000</v>
      </c>
      <c r="L93" s="61"/>
      <c r="M93" s="61"/>
      <c r="N93" s="61"/>
      <c r="O93" s="103">
        <f>SUM(O95:O104)</f>
        <v>3430967500</v>
      </c>
      <c r="P93" s="24" t="s">
        <v>89</v>
      </c>
      <c r="Q93" s="17"/>
      <c r="R93" s="12"/>
      <c r="S93" s="12"/>
      <c r="T93" s="12"/>
      <c r="U93" s="12"/>
      <c r="V93" s="12"/>
      <c r="W93" s="12"/>
    </row>
    <row r="94" spans="1:23" s="13" customFormat="1" ht="56.5" customHeight="1" x14ac:dyDescent="0.35">
      <c r="A94" s="20"/>
      <c r="B94" s="20"/>
      <c r="C94" s="20"/>
      <c r="D94" s="20"/>
      <c r="E94" s="139"/>
      <c r="F94" s="139"/>
      <c r="G94" s="98" t="s">
        <v>206</v>
      </c>
      <c r="H94" s="74" t="s">
        <v>237</v>
      </c>
      <c r="I94" s="61" t="s">
        <v>88</v>
      </c>
      <c r="J94" s="107">
        <v>0.95</v>
      </c>
      <c r="K94" s="30"/>
      <c r="L94" s="61"/>
      <c r="M94" s="61"/>
      <c r="N94" s="52"/>
      <c r="O94" s="77"/>
      <c r="P94" s="24"/>
      <c r="Q94" s="17"/>
      <c r="R94" s="12"/>
      <c r="S94" s="12"/>
      <c r="T94" s="12"/>
      <c r="U94" s="12"/>
      <c r="V94" s="12"/>
      <c r="W94" s="12"/>
    </row>
    <row r="95" spans="1:23" s="27" customFormat="1" ht="65.5" customHeight="1" x14ac:dyDescent="0.35">
      <c r="A95" s="43"/>
      <c r="B95" s="43"/>
      <c r="C95" s="43"/>
      <c r="D95" s="43"/>
      <c r="E95" s="78" t="s">
        <v>207</v>
      </c>
      <c r="F95" s="15" t="s">
        <v>208</v>
      </c>
      <c r="G95" s="18" t="s">
        <v>209</v>
      </c>
      <c r="H95" s="99" t="s">
        <v>126</v>
      </c>
      <c r="I95" s="16" t="s">
        <v>94</v>
      </c>
      <c r="J95" s="61">
        <v>12</v>
      </c>
      <c r="K95" s="30">
        <v>298345000</v>
      </c>
      <c r="L95" s="16"/>
      <c r="M95" s="16"/>
      <c r="N95" s="61">
        <v>12</v>
      </c>
      <c r="O95" s="31">
        <f t="shared" ref="O95:O104" si="11">K95*15%+K95</f>
        <v>343096750</v>
      </c>
      <c r="P95" s="16"/>
      <c r="Q95" s="16"/>
      <c r="R95" s="26"/>
      <c r="S95" s="26"/>
      <c r="T95" s="26"/>
      <c r="U95" s="26"/>
      <c r="V95" s="26"/>
      <c r="W95" s="26"/>
    </row>
    <row r="96" spans="1:23" s="27" customFormat="1" ht="68" customHeight="1" x14ac:dyDescent="0.35">
      <c r="A96" s="43"/>
      <c r="B96" s="43"/>
      <c r="C96" s="43"/>
      <c r="D96" s="43"/>
      <c r="E96" s="78" t="s">
        <v>210</v>
      </c>
      <c r="F96" s="29" t="s">
        <v>211</v>
      </c>
      <c r="G96" s="18" t="s">
        <v>209</v>
      </c>
      <c r="H96" s="99" t="s">
        <v>126</v>
      </c>
      <c r="I96" s="16" t="s">
        <v>97</v>
      </c>
      <c r="J96" s="24">
        <v>12</v>
      </c>
      <c r="K96" s="30">
        <v>298345000</v>
      </c>
      <c r="L96" s="16"/>
      <c r="M96" s="16"/>
      <c r="N96" s="24">
        <v>12</v>
      </c>
      <c r="O96" s="31">
        <f t="shared" si="11"/>
        <v>343096750</v>
      </c>
      <c r="P96" s="16"/>
      <c r="Q96" s="16"/>
      <c r="R96" s="26"/>
      <c r="S96" s="26"/>
      <c r="T96" s="26"/>
      <c r="U96" s="26"/>
      <c r="V96" s="26"/>
      <c r="W96" s="26"/>
    </row>
    <row r="97" spans="1:23" s="27" customFormat="1" ht="55.5" customHeight="1" x14ac:dyDescent="0.35">
      <c r="A97" s="43"/>
      <c r="B97" s="43"/>
      <c r="C97" s="43"/>
      <c r="D97" s="43"/>
      <c r="E97" s="78" t="s">
        <v>212</v>
      </c>
      <c r="F97" s="29" t="s">
        <v>213</v>
      </c>
      <c r="G97" s="18" t="s">
        <v>209</v>
      </c>
      <c r="H97" s="99" t="s">
        <v>126</v>
      </c>
      <c r="I97" s="18" t="s">
        <v>100</v>
      </c>
      <c r="J97" s="24">
        <v>12</v>
      </c>
      <c r="K97" s="30">
        <v>298345000</v>
      </c>
      <c r="L97" s="16"/>
      <c r="M97" s="16"/>
      <c r="N97" s="24">
        <v>12</v>
      </c>
      <c r="O97" s="31">
        <f t="shared" si="11"/>
        <v>343096750</v>
      </c>
      <c r="P97" s="16"/>
      <c r="Q97" s="16"/>
      <c r="R97" s="26"/>
      <c r="S97" s="26"/>
      <c r="T97" s="26"/>
      <c r="U97" s="26"/>
      <c r="V97" s="26"/>
      <c r="W97" s="26"/>
    </row>
    <row r="98" spans="1:23" s="27" customFormat="1" ht="65.5" customHeight="1" x14ac:dyDescent="0.35">
      <c r="A98" s="43"/>
      <c r="B98" s="43"/>
      <c r="C98" s="43"/>
      <c r="D98" s="43"/>
      <c r="E98" s="78" t="s">
        <v>214</v>
      </c>
      <c r="F98" s="29" t="s">
        <v>215</v>
      </c>
      <c r="G98" s="18" t="s">
        <v>209</v>
      </c>
      <c r="H98" s="99" t="s">
        <v>126</v>
      </c>
      <c r="I98" s="16" t="s">
        <v>103</v>
      </c>
      <c r="J98" s="24">
        <v>12</v>
      </c>
      <c r="K98" s="30">
        <v>298345000</v>
      </c>
      <c r="L98" s="16"/>
      <c r="M98" s="16"/>
      <c r="N98" s="24">
        <v>12</v>
      </c>
      <c r="O98" s="31">
        <f t="shared" si="11"/>
        <v>343096750</v>
      </c>
      <c r="P98" s="16"/>
      <c r="Q98" s="16"/>
      <c r="R98" s="26"/>
      <c r="S98" s="26"/>
      <c r="T98" s="26"/>
      <c r="U98" s="26"/>
      <c r="V98" s="26"/>
      <c r="W98" s="26"/>
    </row>
    <row r="99" spans="1:23" s="27" customFormat="1" ht="52.5" customHeight="1" x14ac:dyDescent="0.35">
      <c r="A99" s="43"/>
      <c r="B99" s="43"/>
      <c r="C99" s="43"/>
      <c r="D99" s="43"/>
      <c r="E99" s="78" t="s">
        <v>216</v>
      </c>
      <c r="F99" s="29"/>
      <c r="G99" s="18" t="s">
        <v>209</v>
      </c>
      <c r="H99" s="99" t="s">
        <v>126</v>
      </c>
      <c r="I99" s="16" t="s">
        <v>106</v>
      </c>
      <c r="J99" s="24">
        <v>12</v>
      </c>
      <c r="K99" s="30">
        <v>298345000</v>
      </c>
      <c r="L99" s="16"/>
      <c r="M99" s="16"/>
      <c r="N99" s="24">
        <v>12</v>
      </c>
      <c r="O99" s="31">
        <f t="shared" si="11"/>
        <v>343096750</v>
      </c>
      <c r="P99" s="16"/>
      <c r="Q99" s="16"/>
      <c r="R99" s="26"/>
      <c r="S99" s="26"/>
      <c r="T99" s="26"/>
      <c r="U99" s="26"/>
      <c r="V99" s="26"/>
      <c r="W99" s="26"/>
    </row>
    <row r="100" spans="1:23" s="27" customFormat="1" ht="59" customHeight="1" x14ac:dyDescent="0.35">
      <c r="A100" s="43"/>
      <c r="B100" s="43"/>
      <c r="C100" s="43"/>
      <c r="D100" s="43"/>
      <c r="E100" s="78" t="s">
        <v>217</v>
      </c>
      <c r="F100" s="29" t="s">
        <v>218</v>
      </c>
      <c r="G100" s="18" t="s">
        <v>209</v>
      </c>
      <c r="H100" s="99" t="s">
        <v>126</v>
      </c>
      <c r="I100" s="15" t="s">
        <v>109</v>
      </c>
      <c r="J100" s="24">
        <v>12</v>
      </c>
      <c r="K100" s="30">
        <v>298345000</v>
      </c>
      <c r="L100" s="16"/>
      <c r="M100" s="16"/>
      <c r="N100" s="24">
        <v>12</v>
      </c>
      <c r="O100" s="31">
        <f t="shared" si="11"/>
        <v>343096750</v>
      </c>
      <c r="P100" s="16"/>
      <c r="Q100" s="16"/>
      <c r="R100" s="26"/>
      <c r="S100" s="26"/>
      <c r="T100" s="26"/>
      <c r="U100" s="26"/>
      <c r="V100" s="26"/>
      <c r="W100" s="26"/>
    </row>
    <row r="101" spans="1:23" s="27" customFormat="1" ht="59" customHeight="1" x14ac:dyDescent="0.35">
      <c r="A101" s="43"/>
      <c r="B101" s="43"/>
      <c r="C101" s="43"/>
      <c r="D101" s="43"/>
      <c r="E101" s="78" t="s">
        <v>219</v>
      </c>
      <c r="F101" s="29" t="s">
        <v>220</v>
      </c>
      <c r="G101" s="18" t="s">
        <v>209</v>
      </c>
      <c r="H101" s="99" t="s">
        <v>126</v>
      </c>
      <c r="I101" s="18" t="s">
        <v>112</v>
      </c>
      <c r="J101" s="24">
        <v>12</v>
      </c>
      <c r="K101" s="30">
        <v>298345000</v>
      </c>
      <c r="L101" s="16"/>
      <c r="M101" s="16"/>
      <c r="N101" s="24">
        <v>12</v>
      </c>
      <c r="O101" s="31">
        <f t="shared" si="11"/>
        <v>343096750</v>
      </c>
      <c r="P101" s="16"/>
      <c r="Q101" s="16"/>
      <c r="R101" s="26"/>
      <c r="S101" s="26"/>
      <c r="T101" s="26"/>
      <c r="U101" s="26"/>
      <c r="V101" s="26"/>
      <c r="W101" s="26"/>
    </row>
    <row r="102" spans="1:23" s="27" customFormat="1" ht="60" customHeight="1" x14ac:dyDescent="0.35">
      <c r="A102" s="43"/>
      <c r="B102" s="43"/>
      <c r="C102" s="43"/>
      <c r="D102" s="43"/>
      <c r="E102" s="78" t="s">
        <v>221</v>
      </c>
      <c r="F102" s="29" t="s">
        <v>222</v>
      </c>
      <c r="G102" s="18" t="s">
        <v>209</v>
      </c>
      <c r="H102" s="99" t="s">
        <v>126</v>
      </c>
      <c r="I102" s="15" t="s">
        <v>115</v>
      </c>
      <c r="J102" s="24">
        <v>12</v>
      </c>
      <c r="K102" s="30">
        <v>298345000</v>
      </c>
      <c r="L102" s="24"/>
      <c r="M102" s="24"/>
      <c r="N102" s="24">
        <v>12</v>
      </c>
      <c r="O102" s="31">
        <f t="shared" si="11"/>
        <v>343096750</v>
      </c>
      <c r="P102" s="17" t="s">
        <v>223</v>
      </c>
      <c r="Q102" s="24"/>
      <c r="R102" s="26"/>
      <c r="S102" s="26"/>
      <c r="T102" s="26"/>
      <c r="U102" s="26"/>
      <c r="V102" s="26"/>
      <c r="W102" s="26"/>
    </row>
    <row r="103" spans="1:23" s="27" customFormat="1" ht="58" customHeight="1" x14ac:dyDescent="0.35">
      <c r="A103" s="22"/>
      <c r="B103" s="22"/>
      <c r="C103" s="22"/>
      <c r="D103" s="22"/>
      <c r="E103" s="78" t="s">
        <v>224</v>
      </c>
      <c r="F103" s="29" t="s">
        <v>225</v>
      </c>
      <c r="G103" s="18" t="s">
        <v>209</v>
      </c>
      <c r="H103" s="99" t="s">
        <v>126</v>
      </c>
      <c r="I103" s="15" t="s">
        <v>118</v>
      </c>
      <c r="J103" s="24">
        <v>12</v>
      </c>
      <c r="K103" s="30">
        <v>298345000</v>
      </c>
      <c r="L103" s="24" t="s">
        <v>132</v>
      </c>
      <c r="M103" s="24"/>
      <c r="N103" s="24">
        <v>12</v>
      </c>
      <c r="O103" s="31">
        <f t="shared" si="11"/>
        <v>343096750</v>
      </c>
      <c r="P103" s="24"/>
      <c r="Q103" s="17" t="s">
        <v>223</v>
      </c>
      <c r="R103" s="26"/>
      <c r="S103" s="26"/>
      <c r="T103" s="26"/>
      <c r="U103" s="26"/>
      <c r="V103" s="26"/>
      <c r="W103" s="26"/>
    </row>
    <row r="104" spans="1:23" s="27" customFormat="1" ht="58" customHeight="1" x14ac:dyDescent="0.35">
      <c r="A104" s="22"/>
      <c r="B104" s="22"/>
      <c r="C104" s="22"/>
      <c r="D104" s="22"/>
      <c r="E104" s="78" t="s">
        <v>226</v>
      </c>
      <c r="F104" s="29" t="s">
        <v>227</v>
      </c>
      <c r="G104" s="18" t="s">
        <v>209</v>
      </c>
      <c r="H104" s="99" t="s">
        <v>126</v>
      </c>
      <c r="I104" s="17" t="s">
        <v>121</v>
      </c>
      <c r="J104" s="24">
        <v>12</v>
      </c>
      <c r="K104" s="30">
        <v>298345000</v>
      </c>
      <c r="L104" s="24"/>
      <c r="M104" s="24"/>
      <c r="N104" s="24">
        <v>12</v>
      </c>
      <c r="O104" s="31">
        <f t="shared" si="11"/>
        <v>343096750</v>
      </c>
      <c r="P104" s="24"/>
      <c r="Q104" s="17"/>
      <c r="R104" s="26"/>
      <c r="S104" s="26"/>
      <c r="T104" s="26"/>
      <c r="U104" s="26"/>
      <c r="V104" s="26"/>
      <c r="W104" s="26"/>
    </row>
    <row r="107" spans="1:23" x14ac:dyDescent="0.35">
      <c r="F107" s="162" t="s">
        <v>228</v>
      </c>
      <c r="G107" s="162"/>
    </row>
    <row r="108" spans="1:23" x14ac:dyDescent="0.35">
      <c r="F108" s="162" t="s">
        <v>229</v>
      </c>
      <c r="G108" s="162"/>
      <c r="O108" s="162" t="s">
        <v>23</v>
      </c>
      <c r="P108" s="162"/>
    </row>
    <row r="109" spans="1:23" x14ac:dyDescent="0.35">
      <c r="F109" s="100"/>
      <c r="G109" s="100"/>
      <c r="O109" s="100"/>
      <c r="P109" s="100"/>
    </row>
    <row r="113" spans="6:16" x14ac:dyDescent="0.35">
      <c r="F113" s="163" t="s">
        <v>230</v>
      </c>
      <c r="G113" s="163"/>
      <c r="O113" s="163" t="s">
        <v>232</v>
      </c>
      <c r="P113" s="163"/>
    </row>
    <row r="114" spans="6:16" x14ac:dyDescent="0.35">
      <c r="F114" s="162" t="s">
        <v>231</v>
      </c>
      <c r="G114" s="162"/>
      <c r="O114" s="162" t="s">
        <v>233</v>
      </c>
      <c r="P114" s="162"/>
    </row>
  </sheetData>
  <mergeCells count="35">
    <mergeCell ref="O114:P114"/>
    <mergeCell ref="F107:G107"/>
    <mergeCell ref="F108:G108"/>
    <mergeCell ref="F113:G113"/>
    <mergeCell ref="F114:G114"/>
    <mergeCell ref="O113:P113"/>
    <mergeCell ref="E86:E87"/>
    <mergeCell ref="F86:F87"/>
    <mergeCell ref="E93:E94"/>
    <mergeCell ref="F93:F94"/>
    <mergeCell ref="O108:P108"/>
    <mergeCell ref="E21:E24"/>
    <mergeCell ref="F21:F24"/>
    <mergeCell ref="E46:E48"/>
    <mergeCell ref="F46:F48"/>
    <mergeCell ref="E81:E82"/>
    <mergeCell ref="F81:F82"/>
    <mergeCell ref="P6:Q6"/>
    <mergeCell ref="P7:Q7"/>
    <mergeCell ref="B8:C8"/>
    <mergeCell ref="P8:P9"/>
    <mergeCell ref="E10:E14"/>
    <mergeCell ref="F10:F14"/>
    <mergeCell ref="P10:P14"/>
    <mergeCell ref="Q10:Q14"/>
    <mergeCell ref="A1:Q1"/>
    <mergeCell ref="A2:Q2"/>
    <mergeCell ref="A4:A5"/>
    <mergeCell ref="B4:C4"/>
    <mergeCell ref="E4:E5"/>
    <mergeCell ref="H4:H5"/>
    <mergeCell ref="I4:L4"/>
    <mergeCell ref="M4:M5"/>
    <mergeCell ref="N4:O4"/>
    <mergeCell ref="P4:Q5"/>
  </mergeCells>
  <printOptions horizontalCentered="1"/>
  <pageMargins left="0.35" right="0.48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KEC. CURUG</cp:lastModifiedBy>
  <cp:lastPrinted>2018-11-06T06:51:01Z</cp:lastPrinted>
  <dcterms:created xsi:type="dcterms:W3CDTF">2018-06-05T04:04:05Z</dcterms:created>
  <dcterms:modified xsi:type="dcterms:W3CDTF">2019-08-01T04:40:22Z</dcterms:modified>
</cp:coreProperties>
</file>