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2019\RENSTRA18-23, RENJA 2020 DAN PERUBAHAN 2019  18 JULI 2019\RENSTRA18-23, RENJA 2020 DAN PERUBAHAN 2019, KUA-2020  01 AGUSTUS 2019\"/>
    </mc:Choice>
  </mc:AlternateContent>
  <xr:revisionPtr revIDLastSave="0" documentId="13_ncr:1_{9D42D0BD-EF6F-4B25-9FC1-324533FBCE55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RENJA PERUBAHAN 2019" sheetId="1" r:id="rId1"/>
  </sheets>
  <definedNames>
    <definedName name="_xlnm._FilterDatabase" localSheetId="0" hidden="1">'RENJA PERUBAHAN 2019'!$E$154:$E$376</definedName>
    <definedName name="_xlnm.Print_Area" localSheetId="0">'RENJA PERUBAHAN 2019'!$A$1:$T$511</definedName>
    <definedName name="_xlnm.Print_Titles" localSheetId="0">'RENJA PERUBAHAN 2019'!$5:$8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4" i="1" l="1"/>
  <c r="N24" i="1" l="1"/>
  <c r="O473" i="1" l="1"/>
  <c r="O378" i="1"/>
  <c r="O116" i="1"/>
  <c r="O69" i="1"/>
  <c r="O53" i="1"/>
  <c r="O47" i="1"/>
  <c r="Q401" i="1" l="1"/>
  <c r="N394" i="1" l="1"/>
  <c r="N123" i="1" l="1"/>
  <c r="O80" i="1" l="1"/>
  <c r="N404" i="1"/>
  <c r="N396" i="1" l="1"/>
  <c r="N385" i="1"/>
  <c r="N131" i="1"/>
  <c r="N128" i="1"/>
  <c r="N126" i="1"/>
  <c r="R115" i="1"/>
  <c r="R113" i="1"/>
  <c r="N57" i="1"/>
  <c r="O32" i="1" l="1"/>
  <c r="O36" i="1"/>
  <c r="O42" i="1"/>
  <c r="O44" i="1"/>
  <c r="O46" i="1"/>
  <c r="O49" i="1"/>
  <c r="O45" i="1"/>
  <c r="N389" i="1"/>
  <c r="M378" i="1" l="1"/>
  <c r="M451" i="1"/>
  <c r="O24" i="1" l="1"/>
  <c r="O13" i="1" s="1"/>
  <c r="O12" i="1" s="1"/>
  <c r="O11" i="1"/>
  <c r="O67" i="1" l="1"/>
  <c r="O65" i="1"/>
  <c r="O61" i="1"/>
  <c r="O57" i="1"/>
  <c r="O55" i="1"/>
  <c r="O51" i="1"/>
  <c r="O17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56" i="1"/>
  <c r="M473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79" i="1"/>
  <c r="N473" i="1"/>
  <c r="N451" i="1"/>
  <c r="M69" i="1"/>
  <c r="O96" i="1"/>
  <c r="O97" i="1"/>
  <c r="O98" i="1"/>
  <c r="O99" i="1"/>
  <c r="O100" i="1"/>
  <c r="O101" i="1"/>
  <c r="O102" i="1"/>
  <c r="O103" i="1"/>
  <c r="O94" i="1"/>
  <c r="O92" i="1"/>
  <c r="O90" i="1"/>
  <c r="O87" i="1"/>
  <c r="O88" i="1"/>
  <c r="O89" i="1"/>
  <c r="O86" i="1"/>
  <c r="O84" i="1"/>
  <c r="O77" i="1"/>
  <c r="O78" i="1"/>
  <c r="O79" i="1"/>
  <c r="O81" i="1"/>
  <c r="O82" i="1"/>
  <c r="O83" i="1"/>
  <c r="O389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N388" i="1"/>
  <c r="O388" i="1" s="1"/>
  <c r="N393" i="1"/>
  <c r="O393" i="1" s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05" i="1"/>
  <c r="N399" i="1"/>
  <c r="O128" i="1"/>
  <c r="O123" i="1"/>
  <c r="O126" i="1"/>
  <c r="O451" i="1" l="1"/>
  <c r="N116" i="1"/>
  <c r="O131" i="1"/>
  <c r="N45" i="1" l="1"/>
  <c r="O75" i="1"/>
  <c r="O106" i="1"/>
  <c r="O107" i="1"/>
  <c r="O108" i="1"/>
  <c r="O109" i="1"/>
  <c r="O110" i="1"/>
  <c r="O111" i="1"/>
  <c r="O112" i="1"/>
  <c r="O113" i="1"/>
  <c r="O114" i="1"/>
  <c r="O115" i="1"/>
  <c r="O105" i="1"/>
  <c r="N53" i="1"/>
  <c r="O396" i="1"/>
  <c r="O394" i="1"/>
  <c r="N378" i="1"/>
  <c r="O399" i="1"/>
  <c r="N47" i="1"/>
  <c r="O404" i="1"/>
  <c r="O403" i="1"/>
  <c r="N402" i="1"/>
  <c r="O402" i="1" s="1"/>
  <c r="N13" i="1" l="1"/>
  <c r="O385" i="1"/>
  <c r="N69" i="1"/>
  <c r="O76" i="1"/>
  <c r="N12" i="1" l="1"/>
  <c r="N10" i="1" s="1"/>
  <c r="M116" i="1"/>
  <c r="M53" i="1"/>
  <c r="M47" i="1"/>
  <c r="M13" i="1"/>
  <c r="K474" i="1"/>
  <c r="K74" i="1"/>
  <c r="K54" i="1"/>
  <c r="K53" i="1"/>
  <c r="K48" i="1" s="1"/>
  <c r="K47" i="1"/>
  <c r="I474" i="1"/>
  <c r="I74" i="1"/>
  <c r="I54" i="1"/>
  <c r="I53" i="1"/>
  <c r="I48" i="1" s="1"/>
  <c r="I47" i="1"/>
  <c r="M12" i="1" l="1"/>
  <c r="M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</author>
  </authors>
  <commentList>
    <comment ref="N24" authorId="0" shapeId="0" xr:uid="{45C9C259-31BE-4A18-851E-5A9241B20B56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1. Kursi Rapat 
2. Pagar SPNF 
3. FS Kantor Dindik
4. Pengadaan Finger Print</t>
        </r>
      </text>
    </comment>
    <comment ref="N38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DED DAK 2020</t>
        </r>
      </text>
    </comment>
    <comment ref="N38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DED DAK 2020 dan Retensi</t>
        </r>
      </text>
    </comment>
    <comment ref="N39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Retensi dan Usulan Sekolah Prioritas</t>
        </r>
      </text>
    </comment>
    <comment ref="N39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DED</t>
        </r>
      </text>
    </comment>
    <comment ref="N39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Retensi dan DED Dak 2020</t>
        </r>
      </text>
    </comment>
    <comment ref="N40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DED Dak 2020</t>
        </r>
      </text>
    </comment>
    <comment ref="N40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Efesiensi</t>
        </r>
      </text>
    </comment>
    <comment ref="N4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PEP:</t>
        </r>
        <r>
          <rPr>
            <sz val="9"/>
            <color indexed="81"/>
            <rFont val="Tahoma"/>
            <family val="2"/>
          </rPr>
          <t xml:space="preserve">
Prioritas Usulan</t>
        </r>
      </text>
    </comment>
  </commentList>
</comments>
</file>

<file path=xl/sharedStrings.xml><?xml version="1.0" encoding="utf-8"?>
<sst xmlns="http://schemas.openxmlformats.org/spreadsheetml/2006/main" count="4493" uniqueCount="1391">
  <si>
    <t>Kode Rekening</t>
  </si>
  <si>
    <t>Urusan/Bidang Urusan Pemerintahan Daerah dan Program/Kegiatan</t>
  </si>
  <si>
    <t>Indikator Kinerja Program (Outcome) / Kegiatan (Output)</t>
  </si>
  <si>
    <t>K</t>
  </si>
  <si>
    <t xml:space="preserve">Rp                          </t>
  </si>
  <si>
    <t>Dinas Pendidikan dan Kebudayaan</t>
  </si>
  <si>
    <t>Program Pelayanan Administrasi Perkantoran</t>
  </si>
  <si>
    <t>Penyediaan makanan dan minuman</t>
  </si>
  <si>
    <t>unit</t>
  </si>
  <si>
    <t>Pelatihan kompetensi tenaga pendidik</t>
  </si>
  <si>
    <t>Pembangunan sarana air bersih dan sanitasi</t>
  </si>
  <si>
    <t>Pengadaan alat praktik dan peraga siswa</t>
  </si>
  <si>
    <t>Rehabilitasi sedang/berat ruang kelas sekolah</t>
  </si>
  <si>
    <t>Pengembangan Komprehensive Teaching and Learning</t>
  </si>
  <si>
    <t>Pelaksanaan Ujian Nasional SD</t>
  </si>
  <si>
    <t>Pemberdayaan tenaga pendidik non formal</t>
  </si>
  <si>
    <t>Pembinaan pendidikan kursus dan kelembagaan</t>
  </si>
  <si>
    <t>Pelatihan bagi pendidik untuk memenuhi standar kompetensi</t>
  </si>
  <si>
    <t>Pembinaan Kelompok Kerja Guru (KKG)</t>
  </si>
  <si>
    <t>Pengembangan sistem perencanaan dan pengendalian program profesi pendidik dan tenaga kependidikan</t>
  </si>
  <si>
    <t>Sosialisasi dan advokasi berbagai Peraturan Pemerintah di bidang pendidikan</t>
  </si>
  <si>
    <t>Pelestarian dan aktualisasi adat budaya daerah</t>
  </si>
  <si>
    <t>Pemberian dukungan, penghargaan dan kerjasama di bidang budaya</t>
  </si>
  <si>
    <t>Pengembangan kesenian dan kebudayaan daerah</t>
  </si>
  <si>
    <t>Penyelenggaraan dialog kebudayaan</t>
  </si>
  <si>
    <t>Membangun kemitraan pengelolaan kebudayaan antar daerah</t>
  </si>
  <si>
    <t>Satuan</t>
  </si>
  <si>
    <t>Ruang</t>
  </si>
  <si>
    <t>Unit</t>
  </si>
  <si>
    <t>Paket</t>
  </si>
  <si>
    <t>Rapat-rapat koordinasi dan konsultasi dalam dan luar daerah</t>
  </si>
  <si>
    <t>Program Pengelolaan dan Pelaporan Keuangan</t>
  </si>
  <si>
    <t>Penyusunan Pelaporan Keuangan Triwulanan dan Semesteran</t>
  </si>
  <si>
    <t>Penyusunan Pelaporan Keuangan Akhir Tahun</t>
  </si>
  <si>
    <t>Program Peningkatan Perencanaan, Pengendalian dan Pelaporan Capaian Kinerja</t>
  </si>
  <si>
    <t>Penyusunan Dokumen Perencanaan Perangkat Daerah</t>
  </si>
  <si>
    <t>Penyusuan Rencana Kerja dan Anggaran Perangkat Daerah</t>
  </si>
  <si>
    <t>Pengendalian dan Evaluasi Kinerja</t>
  </si>
  <si>
    <t>Penyusunan Pelaporan Capaian Kinerja Tahunan Perangkat Daerah</t>
  </si>
  <si>
    <t>Penyediaan Data dan Profil Perangkat Daerah</t>
  </si>
  <si>
    <t>Peningkatan kapasitas kelembagaan PAUDNI</t>
  </si>
  <si>
    <t>Pengadaan perlengkapan PAUD Formal</t>
  </si>
  <si>
    <t>Apresiasi PTK PAUD DIKMAS</t>
  </si>
  <si>
    <t>Pendidikan Parenting</t>
  </si>
  <si>
    <t>Peringatan Hari Anak Nasional (HAN)</t>
  </si>
  <si>
    <t>Program Pendidikan Sekolah Dasar</t>
  </si>
  <si>
    <t>Peningkatan kapasitas kelembagaan sekolah dasar</t>
  </si>
  <si>
    <t>Pelatihan penyusunan kurikulum</t>
  </si>
  <si>
    <t>Pengembangan muatan lokal SD</t>
  </si>
  <si>
    <t>Peningkatan Kapasitas Guru</t>
  </si>
  <si>
    <t>Program Pendidikan Sekolah Menengah Pertama</t>
  </si>
  <si>
    <t>Pembangunan sarana air bersih dan sanitasi SMP</t>
  </si>
  <si>
    <t>Pengadaan Meubeuler Sekolah SMP</t>
  </si>
  <si>
    <t>Peningkatan Penyelenggaraan Kegiatan Belajar Mengajar (KBM) SMP</t>
  </si>
  <si>
    <t>Pelaksanaan Ujian Nasional SMP</t>
  </si>
  <si>
    <t>Sistem Penjaminan Mutu Internal Sekolah</t>
  </si>
  <si>
    <t>Pelaksanaan PPDB SMP</t>
  </si>
  <si>
    <t>Program Peningkatan Mutu Guru dan Tenaga Kependidikan</t>
  </si>
  <si>
    <t>Pelaksanaan sertifikasi pendidik SD dan SMP</t>
  </si>
  <si>
    <t>Pelaksanaan Uji Kompetensi pendidik dan tenaga kependidikan SD dan SMP</t>
  </si>
  <si>
    <t>Pengembangan mutu dan kualitas program pendidikan dan pelatihan bagi pendidik dan tenaga kependidikan</t>
  </si>
  <si>
    <t>Pengembangan sistem penghargaan dan perlindungan terhadap profesi pendidik</t>
  </si>
  <si>
    <t>Penerapan sistem dan informasi manajemen pendidikan</t>
  </si>
  <si>
    <t>Pelaksanaan Sertifikasi Pendidik PAUD Formal</t>
  </si>
  <si>
    <t>Pengembangan mutu dan kualitas program pendidikan dan pelatihan bagi pendidik dan tenaga kependidikan PAUDNI</t>
  </si>
  <si>
    <t>Peringatan Hari Guru</t>
  </si>
  <si>
    <t>Pelatihan peningkatan mutu Guru Seni dan sejarah SD dan SMP</t>
  </si>
  <si>
    <t>Pengembangan mutu dan kualitas program pendidikan dan pelatihan bagi GTK Kebudayaan</t>
  </si>
  <si>
    <t>Pemberdayaan GTK Kebudayaan</t>
  </si>
  <si>
    <t>1.01.1.01.01.01</t>
  </si>
  <si>
    <t>1.01.1.01.01.01.001</t>
  </si>
  <si>
    <t>1.01.1.01.01.01.002</t>
  </si>
  <si>
    <t>1.01.1.01.01.01.003</t>
  </si>
  <si>
    <t>1.01.1.01.01.01.009</t>
  </si>
  <si>
    <t>1.01.1.01.01.01.010</t>
  </si>
  <si>
    <t>1.01.1.01.01.01.011</t>
  </si>
  <si>
    <t>1.01.1.01.01.01.012</t>
  </si>
  <si>
    <t>1.01.1.01.01.01.013</t>
  </si>
  <si>
    <t>1.01.1.01.01.02</t>
  </si>
  <si>
    <t>1.01.1.01.01.02.001</t>
  </si>
  <si>
    <t>1.01.1.01.01.02.002</t>
  </si>
  <si>
    <t>1.01.1.01.01.03</t>
  </si>
  <si>
    <t>1.01.1.01.01.03.001</t>
  </si>
  <si>
    <t>1.01.1.01.01.03.002</t>
  </si>
  <si>
    <t>1.01.1.01.01.03.003</t>
  </si>
  <si>
    <t>1.01.1.01.01.03.004</t>
  </si>
  <si>
    <t>1.01.1.01.01.03.005</t>
  </si>
  <si>
    <t>1.01.1.01.01.11</t>
  </si>
  <si>
    <t>1.01.1.01.01.11.001</t>
  </si>
  <si>
    <t>1.01.1.01.01.11.002</t>
  </si>
  <si>
    <t>1.01.1.01.01.11.003</t>
  </si>
  <si>
    <t>1.01.1.01.01.11.004</t>
  </si>
  <si>
    <t>1.01.1.01.01.11.005</t>
  </si>
  <si>
    <t>1.01.1.01.01.11.006</t>
  </si>
  <si>
    <t>1.01.1.01.01.11.007</t>
  </si>
  <si>
    <t>1.01.1.01.01.11.008</t>
  </si>
  <si>
    <t>1.01.1.01.01.11.009</t>
  </si>
  <si>
    <t>1.01.1.01.01.11.010</t>
  </si>
  <si>
    <t>1.01.1.01.01.11.011</t>
  </si>
  <si>
    <t>1.01.1.01.01.11.012</t>
  </si>
  <si>
    <t>1.01.1.01.01.11.013</t>
  </si>
  <si>
    <t>1.01.1.01.01.11.014</t>
  </si>
  <si>
    <t>1.01.1.01.01.11.015</t>
  </si>
  <si>
    <t>1.01.1.01.01.11.016</t>
  </si>
  <si>
    <t>1.01.1.01.01.11.017</t>
  </si>
  <si>
    <t>1.01.1.01.01.11.021</t>
  </si>
  <si>
    <t>1.01.1.01.01.11.022</t>
  </si>
  <si>
    <t>1.01.1.01.01.11.023</t>
  </si>
  <si>
    <t>1.01.1.01.01.11.024</t>
  </si>
  <si>
    <t>1.01.1.01.01.11.025</t>
  </si>
  <si>
    <t>1.01.1.01.01.11.026</t>
  </si>
  <si>
    <t>1.01.1.01.01.11.028</t>
  </si>
  <si>
    <t>1.01.1.01.01.11.029</t>
  </si>
  <si>
    <t>1.01.1.01.01.11.030</t>
  </si>
  <si>
    <t>1.01.1.01.01.11.031</t>
  </si>
  <si>
    <t>1.01.1.01.01.11.032</t>
  </si>
  <si>
    <t>1.01.1.01.01.12</t>
  </si>
  <si>
    <t>1.01.1.01.01.12.001</t>
  </si>
  <si>
    <t>1.01.1.01.01.12.002</t>
  </si>
  <si>
    <t>1.01.1.01.01.12.004</t>
  </si>
  <si>
    <t>1.01.1.01.01.12.006</t>
  </si>
  <si>
    <t>1.01.1.01.01.12.008</t>
  </si>
  <si>
    <t>1.01.1.01.01.12.009</t>
  </si>
  <si>
    <t>1.01.1.01.01.12.010</t>
  </si>
  <si>
    <t>1.01.1.01.01.12.011</t>
  </si>
  <si>
    <t>1.01.1.01.01.12.012</t>
  </si>
  <si>
    <t>1.01.1.01.01.12.013</t>
  </si>
  <si>
    <t>1.01.1.01.01.12.014</t>
  </si>
  <si>
    <t>1.01.1.01.01.12.015</t>
  </si>
  <si>
    <t>1.01.1.01.01.12.017</t>
  </si>
  <si>
    <t>1.01.1.01.01.12.018</t>
  </si>
  <si>
    <t>1.01.1.01.01.12.019</t>
  </si>
  <si>
    <t>1.01.1.01.01.12.020</t>
  </si>
  <si>
    <t>1.01.1.01.01.12.021</t>
  </si>
  <si>
    <t>1.01.1.01.01.12.024</t>
  </si>
  <si>
    <t>1.01.1.01.01.12.026</t>
  </si>
  <si>
    <t>1.01.1.01.01.12.027</t>
  </si>
  <si>
    <t>1.01.1.01.01.13</t>
  </si>
  <si>
    <t>1.01.1.01.01.13.001</t>
  </si>
  <si>
    <t>1.01.1.01.01.13.003</t>
  </si>
  <si>
    <t>1.01.1.01.01.13.007</t>
  </si>
  <si>
    <t>1.01.1.01.01.13.008</t>
  </si>
  <si>
    <t>1.01.1.01.01.13.009</t>
  </si>
  <si>
    <t>1.01.1.01.01.13.011</t>
  </si>
  <si>
    <t>1.01.1.01.01.13.012</t>
  </si>
  <si>
    <t>1.01.1.01.01.13.013</t>
  </si>
  <si>
    <t>1.01.1.01.01.13.014</t>
  </si>
  <si>
    <t>1.01.1.01.01.13.015</t>
  </si>
  <si>
    <t>1.01.1.01.01.13.016</t>
  </si>
  <si>
    <t>1.01.1.01.01.14</t>
  </si>
  <si>
    <t>1.01.1.01.01.14.01</t>
  </si>
  <si>
    <t>1.01.1.01.01.14.02</t>
  </si>
  <si>
    <t>1.01.1.01.01.14.03</t>
  </si>
  <si>
    <t>1.01.1.01.01.14.04</t>
  </si>
  <si>
    <t>1.01.1.01.01.14.05</t>
  </si>
  <si>
    <t>1.01.1.01.01.14.06</t>
  </si>
  <si>
    <t>1.01.1.01.01.14.07</t>
  </si>
  <si>
    <t>1.01.1.01.01.14.08</t>
  </si>
  <si>
    <t>1.01.1.01.01.14.09</t>
  </si>
  <si>
    <t>1.01.1.01.01.14.10</t>
  </si>
  <si>
    <t>1.01.1.01.01.14.11</t>
  </si>
  <si>
    <t>1.01.1.01.01.14.12</t>
  </si>
  <si>
    <t>1.01.1.01.01.14.13</t>
  </si>
  <si>
    <t>1.01.1.01.01.14.15</t>
  </si>
  <si>
    <t>1.01.1.01.01.14.16</t>
  </si>
  <si>
    <t>1.01.1.01.01.14.17</t>
  </si>
  <si>
    <t>1.01.1.01.01.14.18</t>
  </si>
  <si>
    <t>1.01.1.12.16.11</t>
  </si>
  <si>
    <t>Program Kebudayaan</t>
  </si>
  <si>
    <t>1.01.1.12.16.11.001</t>
  </si>
  <si>
    <t>1.01.1.12.16.11.003</t>
  </si>
  <si>
    <t>Pengembangan nilai dan geografi sejarah</t>
  </si>
  <si>
    <t>1.01.1.12.16.11.004</t>
  </si>
  <si>
    <t>Seminar dalam rangka revitalisasi dan reaktualisasi budaya lokal</t>
  </si>
  <si>
    <t>1.01.1.12.16.11.005</t>
  </si>
  <si>
    <t>Sosialisasi pengelolaan kekayaan budaya lokal daerah</t>
  </si>
  <si>
    <t>1.01.1.12.16.11.006</t>
  </si>
  <si>
    <t>Pengelolaan Karya Cetak dan karya Rekam</t>
  </si>
  <si>
    <t>1.01.1.12.16.11.007</t>
  </si>
  <si>
    <t>1.01.1.12.16.11.008</t>
  </si>
  <si>
    <t>1.01.1.12.16.11.009</t>
  </si>
  <si>
    <t>1.01.1.12.16.11.011</t>
  </si>
  <si>
    <t>Fasilitasi perkembangan keragaman budaya daerah</t>
  </si>
  <si>
    <t>1.01.1.12.16.11.012</t>
  </si>
  <si>
    <t>1.01.1.12.16.11.013</t>
  </si>
  <si>
    <t>Penyelenggaraan festival budaya daerah</t>
  </si>
  <si>
    <t>1.01.1.12.16.11.014</t>
  </si>
  <si>
    <t>Penatagunaan naskah kuno nusantara</t>
  </si>
  <si>
    <t>1.01.1.12.16.11.015</t>
  </si>
  <si>
    <t>Penyusunan kebijakan pengelolaan kekayaan budaya lokal daerah</t>
  </si>
  <si>
    <t>1.01.1.12.16.11.016</t>
  </si>
  <si>
    <t>Pengembangan data base sistem informasi sejarah purbakala</t>
  </si>
  <si>
    <t>1.01.1.12.16.11.017</t>
  </si>
  <si>
    <t>Pengembangan data base sistem informasi bidang kebudayaan</t>
  </si>
  <si>
    <t>1.01.1.12.16.11.018</t>
  </si>
  <si>
    <t>Fasilitasi partisipasi masyarakat dalam pengelolaan kekayaan budaya</t>
  </si>
  <si>
    <t>1.01.1.12.16.11.019</t>
  </si>
  <si>
    <t>Pelayanan administrasi perkantoran</t>
  </si>
  <si>
    <t>Pengadaan sarana dan prasarana kantor</t>
  </si>
  <si>
    <t>Pemeliharaan sarana dan prasarana kantor</t>
  </si>
  <si>
    <t>Peningkatan kapasitas aparatur</t>
  </si>
  <si>
    <t>Penyediaan dokumentasi, informatika, dan komunikasi OPD</t>
  </si>
  <si>
    <t>Pengelolaan barang milik daerah</t>
  </si>
  <si>
    <t>bulan</t>
  </si>
  <si>
    <t>Peningkatan sarana lembaga dan pengelola instruktur PAUD, PNF dan Tutor Kesetaraan</t>
  </si>
  <si>
    <t>Penambahan Ruang Kelas Sekolah</t>
  </si>
  <si>
    <t>Penyelenggaraan dan Kerjasama Pendidikan Anak Usia Dini (PAUD) dan Pendidikan Non Formal</t>
  </si>
  <si>
    <t>Pengembangan Pendidikan Kecakapan Hidup</t>
  </si>
  <si>
    <t>Pengembangan Data dan Informasi Pendidikan Non Formal</t>
  </si>
  <si>
    <t>Apresiasi Kelembagaan PAUDNI</t>
  </si>
  <si>
    <t>Pengadaan Perlengkapan Sekolah</t>
  </si>
  <si>
    <t>Pengembangan Kurikulum, bahan ajar dan model pembelajaran Pendidikan Anak Usia Dini</t>
  </si>
  <si>
    <t>Perencanaan dan penyusunan pengembangan kurikulum program Pendidikan Non Formal</t>
  </si>
  <si>
    <t>Penyelenggaraan paket kesetaraan</t>
  </si>
  <si>
    <t>Pengembangan PAUD Holistik dan Integratif</t>
  </si>
  <si>
    <t>Pengembangan Pendidikan Keaksaraan</t>
  </si>
  <si>
    <t>Pengembangan Pembinaan Karakter PAUDNI</t>
  </si>
  <si>
    <t>Pengarustaan Gender</t>
  </si>
  <si>
    <t>Penyelenggaraan pendidikan PAUDNI</t>
  </si>
  <si>
    <t>Pengelolaan dan Pengembangan pelestarian sejarah</t>
  </si>
  <si>
    <t>Pembangunan Taman, lapangan upacara dan fasilitas parkir</t>
  </si>
  <si>
    <t>Pengadaan Alat Praktik dan Peraga Siswa</t>
  </si>
  <si>
    <t>Pembinaan Kelembagaan dan manajemen sekolah dengan penerapan Manajemen Berbasis Sekolah (MBS) di SD</t>
  </si>
  <si>
    <t>Sistem penjaminan mutu internal sekolah</t>
  </si>
  <si>
    <t>Pengembangan Komprehensive Teaching Learning</t>
  </si>
  <si>
    <t>Pengembangan materi belajar mengajar dan metode pembelajaran dengan menggunakan teknologi informasi dan komunikasi</t>
  </si>
  <si>
    <t>Fasilitasi dan Pengembangan Sekolah Ramah Anak</t>
  </si>
  <si>
    <t>Pembinaan Minat, Bakat dan kreativitas siswa</t>
  </si>
  <si>
    <t>Pengadaan buku raport SD</t>
  </si>
  <si>
    <t xml:space="preserve">Peningkatan penyelenggaraan  kegiatan Belajar Mengajar (KBM) </t>
  </si>
  <si>
    <t>1.01.1.01.01.12.028</t>
  </si>
  <si>
    <t>1.01.1.01.01.12.029</t>
  </si>
  <si>
    <t>1.01.1.01.01.12.030</t>
  </si>
  <si>
    <t>Penambahan Ruang Kelas baru SMP/MTs/SMPLB</t>
  </si>
  <si>
    <t>Pembangunan Taman, lapangan upacara dan fasilitas parkir (SMP)</t>
  </si>
  <si>
    <t>Rehabilitasi Sedang/berat ruang kelas sekolah (SMP)</t>
  </si>
  <si>
    <t>Rehabilitasi perpustakaan sekolah</t>
  </si>
  <si>
    <t>Pengembangan Materi Belajar mengajar dan metode pembelajaran dengan menggunakan Teknologi Informasi dan Komunikasi (SMP)</t>
  </si>
  <si>
    <t>Peningkatan kapasitas Guru</t>
  </si>
  <si>
    <t>Penyebarluasan dan Sosialisasi berbagai informasi Pendidikan Dasar (SMP)</t>
  </si>
  <si>
    <t>Penyediaan buku raport siswa</t>
  </si>
  <si>
    <t>Pengembangan Minat, Bakat dan Kreativitas siswa SMP</t>
  </si>
  <si>
    <t>Penyediaan jasa komunikasi, sumber daya air dan listrik</t>
  </si>
  <si>
    <t>Penyediaan jasa kebersihan kantor</t>
  </si>
  <si>
    <t>Penyediaan alat tulis kantor</t>
  </si>
  <si>
    <t>Penyediaan barang cetakan dan penggandaan</t>
  </si>
  <si>
    <t>Penyediaan komponen instalasi listrik/penerangan bangunan kantor</t>
  </si>
  <si>
    <t>Tersedianya  Bahan bacaan dan buku perundang-undangan</t>
  </si>
  <si>
    <t>Pengadaan kendaraan dinas/operasional</t>
  </si>
  <si>
    <t>Pengadaan peralatan gedung kantor</t>
  </si>
  <si>
    <t>Pengadaan Meubeleur</t>
  </si>
  <si>
    <t>pengadaan gedung kantor</t>
  </si>
  <si>
    <t>Pengadaan peralatan rumah tangga</t>
  </si>
  <si>
    <t>Pemeliharaan rutin/berkala gedung kantor</t>
  </si>
  <si>
    <t>Pemeliharaan rutin/berkala kendaraan dinas operasional roda empat dan roda dua</t>
  </si>
  <si>
    <t>Pemeliharaan Rutin/berkala peralatan gedung kantor</t>
  </si>
  <si>
    <t>Bimtek peningkatan kapasitas aparatur Dinas Pendidikan dan Kebudayaan</t>
  </si>
  <si>
    <t>Bimtek undang-undang pendidikan bagi Tenaga Kependidikan</t>
  </si>
  <si>
    <t>dok</t>
  </si>
  <si>
    <t>Jumlah dokumen Penetapan Angka Kredit (PAK)  Guru Selama Setahun/2 periode</t>
  </si>
  <si>
    <t>orang</t>
  </si>
  <si>
    <t>Sosialisasi undang-undang pendidikan</t>
  </si>
  <si>
    <t>Jumlah orang yang mengelola Kenaikan Pangkat Guru selama setahun</t>
  </si>
  <si>
    <t>Penyediaan Data Dinas Pendidikan dan Kebudayaan</t>
  </si>
  <si>
    <t>Pemberian informasi dan komunikasi Dinas Pendidikan dan Kebudayaan</t>
  </si>
  <si>
    <t>Jumlah orang mengikuti rekon BOS semesteran keuangan</t>
  </si>
  <si>
    <t>Jumlah Dokumen Laporan Keuangan Semesteran</t>
  </si>
  <si>
    <t xml:space="preserve">Jumlah orang mengikuti rekon BOS Akhir Tahun </t>
  </si>
  <si>
    <t>Jumlah Dokumen Laporan Keuangan Akhir Tahun</t>
  </si>
  <si>
    <t>Jumlah Dokumen Perencanaan perangkat daerah</t>
  </si>
  <si>
    <t>Jumlah Dokumen Evaluasi dan Pelaporan Kinerja Daerah</t>
  </si>
  <si>
    <t xml:space="preserve">Jumlah dokumen RKA, DPA, RKAP dan DPPA </t>
  </si>
  <si>
    <t>Jumlah orang mengikuti bimtek dan rapat koordinasi Pengendalian, pelaporan dan evaluasi kinerja</t>
  </si>
  <si>
    <t>Jumlah Orang mengikuti forum OPD Renja dan Renstra</t>
  </si>
  <si>
    <t>Jumlah Orang mengikuti Kegiatan Penyusunan Laporan Capaian Kinerja Tahunan Perangkat Daerah</t>
  </si>
  <si>
    <t>Jumlah Dokumen Laporan Capaian kinerja Perangkat Daerah</t>
  </si>
  <si>
    <t>Jumlah orang mengikuti inputing dan  sinkronisasi data pokok pendidikan dan kebudayaan</t>
  </si>
  <si>
    <t>Jumlah dokumen Profil Dinas Pendidikan dan Kebudayaan</t>
  </si>
  <si>
    <t>Jumlah orang yang melaksanakan MONEV BOS</t>
  </si>
  <si>
    <t>Jumlah Dokumen Laporan Monev BOS</t>
  </si>
  <si>
    <t>Jumlah lembaga PAUD dan PNF yang mendapatkan bantuan sarana sarana</t>
  </si>
  <si>
    <t>Jumlah ruang kelas baru yang dibangun</t>
  </si>
  <si>
    <t>RKB</t>
  </si>
  <si>
    <t>Lembaga</t>
  </si>
  <si>
    <t>Angka partisipasi kasar (APK) SD/Sederajat</t>
  </si>
  <si>
    <t>%</t>
  </si>
  <si>
    <t>Angka partisipasi murni (APM) SD/Sederajat</t>
  </si>
  <si>
    <t>Angka kelulusan siswa SD</t>
  </si>
  <si>
    <t>Capaian Pembinaan dan Pembangunan Karakter siswa</t>
  </si>
  <si>
    <t>Capaian standar mutu</t>
  </si>
  <si>
    <t>Rasio Jml Murid/Kelas</t>
  </si>
  <si>
    <t>rasio</t>
  </si>
  <si>
    <t>Rasio Jumlah Guru dan Murid</t>
  </si>
  <si>
    <t>Jumlah mebeuleir sekolah yang diadakan</t>
  </si>
  <si>
    <t>Jumlah sarana air bersih dan sanitasi yang dibangun</t>
  </si>
  <si>
    <t>Jumlah Taman, Paving, Pagar, lapangan upuacara dan fasiitas parkir yang dibangun</t>
  </si>
  <si>
    <t>Sekolah</t>
  </si>
  <si>
    <t>Jumlah peserta  yang mengikuti bimtek penikatan kapasitas kelembagaan sekolah dasar</t>
  </si>
  <si>
    <t>Jumlah ruang kelas sekolah yang direhabilitasi sedang/berat</t>
  </si>
  <si>
    <t>RK</t>
  </si>
  <si>
    <t>Jumlah orang yang mengikuti pelatihan penyusunan kurikulum</t>
  </si>
  <si>
    <t>Jumah orang yang mengikuti pembinaan kelembagaan MBS SD</t>
  </si>
  <si>
    <t>Jumlah orang yang mengikuti sistem penjaminan mutu internal sekolah</t>
  </si>
  <si>
    <t>Jumlah guru yang mengikuti pelatihan CTL</t>
  </si>
  <si>
    <t>Jumlah orang yang mengikuti pelatihan Metode pembelajaran dengan menggunakan TIK</t>
  </si>
  <si>
    <t>Jumlah Orang yang mengikuti pengembangan muatan lokal SD</t>
  </si>
  <si>
    <t>Jumlah Sekolah yang melaksanakan UN SD</t>
  </si>
  <si>
    <t>Jumlah Guru yang mengikuti pelatihan peningkatan kapasitas guru</t>
  </si>
  <si>
    <t>Mata Lomba</t>
  </si>
  <si>
    <t>eksemplar</t>
  </si>
  <si>
    <t>Angka partisipasi kasar (APK) SMP/Sederajat</t>
  </si>
  <si>
    <t>Angka partisipasi Murni (APM) SMP/Sederajat</t>
  </si>
  <si>
    <t>Angka Kelulusan SMP</t>
  </si>
  <si>
    <t>Capaian Standar Mutu SMP</t>
  </si>
  <si>
    <t>32/1</t>
  </si>
  <si>
    <t>Rasio Jumlah Guru dan Murid SMP</t>
  </si>
  <si>
    <t>1/23</t>
  </si>
  <si>
    <t>Rehabilitasi sedang/berat ruang guru sekolah SMP</t>
  </si>
  <si>
    <t>Jumlah Ruang Guru SMP yang direhab</t>
  </si>
  <si>
    <t>Ruang Kelas</t>
  </si>
  <si>
    <t>Jumlah sekolah yang dibangun taman, paving block, pagar dan halaman sekolah</t>
  </si>
  <si>
    <t>Jumlah alat prkatik dan peraga siswa yang diadakan</t>
  </si>
  <si>
    <t>Jumlah guru yang mengikuti pelatihan metode pemebelajaran dengan menggunakan TIK</t>
  </si>
  <si>
    <t>Jumlah sekolah yang melaksanakan UN</t>
  </si>
  <si>
    <t>Jumlah Guru yang dilatih meningkatkan kapasitas guru</t>
  </si>
  <si>
    <t>Jumlah guru yang mengikuti pelatihan Penjamin mutu Internal Sekolah</t>
  </si>
  <si>
    <t>Jumlah guru yang mengikuti pelatihan penyusunan kurikulum</t>
  </si>
  <si>
    <t>Jumlah sekolah yang melaksanakan PPDB</t>
  </si>
  <si>
    <t>sekolah</t>
  </si>
  <si>
    <t>Jumlah guru yang mengikuti sosialisasi Informasi Pendidikan dasar (SMP)</t>
  </si>
  <si>
    <t>Jumlah orang yang mengikuti Penguatan Pendidikan Karakter</t>
  </si>
  <si>
    <t>Org</t>
  </si>
  <si>
    <t>Jumlah orang yang mengikuti Peningkatan penyelenggaraan KBM SMP</t>
  </si>
  <si>
    <t>Angka partisipasi kasar (APK) PAUD</t>
  </si>
  <si>
    <t>Angka partisipasi murni (APM) PAUD</t>
  </si>
  <si>
    <t>Angka Melek Huruf (AMH)</t>
  </si>
  <si>
    <t>Capaian standar mutu PAUD</t>
  </si>
  <si>
    <t>Persentase PAUD Holistik Integratif</t>
  </si>
  <si>
    <t>lembaga</t>
  </si>
  <si>
    <t>Jumlah alat praktik dan peraga yang diadakan</t>
  </si>
  <si>
    <t>Jumlah ruang kelas yang direhab</t>
  </si>
  <si>
    <t>dokumen</t>
  </si>
  <si>
    <t>Jumlah peserta kegiatan peningkatan kapasitas kelembagaan PAUDNI</t>
  </si>
  <si>
    <t>Jumlah ruang praktek/bengkel kerja baru yang dibangun</t>
  </si>
  <si>
    <t>ruang</t>
  </si>
  <si>
    <t>Penyelenggaraan Pendidikan Non formal</t>
  </si>
  <si>
    <t>Jumlah lembaga non formal yang dilatih</t>
  </si>
  <si>
    <t>Jumlah orang yang dilatih penyusunan perencanaan dan program PAUD</t>
  </si>
  <si>
    <t>Jumlah dokumen kurikulum bahan ajar dan model pembelajaran PAUD</t>
  </si>
  <si>
    <t>Jumlah lembaga PAUD holistik dan integratif yang dikembangkan</t>
  </si>
  <si>
    <t>Jumlah guru yang mengikuti pendidikan parenting</t>
  </si>
  <si>
    <t>Jumlah orang yang mengikuti Peringatan Hari Anak Nasional</t>
  </si>
  <si>
    <t>Jumlah orang yang mengikuti pengembangan pendidikan karakter</t>
  </si>
  <si>
    <t>Jumlah orang yang mengikuti Pengarustamaan gender</t>
  </si>
  <si>
    <t>Capaian rata-rata kompetensi guru PAUD</t>
  </si>
  <si>
    <t>Capaian rata-rata kompetensi guru Pendidikan Dasar</t>
  </si>
  <si>
    <t>Capaian Tenaga Kebudayaan yang berkualifikasi S-1</t>
  </si>
  <si>
    <t>Capaian Kinerja Guru TK</t>
  </si>
  <si>
    <t>Capaian Kinerja Guru Pendidikan Dasar</t>
  </si>
  <si>
    <t>Jumlah guru SD &amp; SMP yang akan disertifikasi</t>
  </si>
  <si>
    <t xml:space="preserve">Jumlah guru SD &amp; SMP yang melaksanakan Uji Kompetensi </t>
  </si>
  <si>
    <t>Jumlah guru yang dilatih untuk memenuhi standar kompetensi</t>
  </si>
  <si>
    <t>Jumlah peserta KKG yang dibina</t>
  </si>
  <si>
    <t>Jumlah guru honor dan operator sekolah negeri TK, SD, SMP penerima insentif</t>
  </si>
  <si>
    <t>Jumlah peserta kegiatan pengembangan sistem penghargaan dan perlindingan terhadap profesi pendidik</t>
  </si>
  <si>
    <t>Jumlah peserta kegiatan pengembangan sistem perencanaan dan pengendalian program profesi PTK</t>
  </si>
  <si>
    <t>Jumlah guru peserta kegiatan sosialisasi dan advokasi berbagai peraturan pemerintah di bidang pendidikan</t>
  </si>
  <si>
    <t>Jumlah peserta kegiatan penerapan sistem informasi manajemen pendidikan</t>
  </si>
  <si>
    <t>guru</t>
  </si>
  <si>
    <t xml:space="preserve">Jumlah mata lomba </t>
  </si>
  <si>
    <t>Guru</t>
  </si>
  <si>
    <t>Jumlah guru yang dilatih</t>
  </si>
  <si>
    <t>Jumlah peserta kegiatan peringatan Hari Guru</t>
  </si>
  <si>
    <t>Jumlah guru peserta sertifikasi</t>
  </si>
  <si>
    <t>Jumlah peserta kegiatan Pengembangan mutu dan kualitas program pendidikan dan pelatihan bagi pendidik dan tenaga kependidikan Paudni</t>
  </si>
  <si>
    <t>Jumlah peserta pelatihan peningkatan mutu guru seni dan sejarah SD &amp; SMP</t>
  </si>
  <si>
    <t>Jumlah peserta kegiatan pengembangan Mutu dan kualitas Program pendidikan Dan Pelatihan Bagi GTK Kebudayaan</t>
  </si>
  <si>
    <t>Jumlah peserta pemberdayaan GTK Kebudayaan</t>
  </si>
  <si>
    <t>Persentase Benda, Situs dan Kawasan Cagar Budaya yang dilestarikan</t>
  </si>
  <si>
    <t>Persentase grup kesenian yang dibina</t>
  </si>
  <si>
    <t>Realisasi gedung kesenian</t>
  </si>
  <si>
    <t>Persentase  Event budaya daerah setiap tahun</t>
  </si>
  <si>
    <t>Persentase Kerja Sama Pengembangan Budaya Daerah</t>
  </si>
  <si>
    <t>Jumlah event Pelestarian aktualisasi adat budaya daerah dan Hut Kota Serang</t>
  </si>
  <si>
    <t>event</t>
  </si>
  <si>
    <t>Jumlah peserta pengembangan nilai dan geografi sejarah</t>
  </si>
  <si>
    <t>Jumlah peserta seminar revitalisasi dan reaktualisasi budaya lokal</t>
  </si>
  <si>
    <t>Jumlah peserta sosialisasi pengelolaan kekayaan budaya lokal daerah</t>
  </si>
  <si>
    <t>Jumlah dokumen karya cetak dan karya rekam</t>
  </si>
  <si>
    <t>Jumlah peserta kegiatan penyelenggaraan dialog kebudayaan</t>
  </si>
  <si>
    <t>Jumlah sanggar yang mendapatkan dukungan, penghargaan dan kerjasama di bidang budaya</t>
  </si>
  <si>
    <t>sanggar</t>
  </si>
  <si>
    <t>Jumlah event yang diselenggarakan di acara HUT Kota Serang, yaitu semarak seni, pawai/kirab budaya, pentas seni</t>
  </si>
  <si>
    <t>Jumlah fasilitasi perkembangan keragaman budaya daerah</t>
  </si>
  <si>
    <t>Jumlah event kemitraan yang dibangun</t>
  </si>
  <si>
    <t>Jumlah festival budaya daerah yang diselenggarakan berupa karyane seniman, fasilitasi budaya daerah, dan festival seni budaya pencak silat</t>
  </si>
  <si>
    <t>Jumlah dokumen penatagunaan naskah kuno nusantara</t>
  </si>
  <si>
    <t>Jumlah dokumen kebijakan / peraturan walikota</t>
  </si>
  <si>
    <t>dokumen / perwal</t>
  </si>
  <si>
    <t>Jumlah dokumen database sistem informasi sejarah purbakala</t>
  </si>
  <si>
    <t>Jumlah dokumen sistem informasi database bidang kebudayaan</t>
  </si>
  <si>
    <t>Jumlah dokumen barang milik daerah/aset yang dikelola</t>
  </si>
  <si>
    <t>Jumlah bulan kegiatan rapat koordinasi dan konsultasi dalam/luar daerah</t>
  </si>
  <si>
    <t>Jumlah orang peserta kegiatan penyelenggaraan dan kerjasama PAUD dan PNF</t>
  </si>
  <si>
    <t>set</t>
  </si>
  <si>
    <t>Orang</t>
  </si>
  <si>
    <t>WB</t>
  </si>
  <si>
    <t>Jumlah lembaga dan kursus yang diberikan pembinaan</t>
  </si>
  <si>
    <t>Jumlah warga belajar yang diberikan pelatihan kecakapan hidup</t>
  </si>
  <si>
    <t>Jumlah dokumen Pendidikan Non Formal</t>
  </si>
  <si>
    <t>Jumlah orang mengikuti inputing dan sinkronisasi data poko Pendidikan Non Formal</t>
  </si>
  <si>
    <t>Jumlah lembaga kelembagaan PAUDNI yang diberikan apresiasi</t>
  </si>
  <si>
    <t>Jumlah bulan  perjalanan dinas pengawas dan penilik sekolah yang membina  sekolah selama setahun</t>
  </si>
  <si>
    <t>Jumlah Perlengkapan PAUD Formal yang diadakan</t>
  </si>
  <si>
    <t>Jumlah sampul raport PAUD yang diadakan</t>
  </si>
  <si>
    <t>Jumlah Orang yang mengikuti Pelatihan Penyusunan pengembangan kurikulum program Pendidikan Non Formal</t>
  </si>
  <si>
    <t>Jumlah orang yang mengikuti Ujian Kesetaraan (Paket A, B dan C)</t>
  </si>
  <si>
    <t>Jumlah PTK PAUD DIKMAS yang diapresiasi</t>
  </si>
  <si>
    <t>Jumlah lembaga yang difasilitasi program kesetaraan (Paket A, B dan C)</t>
  </si>
  <si>
    <t xml:space="preserve">Jumlah warga belajar yang mengikuti program keaksaraan latin </t>
  </si>
  <si>
    <t>Program Pendidikan Anak Usia Dini Non Formal dan Informal</t>
  </si>
  <si>
    <t xml:space="preserve">Jumlah guru dan Tutor PAUD  yang diberikan honorarium </t>
  </si>
  <si>
    <t>Jumlah orang yang mengikuti Mata Lomba Minat bakat dan kreatifitas Siswa SD</t>
  </si>
  <si>
    <t>Jumlah Sekolah yang difasilitasi pengembangan sekolah ramah anak</t>
  </si>
  <si>
    <t>Jumlah buku raport siswa SD yang disediakan</t>
  </si>
  <si>
    <t>Jumlah Orang mengikuti kegiatan peningkatan KBM SD</t>
  </si>
  <si>
    <t>Jumlah Guru dan siswa yang mengikuti Peningkatan Penguatan Pendidikan Karakter</t>
  </si>
  <si>
    <t>1.01.1.01.01.13.017</t>
  </si>
  <si>
    <t>1.01.1.01.01.13.018</t>
  </si>
  <si>
    <t>1.01.1.01.01.13.019</t>
  </si>
  <si>
    <t>1.01.1.01.01.13.023</t>
  </si>
  <si>
    <t>1.01.1.01.01.13.024</t>
  </si>
  <si>
    <t>1.01.1.01.01.13.025</t>
  </si>
  <si>
    <t>1.01.1.01.01.13.026</t>
  </si>
  <si>
    <t>1.01.1.01.01.13.029</t>
  </si>
  <si>
    <t>1.01.1.01.01.13.030</t>
  </si>
  <si>
    <t>1.01.1.01.01.13.031</t>
  </si>
  <si>
    <t>1.01.1.01.01.13.010</t>
  </si>
  <si>
    <t>Meningkatnya kualitas Pelestarian budaya dan kesenian</t>
  </si>
  <si>
    <t>Indeks Kepuasan Pelayanan Kesekretariatan</t>
  </si>
  <si>
    <t>Presentase sarana dan prasarana kantor dalam kondisi baik</t>
  </si>
  <si>
    <t>Tingkat disiplin Aparatur</t>
  </si>
  <si>
    <t>Tingkat ketersediaan Dokumen Pengelolaan Barang Milik Daerah</t>
  </si>
  <si>
    <t>Tingkat ketersediaan dok pengelolaan dan pelaporan keuangan</t>
  </si>
  <si>
    <t>Tingkat ketepatan waktu penyampaian dokumen pengelolaan dan pelaporan keuangan</t>
  </si>
  <si>
    <t>Tingkat ketersediaan dokumen perencanaan dan pengendalian,pelaporan capaian kinerja</t>
  </si>
  <si>
    <t>Tingkat ketepatan waktu penyampaian dokumen perencanaan,pengendalian dan pelaporan capaian kinerja</t>
  </si>
  <si>
    <t>1.01.1.01.01.11.018</t>
  </si>
  <si>
    <t>1.01.1.01.01.11.019</t>
  </si>
  <si>
    <t>Rehabilitasi ruang kelas/gedung SKB beserta prabotannya (DAK Fisik)</t>
  </si>
  <si>
    <t>Jumlah ruang SKB terrehab</t>
  </si>
  <si>
    <t>Rehab Toilet (Jamban) beserta sanitasinya (DAK FISIK)</t>
  </si>
  <si>
    <t xml:space="preserve">Jumlah toilet SKB dan sanitasi yang direhab </t>
  </si>
  <si>
    <t>Pembangunan Ruang Kelas Baru Dan/Atau Ruang Praktek Baru Beserta Perlengkapanya (DAK FISIK)</t>
  </si>
  <si>
    <t>Jumlah ruang kelas baru SKB yang terbangun</t>
  </si>
  <si>
    <t>Pengadaan buku koleksi perpustakaan (DAK FISIK)</t>
  </si>
  <si>
    <t xml:space="preserve">Jumlah buku perpustakaan </t>
  </si>
  <si>
    <t>Ruang Toilet (Jamban) beserta sanitasinya (DAK FISIK)</t>
  </si>
  <si>
    <t>Jumlah toilet SKB dan sanitasi yang dibangun</t>
  </si>
  <si>
    <t>Pengadaan media pendidikan (DAK FISIK)</t>
  </si>
  <si>
    <t>1.01.1.01.01.11.033</t>
  </si>
  <si>
    <t>Jumlah media pendidikan SKB</t>
  </si>
  <si>
    <t>Pengadaan peralatan pendidikan (DAK FISIK)</t>
  </si>
  <si>
    <t>1.01.1.01.01.11.034</t>
  </si>
  <si>
    <t>1.01.1.01.01.11.035</t>
  </si>
  <si>
    <t>Pembangunan Ruang Praktek/bengkel kerja baru beserta perabotannya
(DAK FISIK)</t>
  </si>
  <si>
    <t>Jumlah peralatan pendidikan SKB yang diadakan</t>
  </si>
  <si>
    <t>1.01.1.01.01.11.036</t>
  </si>
  <si>
    <t>Biaya Operasional Kesetaraan Paket A (DAK NON FISIK)</t>
  </si>
  <si>
    <t>1.01.1.01.01.11.037</t>
  </si>
  <si>
    <t>Biaya Operasional Kesetaraan Paket B (DAK NON FISIK)</t>
  </si>
  <si>
    <t>1.01.1.01.01.11.038</t>
  </si>
  <si>
    <t>Biaya Operasional Kesetaraan Paket C (DAK NON FISIK)</t>
  </si>
  <si>
    <t>Penambahan Ruang Kelas Sekolah SD</t>
  </si>
  <si>
    <t>1.01.1.01.01.12.016</t>
  </si>
  <si>
    <t>Peningkatan Penyelenggaraan Penguatan Pendidikan Karakter (PPK) SD</t>
  </si>
  <si>
    <t>Rehabilitasi ruang kelas sedang/berat beserta perabotanya (DAK FISIK)</t>
  </si>
  <si>
    <t>1.01.1.01.01.12.025</t>
  </si>
  <si>
    <t>Rehabilitasi perpustakaan sedang/berat beserta perabotanya (DAK FISIK)</t>
  </si>
  <si>
    <t>Rehabilitasi toilet (jamban) siswa sedang/berat beserta sanitasinya (DAK FISIK)</t>
  </si>
  <si>
    <t>Pembangunan ruang kelas baru beserta perabotanya (DAK FISIK)</t>
  </si>
  <si>
    <t>Pembangunan jamban siswa beserta perabotanya (DAK FISIK)</t>
  </si>
  <si>
    <t>Pengadaan peralatan kesenian sekolah dasar (DAK FISIK)</t>
  </si>
  <si>
    <t>BOS SD Negeri Banjar Agung 1</t>
  </si>
  <si>
    <t>1.01.1.01.01.12.031</t>
  </si>
  <si>
    <t>1.01.1.01.01.12.032</t>
  </si>
  <si>
    <t>1.01.1.01.01.12.033</t>
  </si>
  <si>
    <t>1.01.1.01.01.12.034</t>
  </si>
  <si>
    <t>1.01.1.01.01.12.035</t>
  </si>
  <si>
    <t>1.01.1.01.01.12.036</t>
  </si>
  <si>
    <t>1.01.1.01.01.12.037</t>
  </si>
  <si>
    <t>1.01.1.01.01.12.038</t>
  </si>
  <si>
    <t>1.01.1.01.01.12.039</t>
  </si>
  <si>
    <t>1.01.1.01.01.12.040</t>
  </si>
  <si>
    <t>1.01.1.01.01.12.041</t>
  </si>
  <si>
    <t>1.01.1.01.01.12.042</t>
  </si>
  <si>
    <t>1.01.1.01.01.12.043</t>
  </si>
  <si>
    <t>1.01.1.01.01.12.044</t>
  </si>
  <si>
    <t>1.01.1.01.01.12.045</t>
  </si>
  <si>
    <t>1.01.1.01.01.12.046</t>
  </si>
  <si>
    <t>1.01.1.01.01.12.047</t>
  </si>
  <si>
    <t>1.01.1.01.01.12.048</t>
  </si>
  <si>
    <t>1.01.1.01.01.12.049</t>
  </si>
  <si>
    <t>1.01.1.01.01.12.050</t>
  </si>
  <si>
    <t>1.01.1.01.01.12.051</t>
  </si>
  <si>
    <t>1.01.1.01.01.12.052</t>
  </si>
  <si>
    <t>1.01.1.01.01.12.053</t>
  </si>
  <si>
    <t>1.01.1.01.01.12.054</t>
  </si>
  <si>
    <t>1.01.1.01.01.12.055</t>
  </si>
  <si>
    <t>1.01.1.01.01.12.056</t>
  </si>
  <si>
    <t>1.01.1.01.01.12.057</t>
  </si>
  <si>
    <t>BOS SD Negeri Banjar Agung 3</t>
  </si>
  <si>
    <t>BOS SD Negeri Banjar Agung 2</t>
  </si>
  <si>
    <t>BOS SD Negeri Banjar Agung 4</t>
  </si>
  <si>
    <t>BOS SD Negeri Banjar Sari 1</t>
  </si>
  <si>
    <t>BOS SD Negeri Banjar Sari 2</t>
  </si>
  <si>
    <t>BOS SD Negeri Banjar Sari 3</t>
  </si>
  <si>
    <t>BOS SD Negeri Banjar Sari 4</t>
  </si>
  <si>
    <t>BOS SD Negeri Banjar Sari 5</t>
  </si>
  <si>
    <t>BOS SD Negeri Cipocok Jaya 1</t>
  </si>
  <si>
    <t>BOS SD Negeri Cipocok Jaya 2</t>
  </si>
  <si>
    <t>BOS SD Negeri Cipocok Jaya 3</t>
  </si>
  <si>
    <t>BOS SD Negeri Cipocok Jaya 4</t>
  </si>
  <si>
    <t>BOS SD Negeri Dalung 1</t>
  </si>
  <si>
    <t>BOS SD Negeri Gelam 1</t>
  </si>
  <si>
    <t>BOS SD Negeri Gelam 2</t>
  </si>
  <si>
    <t>BOS SD Negeri Gelam 3</t>
  </si>
  <si>
    <t>BOS SD Negeri Gelam 4</t>
  </si>
  <si>
    <t>BOS SD Negeri Karundang 1</t>
  </si>
  <si>
    <t>BOS SD Negeri Karundang 2</t>
  </si>
  <si>
    <t>1.01.1.01.01.12.058</t>
  </si>
  <si>
    <t>1.01.1.01.01.12.059</t>
  </si>
  <si>
    <t>1.01.1.01.01.12.060</t>
  </si>
  <si>
    <t>1.01.1.01.01.12.061</t>
  </si>
  <si>
    <t>1.01.1.01.01.12.062</t>
  </si>
  <si>
    <t>1.01.1.01.01.12.063</t>
  </si>
  <si>
    <t>1.01.1.01.01.12.064</t>
  </si>
  <si>
    <t>1.01.1.01.01.12.065</t>
  </si>
  <si>
    <t>1.01.1.01.01.12.066</t>
  </si>
  <si>
    <t>1.01.1.01.01.12.067</t>
  </si>
  <si>
    <t>1.01.1.01.01.12.068</t>
  </si>
  <si>
    <t>1.01.1.01.01.12.069</t>
  </si>
  <si>
    <t>1.01.1.01.01.12.070</t>
  </si>
  <si>
    <t>1.01.1.01.01.12.071</t>
  </si>
  <si>
    <t>1.01.1.01.01.12.072</t>
  </si>
  <si>
    <t>1.01.1.01.01.12.073</t>
  </si>
  <si>
    <t>1.01.1.01.01.12.074</t>
  </si>
  <si>
    <t>1.01.1.01.01.12.075</t>
  </si>
  <si>
    <t>1.01.1.01.01.12.076</t>
  </si>
  <si>
    <t>1.01.1.01.01.12.077</t>
  </si>
  <si>
    <t>1.01.1.01.01.12.078</t>
  </si>
  <si>
    <t>1.01.1.01.01.12.079</t>
  </si>
  <si>
    <t>1.01.1.01.01.12.080</t>
  </si>
  <si>
    <t>1.01.1.01.01.12.081</t>
  </si>
  <si>
    <t>1.01.1.01.01.12.082</t>
  </si>
  <si>
    <t>1.01.1.01.01.12.083</t>
  </si>
  <si>
    <t>1.01.1.01.01.12.084</t>
  </si>
  <si>
    <t>1.01.1.01.01.12.085</t>
  </si>
  <si>
    <t>1.01.1.01.01.12.086</t>
  </si>
  <si>
    <t>1.01.1.01.01.12.087</t>
  </si>
  <si>
    <t>1.01.1.01.01.12.088</t>
  </si>
  <si>
    <t>1.01.1.01.01.12.089</t>
  </si>
  <si>
    <t>1.01.1.01.01.12.090</t>
  </si>
  <si>
    <t>1.01.1.01.01.12.091</t>
  </si>
  <si>
    <t>1.01.1.01.01.12.092</t>
  </si>
  <si>
    <t>1.01.1.01.01.12.093</t>
  </si>
  <si>
    <t>1.01.1.01.01.12.094</t>
  </si>
  <si>
    <t>1.01.1.01.01.12.095</t>
  </si>
  <si>
    <t>1.01.1.01.01.12.096</t>
  </si>
  <si>
    <t>1.01.1.01.01.12.097</t>
  </si>
  <si>
    <t>1.01.1.01.01.12.098</t>
  </si>
  <si>
    <t>1.01.1.01.01.12.099</t>
  </si>
  <si>
    <t>1.01.1.01.01.12.100</t>
  </si>
  <si>
    <t>1.01.1.01.01.12.101</t>
  </si>
  <si>
    <t>1.01.1.01.01.12.102</t>
  </si>
  <si>
    <t>1.01.1.01.01.12.103</t>
  </si>
  <si>
    <t>1.01.1.01.01.12.104</t>
  </si>
  <si>
    <t>1.01.1.01.01.12.105</t>
  </si>
  <si>
    <t>1.01.1.01.01.12.106</t>
  </si>
  <si>
    <t>1.01.1.01.01.12.107</t>
  </si>
  <si>
    <t>1.01.1.01.01.12.108</t>
  </si>
  <si>
    <t>1.01.1.01.01.12.109</t>
  </si>
  <si>
    <t>1.01.1.01.01.12.110</t>
  </si>
  <si>
    <t>1.01.1.01.01.12.111</t>
  </si>
  <si>
    <t>1.01.1.01.01.12.112</t>
  </si>
  <si>
    <t>1.01.1.01.01.12.113</t>
  </si>
  <si>
    <t>1.01.1.01.01.12.114</t>
  </si>
  <si>
    <t>1.01.1.01.01.12.115</t>
  </si>
  <si>
    <t>1.01.1.01.01.12.116</t>
  </si>
  <si>
    <t>1.01.1.01.01.12.117</t>
  </si>
  <si>
    <t>1.01.1.01.01.12.118</t>
  </si>
  <si>
    <t>1.01.1.01.01.12.119</t>
  </si>
  <si>
    <t>1.01.1.01.01.12.120</t>
  </si>
  <si>
    <t>1.01.1.01.01.12.121</t>
  </si>
  <si>
    <t>1.01.1.01.01.12.122</t>
  </si>
  <si>
    <t>1.01.1.01.01.12.123</t>
  </si>
  <si>
    <t>1.01.1.01.01.12.124</t>
  </si>
  <si>
    <t>1.01.1.01.01.12.125</t>
  </si>
  <si>
    <t>1.01.1.01.01.12.126</t>
  </si>
  <si>
    <t>1.01.1.01.01.12.127</t>
  </si>
  <si>
    <t>1.01.1.01.01.12.128</t>
  </si>
  <si>
    <t>1.01.1.01.01.12.129</t>
  </si>
  <si>
    <t>1.01.1.01.01.12.130</t>
  </si>
  <si>
    <t>1.01.1.01.01.12.131</t>
  </si>
  <si>
    <t>1.01.1.01.01.12.132</t>
  </si>
  <si>
    <t>1.01.1.01.01.12.133</t>
  </si>
  <si>
    <t>1.01.1.01.01.12.134</t>
  </si>
  <si>
    <t>1.01.1.01.01.12.135</t>
  </si>
  <si>
    <t>1.01.1.01.01.12.136</t>
  </si>
  <si>
    <t>1.01.1.01.01.12.137</t>
  </si>
  <si>
    <t>1.01.1.01.01.12.138</t>
  </si>
  <si>
    <t>1.01.1.01.01.12.139</t>
  </si>
  <si>
    <t>1.01.1.01.01.12.140</t>
  </si>
  <si>
    <t>1.01.1.01.01.12.141</t>
  </si>
  <si>
    <t>1.01.1.01.01.12.142</t>
  </si>
  <si>
    <t>1.01.1.01.01.12.143</t>
  </si>
  <si>
    <t>1.01.1.01.01.12.144</t>
  </si>
  <si>
    <t>1.01.1.01.01.12.145</t>
  </si>
  <si>
    <t>1.01.1.01.01.12.146</t>
  </si>
  <si>
    <t>1.01.1.01.01.12.147</t>
  </si>
  <si>
    <t>1.01.1.01.01.12.148</t>
  </si>
  <si>
    <t>1.01.1.01.01.12.149</t>
  </si>
  <si>
    <t>1.01.1.01.01.12.150</t>
  </si>
  <si>
    <t>1.01.1.01.01.12.151</t>
  </si>
  <si>
    <t>1.01.1.01.01.12.152</t>
  </si>
  <si>
    <t>1.01.1.01.01.12.153</t>
  </si>
  <si>
    <t>1.01.1.01.01.12.154</t>
  </si>
  <si>
    <t>1.01.1.01.01.12.155</t>
  </si>
  <si>
    <t>1.01.1.01.01.12.156</t>
  </si>
  <si>
    <t>1.01.1.01.01.12.157</t>
  </si>
  <si>
    <t>1.01.1.01.01.12.158</t>
  </si>
  <si>
    <t>1.01.1.01.01.12.159</t>
  </si>
  <si>
    <t>1.01.1.01.01.12.160</t>
  </si>
  <si>
    <t>1.01.1.01.01.12.161</t>
  </si>
  <si>
    <t>1.01.1.01.01.12.162</t>
  </si>
  <si>
    <t>1.01.1.01.01.12.163</t>
  </si>
  <si>
    <t>1.01.1.01.01.12.164</t>
  </si>
  <si>
    <t>1.01.1.01.01.12.165</t>
  </si>
  <si>
    <t>1.01.1.01.01.12.166</t>
  </si>
  <si>
    <t>1.01.1.01.01.12.167</t>
  </si>
  <si>
    <t>1.01.1.01.01.12.168</t>
  </si>
  <si>
    <t>1.01.1.01.01.12.169</t>
  </si>
  <si>
    <t>1.01.1.01.01.12.170</t>
  </si>
  <si>
    <t>1.01.1.01.01.12.171</t>
  </si>
  <si>
    <t>1.01.1.01.01.12.172</t>
  </si>
  <si>
    <t>1.01.1.01.01.12.173</t>
  </si>
  <si>
    <t>1.01.1.01.01.12.174</t>
  </si>
  <si>
    <t>1.01.1.01.01.12.175</t>
  </si>
  <si>
    <t>1.01.1.01.01.12.176</t>
  </si>
  <si>
    <t>1.01.1.01.01.12.177</t>
  </si>
  <si>
    <t>1.01.1.01.01.12.178</t>
  </si>
  <si>
    <t>1.01.1.01.01.12.179</t>
  </si>
  <si>
    <t>1.01.1.01.01.12.180</t>
  </si>
  <si>
    <t>1.01.1.01.01.12.181</t>
  </si>
  <si>
    <t>1.01.1.01.01.12.182</t>
  </si>
  <si>
    <t>1.01.1.01.01.12.183</t>
  </si>
  <si>
    <t>1.01.1.01.01.12.184</t>
  </si>
  <si>
    <t>1.01.1.01.01.12.185</t>
  </si>
  <si>
    <t>1.01.1.01.01.12.186</t>
  </si>
  <si>
    <t>1.01.1.01.01.12.187</t>
  </si>
  <si>
    <t>1.01.1.01.01.12.188</t>
  </si>
  <si>
    <t>1.01.1.01.01.12.189</t>
  </si>
  <si>
    <t>1.01.1.01.01.12.190</t>
  </si>
  <si>
    <t>1.01.1.01.01.12.191</t>
  </si>
  <si>
    <t>1.01.1.01.01.12.192</t>
  </si>
  <si>
    <t>1.01.1.01.01.12.193</t>
  </si>
  <si>
    <t>1.01.1.01.01.12.194</t>
  </si>
  <si>
    <t>1.01.1.01.01.12.195</t>
  </si>
  <si>
    <t>1.01.1.01.01.12.196</t>
  </si>
  <si>
    <t>1.01.1.01.01.12.197</t>
  </si>
  <si>
    <t>1.01.1.01.01.12.198</t>
  </si>
  <si>
    <t>1.01.1.01.01.12.199</t>
  </si>
  <si>
    <t>1.01.1.01.01.12.200</t>
  </si>
  <si>
    <t>1.01.1.01.01.12.201</t>
  </si>
  <si>
    <t>1.01.1.01.01.12.202</t>
  </si>
  <si>
    <t>1.01.1.01.01.12.203</t>
  </si>
  <si>
    <t>1.01.1.01.01.12.204</t>
  </si>
  <si>
    <t>1.01.1.01.01.12.205</t>
  </si>
  <si>
    <t>1.01.1.01.01.12.206</t>
  </si>
  <si>
    <t>1.01.1.01.01.12.207</t>
  </si>
  <si>
    <t>1.01.1.01.01.12.208</t>
  </si>
  <si>
    <t>1.01.1.01.01.12.209</t>
  </si>
  <si>
    <t>1.01.1.01.01.12.210</t>
  </si>
  <si>
    <t>1.01.1.01.01.12.211</t>
  </si>
  <si>
    <t>1.01.1.01.01.12.212</t>
  </si>
  <si>
    <t>1.01.1.01.01.12.213</t>
  </si>
  <si>
    <t>1.01.1.01.01.12.214</t>
  </si>
  <si>
    <t>1.01.1.01.01.12.215</t>
  </si>
  <si>
    <t>1.01.1.01.01.12.216</t>
  </si>
  <si>
    <t>1.01.1.01.01.12.217</t>
  </si>
  <si>
    <t>1.01.1.01.01.12.218</t>
  </si>
  <si>
    <t>1.01.1.01.01.12.219</t>
  </si>
  <si>
    <t>1.01.1.01.01.12.220</t>
  </si>
  <si>
    <t>1.01.1.01.01.12.221</t>
  </si>
  <si>
    <t>1.01.1.01.01.12.222</t>
  </si>
  <si>
    <t>1.01.1.01.01.12.223</t>
  </si>
  <si>
    <t>1.01.1.01.01.12.224</t>
  </si>
  <si>
    <t>1.01.1.01.01.12.225</t>
  </si>
  <si>
    <t>1.01.1.01.01.12.226</t>
  </si>
  <si>
    <t>1.01.1.01.01.12.227</t>
  </si>
  <si>
    <t>1.01.1.01.01.12.228</t>
  </si>
  <si>
    <t>1.01.1.01.01.12.229</t>
  </si>
  <si>
    <t>1.01.1.01.01.12.230</t>
  </si>
  <si>
    <t>1.01.1.01.01.12.231</t>
  </si>
  <si>
    <t>1.01.1.01.01.12.232</t>
  </si>
  <si>
    <t>1.01.1.01.01.12.233</t>
  </si>
  <si>
    <t>1.01.1.01.01.12.234</t>
  </si>
  <si>
    <t>1.01.1.01.01.12.235</t>
  </si>
  <si>
    <t>1.01.1.01.01.12.236</t>
  </si>
  <si>
    <t>1.01.1.01.01.12.237</t>
  </si>
  <si>
    <t>1.01.1.01.01.12.238</t>
  </si>
  <si>
    <t>1.01.1.01.01.12.239</t>
  </si>
  <si>
    <t>1.01.1.01.01.12.240</t>
  </si>
  <si>
    <t>1.01.1.01.01.12.241</t>
  </si>
  <si>
    <t>1.01.1.01.01.12.242</t>
  </si>
  <si>
    <t>1.01.1.01.01.12.243</t>
  </si>
  <si>
    <t>1.01.1.01.01.12.244</t>
  </si>
  <si>
    <t>1.01.1.01.01.12.245</t>
  </si>
  <si>
    <t>1.01.1.01.01.12.246</t>
  </si>
  <si>
    <t>1.01.1.01.01.12.247</t>
  </si>
  <si>
    <t>1.01.1.01.01.12.248</t>
  </si>
  <si>
    <t>1.01.1.01.01.12.249</t>
  </si>
  <si>
    <t>1.01.1.01.01.12.250</t>
  </si>
  <si>
    <t>1.01.1.01.01.12.251</t>
  </si>
  <si>
    <t>1.01.1.01.01.12.252</t>
  </si>
  <si>
    <t>1.01.1.01.01.12.253</t>
  </si>
  <si>
    <t>BOS SD NEGERI PANANCANGAN 1</t>
  </si>
  <si>
    <t>BOS SD NEGERI PANANCANGAN 2</t>
  </si>
  <si>
    <t>BOS SD NEGERI PANANCANGAN 3</t>
  </si>
  <si>
    <t>BOS SD NEGERI PANANCANGAN 4</t>
  </si>
  <si>
    <t>BOS SD NEGERI PANANCANGAN 5</t>
  </si>
  <si>
    <t>BOS SD NEGERI TEMBONG 1</t>
  </si>
  <si>
    <t>BOS SD NEGERI TEMBONG 2</t>
  </si>
  <si>
    <t>BOS SD NEGERI TEMBONG 3</t>
  </si>
  <si>
    <t>BOS SD NEGERI GOWOK</t>
  </si>
  <si>
    <t>BOS SD NEGERI CILAKU</t>
  </si>
  <si>
    <t>BOS SD NEGERI CIPETE 1</t>
  </si>
  <si>
    <t>BOS SD NEGERI CIPETE 2</t>
  </si>
  <si>
    <t>BOS SD NEGERI CISANGKU</t>
  </si>
  <si>
    <t>BOS SD NEGERI CURUG</t>
  </si>
  <si>
    <t>BOS SD NEGERI CURUGMANIS</t>
  </si>
  <si>
    <t>BOS SDN CIEMAS</t>
  </si>
  <si>
    <t>BOS SD NEGERI CIPETE 3</t>
  </si>
  <si>
    <t>BOS SD NEGERI GADARAHA</t>
  </si>
  <si>
    <t>BOS SD NEGERI KAMANISAN</t>
  </si>
  <si>
    <t>BOS SD NEGERI KUBANG</t>
  </si>
  <si>
    <t>BOS SD NEGERI LIMPAR</t>
  </si>
  <si>
    <t>BOS SD NEGERI NEGLASARI</t>
  </si>
  <si>
    <t>BOS SD NEGERI PASIR HUNI</t>
  </si>
  <si>
    <t>BOS SD NEGERI PURUT</t>
  </si>
  <si>
    <t>BOS SD NEGERI SINGAPADU</t>
  </si>
  <si>
    <t>BOS SD NEGERI TINGGAR 2</t>
  </si>
  <si>
    <t>BOS SD NEGERI TINGGAR 1</t>
  </si>
  <si>
    <t>BOS SD NEGERI UJUNG TEBU</t>
  </si>
  <si>
    <t>BOS SD NEGERI WARU</t>
  </si>
  <si>
    <t>BOS SD NEGERI CIWEDUS</t>
  </si>
  <si>
    <t>BOS SD NEGERI PAMARICAN 2</t>
  </si>
  <si>
    <t>BOS SD NEGERI WARUNG JAUD</t>
  </si>
  <si>
    <t>BOS SD NEGERI AMBON</t>
  </si>
  <si>
    <t>BOS SD NEGERI ANGSANA</t>
  </si>
  <si>
    <t>BOS SD NEGERI ANGSOKA</t>
  </si>
  <si>
    <t>BOS SD NEGERI BENDUNG</t>
  </si>
  <si>
    <t>BOS SD NEGERI CANGKRING</t>
  </si>
  <si>
    <t>BOS SD NEGERI CIBOMO</t>
  </si>
  <si>
    <t>BOS SD NEGERI HARJAMUKTI</t>
  </si>
  <si>
    <t>BOS SD NEGERI JIPUT</t>
  </si>
  <si>
    <t>BOS SD NEGERI KADEMANGAN</t>
  </si>
  <si>
    <t>BOS SD NEGERI KARANGANTU</t>
  </si>
  <si>
    <t>BOS SD NEGERI KASEMEN</t>
  </si>
  <si>
    <t>BOS SD NEGERI KASUNYATAN</t>
  </si>
  <si>
    <t>BOS SD NEGERI KEBON</t>
  </si>
  <si>
    <t>BOS SD NEGERI KEGANTERAN</t>
  </si>
  <si>
    <t>BOS SD NEGERI KENARI</t>
  </si>
  <si>
    <t>BOS SD NEGERI KERONJEN</t>
  </si>
  <si>
    <t>BOS SD NEGERI KESATRIAN</t>
  </si>
  <si>
    <t>BOS SD NEGERI KESAUD</t>
  </si>
  <si>
    <t>BOS SD NEGERI KILASAH</t>
  </si>
  <si>
    <t>BOS SD NEGERI LEMAH ABANG</t>
  </si>
  <si>
    <t>BOS SD NEGERI MAGELARAN</t>
  </si>
  <si>
    <t>BOS SD NEGERI MARGALUYU</t>
  </si>
  <si>
    <t>BOS SD NEGERI MASIGIT</t>
  </si>
  <si>
    <t>BOS SD NEGERI MESJID PRIYAYI</t>
  </si>
  <si>
    <t>BOS SD NEGERI PADEK 2</t>
  </si>
  <si>
    <t>BOS SD NEGERI PADEK 1</t>
  </si>
  <si>
    <t>BOS SD NEGERI PAMARICAN 1</t>
  </si>
  <si>
    <t>BOS SD NEGERI SAWAH LUHUR</t>
  </si>
  <si>
    <t>BOS SD NEGERI SINABA</t>
  </si>
  <si>
    <t>BOS SD NEGERI SUCI</t>
  </si>
  <si>
    <t>BOS SD NEGERI SUKABELA</t>
  </si>
  <si>
    <t>BOS SD NEGERI SUKADANA</t>
  </si>
  <si>
    <t>BOS SD NEGERI TEGAL DAWA</t>
  </si>
  <si>
    <t>BOS SD NEGERI TERENGGANA</t>
  </si>
  <si>
    <t>BOS SD NEGERI TERUMBU</t>
  </si>
  <si>
    <t>BOS SD NEGERI TERWANA</t>
  </si>
  <si>
    <t>BOS SD NEGERI KALIWADAS</t>
  </si>
  <si>
    <t>BOS SD NEGERI KUBANG APU</t>
  </si>
  <si>
    <t>BOS SD NEGERI LOPANG CILIK</t>
  </si>
  <si>
    <t>BOS SD NEGERI CIJAWA</t>
  </si>
  <si>
    <t>BOS SD NEGERI CIKULUR</t>
  </si>
  <si>
    <t>BOS SD NEGERI SERANG 18</t>
  </si>
  <si>
    <t>BOS SD NEGERI KAMPUNG BARU</t>
  </si>
  <si>
    <t>BOS SD NEGERI BHAYANGKARI</t>
  </si>
  <si>
    <t>BOS SD NEGERI SERANG 20</t>
  </si>
  <si>
    <t>BOS SD NEGERI BATOK BALI</t>
  </si>
  <si>
    <t>BOS SD NEGERI BUAH GEDE</t>
  </si>
  <si>
    <t>BOS SD NEGERI CICERI</t>
  </si>
  <si>
    <t>BOS SD NEGERI CICERI INDAH</t>
  </si>
  <si>
    <t>BOS SD NEGERI CILAMPANG</t>
  </si>
  <si>
    <t>BOS SD NEGERI CIMUNCANG</t>
  </si>
  <si>
    <t>BOS SD NEGERI CIMUNCANG CILIK</t>
  </si>
  <si>
    <t>BOS SD NEGERI CINANGGUNG</t>
  </si>
  <si>
    <t>BOS SD NEGERI CIPARE</t>
  </si>
  <si>
    <t>BOS SD NEGERI CIPARE TEGAL</t>
  </si>
  <si>
    <t>BOS SD NEGERI CIPUTAT</t>
  </si>
  <si>
    <t>BOS SD NEGERI CIWAKTU</t>
  </si>
  <si>
    <t>BOS SD NEGERI GEMPOL</t>
  </si>
  <si>
    <t>BOS SD NEGERI KALIGANDU</t>
  </si>
  <si>
    <t>BOS SD NEGERI KALORAN</t>
  </si>
  <si>
    <t>BOS SD NEGERI KALORAN KIDUL</t>
  </si>
  <si>
    <t>BOS SD NEGERI KEBAHARAN 1</t>
  </si>
  <si>
    <t>BOS SD NEGERI KEBAHARAN 2</t>
  </si>
  <si>
    <t>BOS SD NEGERI KEBANYAKAN</t>
  </si>
  <si>
    <t>BOS SD NEGERI KEBON JAHE</t>
  </si>
  <si>
    <t>BOS SD NEGERI KELANGGARAN UNYUR</t>
  </si>
  <si>
    <t>BOS SD NEGERI KELAPADUA</t>
  </si>
  <si>
    <t>BOS SD NEGERI KEMANG</t>
  </si>
  <si>
    <t>BOS SD NEGERI KOTA BARU</t>
  </si>
  <si>
    <t>BOS SD NEGERI KUBANG KEMIRI</t>
  </si>
  <si>
    <t>BOS SD NEGERI LONTAR BARU</t>
  </si>
  <si>
    <t>BOS SD NEGERI LOPANG DOMBA</t>
  </si>
  <si>
    <t>BOS SD NEGERI NEGLASARI SERANG</t>
  </si>
  <si>
    <t>BOS SD NEGERI PABUARAN UNYUR</t>
  </si>
  <si>
    <t>BOS SD NEGERI PAMINDANGAN</t>
  </si>
  <si>
    <t>BOS SD NEGERI PANCAMARGA</t>
  </si>
  <si>
    <t>BOS SD NEGERI RAWU</t>
  </si>
  <si>
    <t>BOS SD NEGERI SAYABULU</t>
  </si>
  <si>
    <t>BOS SD NEGERI SECANG</t>
  </si>
  <si>
    <t>BOS SD NEGERI SEMPU 2</t>
  </si>
  <si>
    <t>BOS SD NEGERI SEMPU 1</t>
  </si>
  <si>
    <t>BOS SD NEGERI SEPANG</t>
  </si>
  <si>
    <t>BOS SD NEGERI SERANG 01</t>
  </si>
  <si>
    <t>BOS SD NEGERI SERANG 10</t>
  </si>
  <si>
    <t>BOS SD NEGERI SERANG 11</t>
  </si>
  <si>
    <t>BOS SD NEGERI SERANG 12</t>
  </si>
  <si>
    <t>BOS SD NEGERI SERANG 13</t>
  </si>
  <si>
    <t>BOS SD NEGERI SERANG 14</t>
  </si>
  <si>
    <t>BOS SD NEGERI SERANG 15</t>
  </si>
  <si>
    <t>BOS SD NEGERI SERANG 16</t>
  </si>
  <si>
    <t>BOS SD NEGERI SERANG 17</t>
  </si>
  <si>
    <t>BOS SD NEGERI SERANG 19</t>
  </si>
  <si>
    <t>BOS SD NEGERI SERANG 02</t>
  </si>
  <si>
    <t>BOS SD NEGERI SERANG 21</t>
  </si>
  <si>
    <t>BOS SD NEGERI SERANG 03</t>
  </si>
  <si>
    <t>BOS SD NEGERI SERANG 04</t>
  </si>
  <si>
    <t>BOS SD NEGERI SERANG 05</t>
  </si>
  <si>
    <t>BOS SD NEGERI SERANG 06</t>
  </si>
  <si>
    <t>BOS SD NEGERI SERANG 07</t>
  </si>
  <si>
    <t>BOS SD NEGERI SERANG 08</t>
  </si>
  <si>
    <t>BOS SD NEGERI SERANG 09</t>
  </si>
  <si>
    <t>BOS SD NEGERI SEROJA</t>
  </si>
  <si>
    <t>BOS SD NEGERI SUKALILA</t>
  </si>
  <si>
    <t>BOS SD NEGERI SUMBER AGUNG</t>
  </si>
  <si>
    <t>BOS SD NEGERI SUMURSANA</t>
  </si>
  <si>
    <t>BOS SD NEGERI TERONDOL</t>
  </si>
  <si>
    <t>BOS SD NEGERI UNYUR</t>
  </si>
  <si>
    <t>BOS SDN KARANG TUMARITIS</t>
  </si>
  <si>
    <t>BOS SD NEGERI LIALANG</t>
  </si>
  <si>
    <t>BOS SD NEGERI BEBERAN</t>
  </si>
  <si>
    <t>BOS SD NEGERI CIBETIK</t>
  </si>
  <si>
    <t>BOS SD NEGERI CIBETUNG</t>
  </si>
  <si>
    <t>BOS SD NEGERI CIGABUS</t>
  </si>
  <si>
    <t>BOS SD NEGERI CIKENTANG</t>
  </si>
  <si>
    <t>BOS SD NEGERI CIMOYAN</t>
  </si>
  <si>
    <t>BOS SD NEGERI DRANGONG 1</t>
  </si>
  <si>
    <t>BOS SD NEGERI DRANGONG 2</t>
  </si>
  <si>
    <t>BOS SD NEGERI GEDEG</t>
  </si>
  <si>
    <t>BOS SD NEGERI JAKUNG</t>
  </si>
  <si>
    <t>BOS SD NEGERI KAMALAKA</t>
  </si>
  <si>
    <t>BOS SD NEGERI KARODANGAN</t>
  </si>
  <si>
    <t>BOS SD NEGERI KEBEDILAN</t>
  </si>
  <si>
    <t>BOS SD NEGERI KURANJI</t>
  </si>
  <si>
    <t>BOS SD NEGERI PANCUR</t>
  </si>
  <si>
    <t>BOS SD NEGERI MAJALAWANG</t>
  </si>
  <si>
    <t>BOS SD NEGERI PARUMASAN</t>
  </si>
  <si>
    <t>BOS SD NEGERI PASIR GADUNG</t>
  </si>
  <si>
    <t>BOS SD NEGERI PENGGUNG</t>
  </si>
  <si>
    <t>BOS SD NEGERI PERENG</t>
  </si>
  <si>
    <t>BOS SD NEGERI RANCA TALES</t>
  </si>
  <si>
    <t>BOS SD NEGERI SAYAR</t>
  </si>
  <si>
    <t>BOS SD NEGERI SEPRING</t>
  </si>
  <si>
    <t>BOS SD NEGERI TAKTAKAN 1</t>
  </si>
  <si>
    <t>BOS SD NEGERI TAKTAKAN 2</t>
  </si>
  <si>
    <t>BOS SD NEGERI TAMAN</t>
  </si>
  <si>
    <t>BOS SD NEGERI TAMAN BARU 2</t>
  </si>
  <si>
    <t>BOS SD NEGERI TAMAN BARU 1</t>
  </si>
  <si>
    <t>BOS SD NEGERI TANJUNG ILIR</t>
  </si>
  <si>
    <t>BOS SD NEGERI UMBUL KAPUK</t>
  </si>
  <si>
    <t>BOS SD NEGERI UMBUL TENGAH 2</t>
  </si>
  <si>
    <t>BOS SD NEGERI UMBUL TENGAH 1</t>
  </si>
  <si>
    <t>BOS SD NEGERI CIPANAS</t>
  </si>
  <si>
    <t xml:space="preserve">BOS SD NEGERI PASULUHAN
</t>
  </si>
  <si>
    <t>BOS SD NEGERI AMPEL</t>
  </si>
  <si>
    <t>BOS SD NEGERI CIBADAK</t>
  </si>
  <si>
    <t>BOS SD NEGERI CIBONTENG</t>
  </si>
  <si>
    <t>BOS SD NEGERI CIGOONG 1</t>
  </si>
  <si>
    <t>BOS SD NEGERI CIGOONG 2</t>
  </si>
  <si>
    <t>BOS SD NEGERI CIGOONG 3</t>
  </si>
  <si>
    <t>BOS SD NEGERI CITEREP</t>
  </si>
  <si>
    <t>BOS SD NEGERI JAMI</t>
  </si>
  <si>
    <t>BOS SD NEGERI TEGALKEMBANG</t>
  </si>
  <si>
    <t>BOS SD NEGERI JENGKOL</t>
  </si>
  <si>
    <t>BOS SD NEGERI KEPUREN 1</t>
  </si>
  <si>
    <t>BOS SD NEGERI KEPUREN 2</t>
  </si>
  <si>
    <t>BOS SD NEGERI KEWUNEN</t>
  </si>
  <si>
    <t>BOS SD NEGERI KIARA</t>
  </si>
  <si>
    <t>BOS SD NEGERI MELANDANG</t>
  </si>
  <si>
    <t>BOS SD NEGERI NYAPAH 1</t>
  </si>
  <si>
    <t>BOS SD NEGERI NYAPAH 2</t>
  </si>
  <si>
    <t>BOS SD NEGERI NYAPAH 3</t>
  </si>
  <si>
    <t>BOS SD NEGERI PABUARAN</t>
  </si>
  <si>
    <t>BOS SD NEGERI PAGERAGUNG</t>
  </si>
  <si>
    <t>BOS SD NEGERI PENGAMPELAN</t>
  </si>
  <si>
    <t>BOS SD NEGERI PIPITAN</t>
  </si>
  <si>
    <t>BOS SD NEGERI SIMANGU</t>
  </si>
  <si>
    <t>BOS SD NEGERI SINDANGRAKSA</t>
  </si>
  <si>
    <t>BOS SD NEGERI WALANTAKA 1</t>
  </si>
  <si>
    <t>BOS SD NEGERI WALANTAKA 2</t>
  </si>
  <si>
    <t>BOS SD NEGERI WALANTAKA 3</t>
  </si>
  <si>
    <t>BOS SD NEGERI JAHA</t>
  </si>
  <si>
    <t>PENAMBAHAN RUANG KELAS SEKOLAH SD (BANPROV)</t>
  </si>
  <si>
    <t>Jumlah ruang kelas SD yang dibangun</t>
  </si>
  <si>
    <t>Jumlah raport yang disediakan</t>
  </si>
  <si>
    <t>Raport</t>
  </si>
  <si>
    <t>Pelatihan penyusunan Kurikulum SMP</t>
  </si>
  <si>
    <t>Pembangunan Ruang Kelas Baru SMP (DAK FISIK)</t>
  </si>
  <si>
    <t>Rehabilitasi ruang kelas baru SMP (DAK FISIK)</t>
  </si>
  <si>
    <t>Jumlah ruang kelas baru SMP terbangun</t>
  </si>
  <si>
    <t>Jumlah ruang kelas baru SMP terrehab</t>
  </si>
  <si>
    <t>1.01.1.01.01.13.032</t>
  </si>
  <si>
    <t>1.01.1.01.01.13.033</t>
  </si>
  <si>
    <t>Rehabilitasi ruang guru (DAK FISIK)</t>
  </si>
  <si>
    <t>Rehabilitasi Perpustakaan sedang berat beserta perabotnya (DAK FISIK)</t>
  </si>
  <si>
    <t>Rehabilitasi Toilet (jamban) sedang berat beserta sanitasinya SMP (DAK FISIK)</t>
  </si>
  <si>
    <t>Jumlah ruang guru SMP terrehab</t>
  </si>
  <si>
    <t>Jumlah perpustakaan SMP terrehab</t>
  </si>
  <si>
    <t>Jumlah toilet SMP terrehab</t>
  </si>
  <si>
    <t>1.01.1.01.01.13.034</t>
  </si>
  <si>
    <t>1.01.1.01.01.13.035</t>
  </si>
  <si>
    <t>1.01.1.01.01.13.036</t>
  </si>
  <si>
    <t>1.01.1.01.01.13.037</t>
  </si>
  <si>
    <t>1.01.1.01.01.13.038</t>
  </si>
  <si>
    <t>1.01.1.01.01.13.039</t>
  </si>
  <si>
    <t>1.01.1.01.01.13.040</t>
  </si>
  <si>
    <t>1.01.1.01.01.13.041</t>
  </si>
  <si>
    <t>1.01.1.01.01.13.042</t>
  </si>
  <si>
    <t>1.01.1.01.01.13.043</t>
  </si>
  <si>
    <t>1.01.1.01.01.13.044</t>
  </si>
  <si>
    <t>1.01.1.01.01.13.045</t>
  </si>
  <si>
    <t>1.01.1.01.01.13.046</t>
  </si>
  <si>
    <t>1.01.1.01.01.13.047</t>
  </si>
  <si>
    <t>1.01.1.01.01.13.048</t>
  </si>
  <si>
    <t>1.01.1.01.01.13.049</t>
  </si>
  <si>
    <t>1.01.1.01.01.13.050</t>
  </si>
  <si>
    <t>1.01.1.01.01.13.051</t>
  </si>
  <si>
    <t>1.01.1.01.01.13.052</t>
  </si>
  <si>
    <t>1.01.1.01.01.13.053</t>
  </si>
  <si>
    <t>1.01.1.01.01.13.054</t>
  </si>
  <si>
    <t>1.01.1.01.01.13.055</t>
  </si>
  <si>
    <t>1.01.1.01.01.13.056</t>
  </si>
  <si>
    <t>1.01.1.01.01.13.057</t>
  </si>
  <si>
    <t>1.01.1.01.01.13.058</t>
  </si>
  <si>
    <t>1.01.1.01.01.13.059</t>
  </si>
  <si>
    <t>1.01.1.01.01.13.060</t>
  </si>
  <si>
    <t>1.01.1.01.01.13.061</t>
  </si>
  <si>
    <t>1.01.1.01.01.13.062</t>
  </si>
  <si>
    <t>BOS SMP NEGERI 1 KOTA SERANG</t>
  </si>
  <si>
    <t>BOS SMP NEGERI 2 KOTA SERANG</t>
  </si>
  <si>
    <t>BOS SMP NEGERI 3 KOTA SERANG</t>
  </si>
  <si>
    <t>BOS SMP NEGERI 4 KOTA SERANG</t>
  </si>
  <si>
    <t>BOS SMP NEGERI 5 KOTA SERANG</t>
  </si>
  <si>
    <t>BOS SMP NEGERI 6 KOTA SERANG</t>
  </si>
  <si>
    <t>BOS SMP NEGERI 7 KOTA SERANG</t>
  </si>
  <si>
    <t>BOS SMP NEGERI 8 KOTA SERANG</t>
  </si>
  <si>
    <t>BOS SMP NEGERI 9 KOTA SERANG</t>
  </si>
  <si>
    <t>BOS SMP NEGERI 10 KOTA SERANG</t>
  </si>
  <si>
    <t>BOS SMP NEGERI 11 KOTA SERANG</t>
  </si>
  <si>
    <t>BOS SMP NEGERI 12 KOTA SERANG</t>
  </si>
  <si>
    <t>BOS SMP NEGERI 13 KOTA SERANG</t>
  </si>
  <si>
    <t>BOS SMP NEGERI 14 KOTA SERANG</t>
  </si>
  <si>
    <t>BOS SMP NEGERI 15 KOTA SERANG</t>
  </si>
  <si>
    <t>BOS SMP NEGERI 16 KOTA SERANG</t>
  </si>
  <si>
    <t>BOS SMP NEGERI 17 KOTA SERANG</t>
  </si>
  <si>
    <t>BOS SMP NEGERI 18 KOTA SERANG</t>
  </si>
  <si>
    <t>BOS SMP NEGERI 19 KOTA SERANG</t>
  </si>
  <si>
    <t>BOS SMP NEGERI 20 KOTA SERANG</t>
  </si>
  <si>
    <t>BOS SMP NEGERI 21 KOTA SERANG</t>
  </si>
  <si>
    <t>BOS SMP NEGERI 22 KOTA SERANG</t>
  </si>
  <si>
    <t>BOS SMP NEGERI 23 KOTA SERANG</t>
  </si>
  <si>
    <t>BOS SMP NEGERI 24 KOTA SERANG</t>
  </si>
  <si>
    <t>BOS SMP NEGERI 25 KOTA SERANG</t>
  </si>
  <si>
    <t>BOS SMP NEGERI SATU ATAP KASEMEN</t>
  </si>
  <si>
    <t>BOS SMP SATU ATAP GELAM 2</t>
  </si>
  <si>
    <t>BOS SMP NEGERI SATAP CURUG</t>
  </si>
  <si>
    <t>BOS SMP SATU ATAP SAYAR</t>
  </si>
  <si>
    <t>Bulan</t>
  </si>
  <si>
    <t>Jumlah bulan operasional sekolah dasar</t>
  </si>
  <si>
    <t>Jumlah bulan operasional sekolah menengah pertama</t>
  </si>
  <si>
    <t>40:1</t>
  </si>
  <si>
    <t>Jenis Keg</t>
  </si>
  <si>
    <t>Kelompok Sasaran</t>
  </si>
  <si>
    <t>Lokasi</t>
  </si>
  <si>
    <t>Target Capaian Kinerja</t>
  </si>
  <si>
    <t>Pagu Indikatif</t>
  </si>
  <si>
    <t>Sumber Dana</t>
  </si>
  <si>
    <t>Sebelum Perubahan</t>
  </si>
  <si>
    <t>Sesudah Perubahan</t>
  </si>
  <si>
    <t>Jumlah Perubahan (+/-)</t>
  </si>
  <si>
    <t>a/b/c</t>
  </si>
  <si>
    <t>Lembaga PAUD</t>
  </si>
  <si>
    <t>Lembaga PKBM</t>
  </si>
  <si>
    <t>KOTA SERANG</t>
  </si>
  <si>
    <t>Kantor Dinas Pendidikan dan Kebudayaan dan 7 UPT/SKB</t>
  </si>
  <si>
    <t>APBD</t>
  </si>
  <si>
    <t>APBDP</t>
  </si>
  <si>
    <t>Rencana Tahun 2019 (tahun berjalan)</t>
  </si>
  <si>
    <t>Perkiraan Maju Tahun 2020</t>
  </si>
  <si>
    <t>ASN Dinas Pendidikan dan Kebudayaan Kota Serang</t>
  </si>
  <si>
    <t>Tenaga Kependidikan Kota Serang</t>
  </si>
  <si>
    <t>Pengawas dan Penilik (TK, SD dan SMP)</t>
  </si>
  <si>
    <t>Tim PAK Guru</t>
  </si>
  <si>
    <t>Guru TK, SD dan SMP</t>
  </si>
  <si>
    <t>Target Kinerja</t>
  </si>
  <si>
    <t>Capaian Tenaga Kebudayaan yang berkualifikasi S-2</t>
  </si>
  <si>
    <t>Jumlah bulan penyediaan makan dan minum</t>
  </si>
  <si>
    <t>Kepala SD dan SMP</t>
  </si>
  <si>
    <t>ASN, Dewan Pendidikan dan Praktisi Pendidikan</t>
  </si>
  <si>
    <t>Dinas Pendidikan dan Kebudayaan Kabid SD</t>
  </si>
  <si>
    <t>Jumlah ruang kelas yang direhab sedang berat (DAK FISIK)</t>
  </si>
  <si>
    <t>Jumlah perpustakaan yang direhab sedang/berat (DAK FISIK)</t>
  </si>
  <si>
    <t>Jumlah toilet (jamban) siswa yang direhab sedang/berat (DAK FISIK)</t>
  </si>
  <si>
    <t>Jumlah ruang kelas baru yang dibangun (DAK FISIK)</t>
  </si>
  <si>
    <t>Jumlah jamban siswa yang dibangun (DAK FISIK)</t>
  </si>
  <si>
    <t>Jumlah peralatan kesenian SD yang diadakan (DAK FISIK)</t>
  </si>
  <si>
    <t xml:space="preserve">Sekolah Dasar </t>
  </si>
  <si>
    <t>Kepala Sekolah</t>
  </si>
  <si>
    <t>Operator SD dan SMP se-Kota Serang</t>
  </si>
  <si>
    <t>Lembaga PAUD dan PNF</t>
  </si>
  <si>
    <t>TK Negeri di Kota Serang</t>
  </si>
  <si>
    <t>Jumlah bulan operasional Kesetaraan Paket A (DAK Non FISIK)</t>
  </si>
  <si>
    <t>Jumlah bulan operasional Kesetaraan Paket B (DAK Non FISIK)</t>
  </si>
  <si>
    <t>Jumlah bulan operasional Kesetaraan Paket  C (DAK Non FISIK)</t>
  </si>
  <si>
    <t>TK Negeri</t>
  </si>
  <si>
    <t>Guru PAUD</t>
  </si>
  <si>
    <t>LKP dan PKBM</t>
  </si>
  <si>
    <t xml:space="preserve">LKP </t>
  </si>
  <si>
    <t>Warga Belajar Kota Serang</t>
  </si>
  <si>
    <t>Operator PAUDNI</t>
  </si>
  <si>
    <t xml:space="preserve">Dinas Pendidikan dan Kebudayaan </t>
  </si>
  <si>
    <t>Lembapa PNF</t>
  </si>
  <si>
    <t>Tutor PAUD</t>
  </si>
  <si>
    <t xml:space="preserve">Warga Belajar </t>
  </si>
  <si>
    <t xml:space="preserve">Warga Belajar  </t>
  </si>
  <si>
    <t>Guru dan Peserta dan Stakeholder PAUD</t>
  </si>
  <si>
    <t>Guru SD</t>
  </si>
  <si>
    <t>Siswa-siswi Sekolah Dasar</t>
  </si>
  <si>
    <t>Siswa Baru Kelas I</t>
  </si>
  <si>
    <t>Sekolah Dasar Penerima DAK</t>
  </si>
  <si>
    <t xml:space="preserve"> SD Negeri Banjar Agung 1</t>
  </si>
  <si>
    <t xml:space="preserve"> SD Negeri Banjar Agung 2</t>
  </si>
  <si>
    <t xml:space="preserve"> SD Negeri Banjar Agung 3</t>
  </si>
  <si>
    <t xml:space="preserve"> SD Negeri Banjar Agung 4</t>
  </si>
  <si>
    <t xml:space="preserve"> SD Negeri Banjar Sari 1</t>
  </si>
  <si>
    <t xml:space="preserve"> SD Negeri Banjar Sari 2</t>
  </si>
  <si>
    <t xml:space="preserve"> SD Negeri Banjar Sari 3</t>
  </si>
  <si>
    <t xml:space="preserve"> SD Negeri Banjar Sari 4</t>
  </si>
  <si>
    <t xml:space="preserve"> SD Negeri Banjar Sari 5</t>
  </si>
  <si>
    <t xml:space="preserve"> SD Negeri Cipocok Jaya 1</t>
  </si>
  <si>
    <t xml:space="preserve"> SD Negeri Cipocok Jaya 2</t>
  </si>
  <si>
    <t xml:space="preserve"> SD Negeri Cipocok Jaya 3</t>
  </si>
  <si>
    <t xml:space="preserve"> SD Negeri Cipocok Jaya 4</t>
  </si>
  <si>
    <t xml:space="preserve"> SD Negeri Dalung 1</t>
  </si>
  <si>
    <t xml:space="preserve"> SD Negeri Gelam 1</t>
  </si>
  <si>
    <t xml:space="preserve"> SD Negeri Gelam 2</t>
  </si>
  <si>
    <t xml:space="preserve"> SD Negeri Gelam 3</t>
  </si>
  <si>
    <t xml:space="preserve"> SD Negeri Gelam 4</t>
  </si>
  <si>
    <t xml:space="preserve"> SD Negeri Karundang 1</t>
  </si>
  <si>
    <t xml:space="preserve"> SD Negeri Karundang 2</t>
  </si>
  <si>
    <t xml:space="preserve"> SD NEGERI PANANCANGAN 1</t>
  </si>
  <si>
    <t xml:space="preserve"> SD NEGERI PANANCANGAN 2</t>
  </si>
  <si>
    <t xml:space="preserve"> SD NEGERI PANANCANGAN 3</t>
  </si>
  <si>
    <t xml:space="preserve"> SD NEGERI PANANCANGAN 4</t>
  </si>
  <si>
    <t xml:space="preserve"> SD NEGERI PANANCANGAN 5</t>
  </si>
  <si>
    <t xml:space="preserve"> SD NEGERI TEMBONG 1</t>
  </si>
  <si>
    <t xml:space="preserve"> SD NEGERI TEMBONG 2</t>
  </si>
  <si>
    <t xml:space="preserve"> SD NEGERI TEMBONG 3</t>
  </si>
  <si>
    <t xml:space="preserve"> SD NEGERI GOWOK</t>
  </si>
  <si>
    <t xml:space="preserve"> SD NEGERI CILAKU</t>
  </si>
  <si>
    <t xml:space="preserve"> SD NEGERI CIPETE 1</t>
  </si>
  <si>
    <t xml:space="preserve"> SD NEGERI CIPETE 2</t>
  </si>
  <si>
    <t xml:space="preserve"> SD NEGERI CISANGKU</t>
  </si>
  <si>
    <t xml:space="preserve"> SD NEGERI CURUG</t>
  </si>
  <si>
    <t xml:space="preserve"> SD NEGERI CURUGMANIS</t>
  </si>
  <si>
    <t xml:space="preserve"> SDN CIEMAS</t>
  </si>
  <si>
    <t xml:space="preserve"> SD NEGERI CIPETE 3</t>
  </si>
  <si>
    <t xml:space="preserve"> SD NEGERI GADARAHA</t>
  </si>
  <si>
    <t xml:space="preserve"> SD NEGERI KAMANISAN</t>
  </si>
  <si>
    <t xml:space="preserve"> SD NEGERI KUBANG</t>
  </si>
  <si>
    <t xml:space="preserve"> SD NEGERI LIMPAR</t>
  </si>
  <si>
    <t xml:space="preserve"> SD NEGERI NEGLASARI</t>
  </si>
  <si>
    <t xml:space="preserve"> SD NEGERI PASIR HUNI</t>
  </si>
  <si>
    <t xml:space="preserve"> SD NEGERI PURUT</t>
  </si>
  <si>
    <t xml:space="preserve"> SD NEGERI SINGAPADU</t>
  </si>
  <si>
    <t xml:space="preserve"> SD NEGERI TINGGAR 2</t>
  </si>
  <si>
    <t xml:space="preserve"> SD NEGERI TINGGAR 1</t>
  </si>
  <si>
    <t xml:space="preserve"> SD NEGERI UJUNG TEBU</t>
  </si>
  <si>
    <t xml:space="preserve"> SD NEGERI WARU</t>
  </si>
  <si>
    <t xml:space="preserve"> SD NEGERI CIWEDUS</t>
  </si>
  <si>
    <t xml:space="preserve"> SD NEGERI PAMARICAN 2</t>
  </si>
  <si>
    <t xml:space="preserve"> SD NEGERI WARUNG JAUD</t>
  </si>
  <si>
    <t xml:space="preserve"> SD NEGERI AMBON</t>
  </si>
  <si>
    <t xml:space="preserve"> SD NEGERI ANGSANA</t>
  </si>
  <si>
    <t xml:space="preserve"> SD NEGERI ANGSOKA</t>
  </si>
  <si>
    <t xml:space="preserve"> SD NEGERI BENDUNG</t>
  </si>
  <si>
    <t xml:space="preserve"> SD NEGERI CANGKRING</t>
  </si>
  <si>
    <t xml:space="preserve"> SD NEGERI CIBOMO</t>
  </si>
  <si>
    <t xml:space="preserve"> SD NEGERI HARJAMUKTI</t>
  </si>
  <si>
    <t xml:space="preserve"> SD NEGERI JIPUT</t>
  </si>
  <si>
    <t xml:space="preserve"> SD NEGERI KADEMANGAN</t>
  </si>
  <si>
    <t xml:space="preserve"> SD NEGERI KARANGANTU</t>
  </si>
  <si>
    <t xml:space="preserve"> SD NEGERI KASEMEN</t>
  </si>
  <si>
    <t xml:space="preserve"> SD NEGERI KASUNYATAN</t>
  </si>
  <si>
    <t xml:space="preserve"> SD NEGERI KEBON</t>
  </si>
  <si>
    <t xml:space="preserve"> SD NEGERI KEGANTERAN</t>
  </si>
  <si>
    <t xml:space="preserve"> SD NEGERI KENARI</t>
  </si>
  <si>
    <t xml:space="preserve"> SD NEGERI KERONJEN</t>
  </si>
  <si>
    <t xml:space="preserve"> SD NEGERI KESATRIAN</t>
  </si>
  <si>
    <t xml:space="preserve"> SD NEGERI KESAUD</t>
  </si>
  <si>
    <t xml:space="preserve"> SD NEGERI KILASAH</t>
  </si>
  <si>
    <t xml:space="preserve"> SD NEGERI LEMAH ABANG</t>
  </si>
  <si>
    <t xml:space="preserve"> SD NEGERI MAGELARAN</t>
  </si>
  <si>
    <t xml:space="preserve"> SD NEGERI MARGALUYU</t>
  </si>
  <si>
    <t xml:space="preserve"> SD NEGERI MASIGIT</t>
  </si>
  <si>
    <t xml:space="preserve"> SD NEGERI MESJID PRIYAYI</t>
  </si>
  <si>
    <t xml:space="preserve"> SD NEGERI PADEK 2</t>
  </si>
  <si>
    <t xml:space="preserve"> SD NEGERI PADEK 1</t>
  </si>
  <si>
    <t xml:space="preserve"> SD NEGERI PAMARICAN 1</t>
  </si>
  <si>
    <t xml:space="preserve"> SD NEGERI SAWAH LUHUR</t>
  </si>
  <si>
    <t xml:space="preserve"> SD NEGERI SINABA</t>
  </si>
  <si>
    <t xml:space="preserve"> SD NEGERI SUCI</t>
  </si>
  <si>
    <t xml:space="preserve"> SD NEGERI SUKABELA</t>
  </si>
  <si>
    <t xml:space="preserve"> SD NEGERI SUKADANA</t>
  </si>
  <si>
    <t xml:space="preserve"> SD NEGERI TEGAL DAWA</t>
  </si>
  <si>
    <t xml:space="preserve"> SD NEGERI TERENGGANA</t>
  </si>
  <si>
    <t xml:space="preserve"> SD NEGERI TERUMBU</t>
  </si>
  <si>
    <t xml:space="preserve"> SD NEGERI TERWANA</t>
  </si>
  <si>
    <t xml:space="preserve"> SD NEGERI KALIWADAS</t>
  </si>
  <si>
    <t xml:space="preserve"> SD NEGERI KUBANG APU</t>
  </si>
  <si>
    <t xml:space="preserve"> SD NEGERI LOPANG CILIK</t>
  </si>
  <si>
    <t xml:space="preserve"> SD NEGERI CIJAWA</t>
  </si>
  <si>
    <t xml:space="preserve"> SD NEGERI CIKULUR</t>
  </si>
  <si>
    <t xml:space="preserve"> SD NEGERI SERANG 18</t>
  </si>
  <si>
    <t xml:space="preserve"> SD NEGERI KAMPUNG BARU</t>
  </si>
  <si>
    <t xml:space="preserve"> SD NEGERI BHAYANGKARI</t>
  </si>
  <si>
    <t xml:space="preserve"> SD NEGERI SERANG 20</t>
  </si>
  <si>
    <t xml:space="preserve"> SD NEGERI BATOK BALI</t>
  </si>
  <si>
    <t xml:space="preserve"> SD NEGERI BUAH GEDE</t>
  </si>
  <si>
    <t xml:space="preserve"> SD NEGERI CICERI</t>
  </si>
  <si>
    <t xml:space="preserve"> SD NEGERI CICERI INDAH</t>
  </si>
  <si>
    <t xml:space="preserve"> SD NEGERI CILAMPANG</t>
  </si>
  <si>
    <t xml:space="preserve"> SD NEGERI CIMUNCANG</t>
  </si>
  <si>
    <t xml:space="preserve"> SD NEGERI CIMUNCANG CILIK</t>
  </si>
  <si>
    <t xml:space="preserve"> SD NEGERI CINANGGUNG</t>
  </si>
  <si>
    <t xml:space="preserve"> SD NEGERI CIPARE</t>
  </si>
  <si>
    <t xml:space="preserve"> SD NEGERI CIPARE TEGAL</t>
  </si>
  <si>
    <t xml:space="preserve"> SD NEGERI CIPUTAT</t>
  </si>
  <si>
    <t xml:space="preserve"> SD NEGERI CIWAKTU</t>
  </si>
  <si>
    <t xml:space="preserve"> SD NEGERI GEMPOL</t>
  </si>
  <si>
    <t xml:space="preserve"> SD NEGERI KALIGANDU</t>
  </si>
  <si>
    <t xml:space="preserve"> SD NEGERI KALORAN</t>
  </si>
  <si>
    <t xml:space="preserve"> SD NEGERI KALORAN KIDUL</t>
  </si>
  <si>
    <t xml:space="preserve"> SD NEGERI KEBAHARAN 1</t>
  </si>
  <si>
    <t xml:space="preserve"> SD NEGERI KEBAHARAN 2</t>
  </si>
  <si>
    <t xml:space="preserve"> SD NEGERI KEBANYAKAN</t>
  </si>
  <si>
    <t xml:space="preserve"> SD NEGERI KEBON JAHE</t>
  </si>
  <si>
    <t xml:space="preserve"> SD NEGERI KELANGGARAN UNYUR</t>
  </si>
  <si>
    <t xml:space="preserve"> SD NEGERI KELAPADUA</t>
  </si>
  <si>
    <t xml:space="preserve"> SD NEGERI KEMANG</t>
  </si>
  <si>
    <t xml:space="preserve"> SD NEGERI KOTA BARU</t>
  </si>
  <si>
    <t xml:space="preserve"> SD NEGERI KUBANG KEMIRI</t>
  </si>
  <si>
    <t xml:space="preserve"> SD NEGERI LONTAR BARU</t>
  </si>
  <si>
    <t xml:space="preserve"> SD NEGERI LOPANG DOMBA</t>
  </si>
  <si>
    <t xml:space="preserve"> SD NEGERI NEGLASARI SERANG</t>
  </si>
  <si>
    <t xml:space="preserve"> SD NEGERI PABUARAN UNYUR</t>
  </si>
  <si>
    <t xml:space="preserve"> SD NEGERI PAMINDANGAN</t>
  </si>
  <si>
    <t xml:space="preserve"> SD NEGERI PANCAMARGA</t>
  </si>
  <si>
    <t xml:space="preserve"> SD NEGERI RAWU</t>
  </si>
  <si>
    <t xml:space="preserve"> SD NEGERI SAYABULU</t>
  </si>
  <si>
    <t xml:space="preserve"> SD NEGERI SECANG</t>
  </si>
  <si>
    <t xml:space="preserve"> SD NEGERI SEMPU 2</t>
  </si>
  <si>
    <t xml:space="preserve"> SD NEGERI SEMPU 1</t>
  </si>
  <si>
    <t xml:space="preserve"> SD NEGERI SEPANG</t>
  </si>
  <si>
    <t xml:space="preserve"> SD NEGERI SERANG 01</t>
  </si>
  <si>
    <t xml:space="preserve"> SD NEGERI SERANG 10</t>
  </si>
  <si>
    <t xml:space="preserve"> SD NEGERI SERANG 11</t>
  </si>
  <si>
    <t xml:space="preserve"> SD NEGERI SERANG 12</t>
  </si>
  <si>
    <t xml:space="preserve"> SD NEGERI SERANG 13</t>
  </si>
  <si>
    <t xml:space="preserve"> SD NEGERI SERANG 14</t>
  </si>
  <si>
    <t xml:space="preserve"> SD NEGERI SERANG 15</t>
  </si>
  <si>
    <t xml:space="preserve"> SD NEGERI SERANG 16</t>
  </si>
  <si>
    <t xml:space="preserve"> SD NEGERI SERANG 17</t>
  </si>
  <si>
    <t xml:space="preserve"> SD NEGERI SERANG 19</t>
  </si>
  <si>
    <t xml:space="preserve"> SD NEGERI SERANG 02</t>
  </si>
  <si>
    <t xml:space="preserve"> SD NEGERI SERANG 21</t>
  </si>
  <si>
    <t xml:space="preserve"> SD NEGERI SERANG 03</t>
  </si>
  <si>
    <t xml:space="preserve"> SD NEGERI SERANG 04</t>
  </si>
  <si>
    <t xml:space="preserve"> SD NEGERI SERANG 05</t>
  </si>
  <si>
    <t xml:space="preserve"> SD NEGERI SERANG 06</t>
  </si>
  <si>
    <t xml:space="preserve"> SD NEGERI SERANG 07</t>
  </si>
  <si>
    <t xml:space="preserve"> SD NEGERI SERANG 08</t>
  </si>
  <si>
    <t xml:space="preserve"> SD NEGERI SERANG 09</t>
  </si>
  <si>
    <t xml:space="preserve"> SD NEGERI SEROJA</t>
  </si>
  <si>
    <t xml:space="preserve"> SD NEGERI SUKALILA</t>
  </si>
  <si>
    <t xml:space="preserve"> SD NEGERI SUMBER AGUNG</t>
  </si>
  <si>
    <t xml:space="preserve"> SD NEGERI SUMURSANA</t>
  </si>
  <si>
    <t xml:space="preserve"> SD NEGERI TERONDOL</t>
  </si>
  <si>
    <t xml:space="preserve"> SD NEGERI UNYUR</t>
  </si>
  <si>
    <t xml:space="preserve"> SDN KARANG TUMARITIS</t>
  </si>
  <si>
    <t xml:space="preserve"> SD NEGERI LIALANG</t>
  </si>
  <si>
    <t xml:space="preserve"> SD NEGERI BEBERAN</t>
  </si>
  <si>
    <t xml:space="preserve"> SD NEGERI CIBETIK</t>
  </si>
  <si>
    <t xml:space="preserve"> SD NEGERI CIBETUNG</t>
  </si>
  <si>
    <t xml:space="preserve"> SD NEGERI CIGABUS</t>
  </si>
  <si>
    <t xml:space="preserve"> SD NEGERI CIKENTANG</t>
  </si>
  <si>
    <t xml:space="preserve"> SD NEGERI CIMOYAN</t>
  </si>
  <si>
    <t xml:space="preserve"> SD NEGERI DRANGONG 1</t>
  </si>
  <si>
    <t xml:space="preserve"> SD NEGERI DRANGONG 2</t>
  </si>
  <si>
    <t xml:space="preserve"> SD NEGERI GEDEG</t>
  </si>
  <si>
    <t xml:space="preserve"> SD NEGERI JAKUNG</t>
  </si>
  <si>
    <t xml:space="preserve"> SD NEGERI KAMALAKA</t>
  </si>
  <si>
    <t xml:space="preserve"> SD NEGERI KARODANGAN</t>
  </si>
  <si>
    <t xml:space="preserve"> SD NEGERI KEBEDILAN</t>
  </si>
  <si>
    <t xml:space="preserve"> SD NEGERI KURANJI</t>
  </si>
  <si>
    <t xml:space="preserve"> SD NEGERI PANCUR</t>
  </si>
  <si>
    <t xml:space="preserve"> SD NEGERI MAJALAWANG</t>
  </si>
  <si>
    <t xml:space="preserve"> SD NEGERI PARUMASAN</t>
  </si>
  <si>
    <t xml:space="preserve"> SD NEGERI PASIR GADUNG</t>
  </si>
  <si>
    <t xml:space="preserve"> SD NEGERI PENGGUNG</t>
  </si>
  <si>
    <t xml:space="preserve"> SD NEGERI PERENG</t>
  </si>
  <si>
    <t xml:space="preserve"> SD NEGERI RANCA TALES</t>
  </si>
  <si>
    <t xml:space="preserve"> SD NEGERI SAYAR</t>
  </si>
  <si>
    <t xml:space="preserve"> SD NEGERI SEPRING</t>
  </si>
  <si>
    <t xml:space="preserve"> SD NEGERI TAKTAKAN 1</t>
  </si>
  <si>
    <t xml:space="preserve"> SD NEGERI TAKTAKAN 2</t>
  </si>
  <si>
    <t xml:space="preserve"> SD NEGERI TAMAN</t>
  </si>
  <si>
    <t xml:space="preserve"> SD NEGERI TAMAN BARU 2</t>
  </si>
  <si>
    <t xml:space="preserve"> SD NEGERI TAMAN BARU 1</t>
  </si>
  <si>
    <t xml:space="preserve"> SD NEGERI TANJUNG ILIR</t>
  </si>
  <si>
    <t xml:space="preserve"> SD NEGERI UMBUL KAPUK</t>
  </si>
  <si>
    <t xml:space="preserve"> SD NEGERI UMBUL TENGAH 2</t>
  </si>
  <si>
    <t xml:space="preserve"> SD NEGERI UMBUL TENGAH 1</t>
  </si>
  <si>
    <t xml:space="preserve"> SD NEGERI CIPANAS</t>
  </si>
  <si>
    <t xml:space="preserve"> SD NEGERI PASULUHAN
</t>
  </si>
  <si>
    <t xml:space="preserve"> SD NEGERI AMPEL</t>
  </si>
  <si>
    <t xml:space="preserve"> SD NEGERI CIBADAK</t>
  </si>
  <si>
    <t xml:space="preserve"> SD NEGERI CIBONTENG</t>
  </si>
  <si>
    <t xml:space="preserve"> SD NEGERI CIGOONG 1</t>
  </si>
  <si>
    <t xml:space="preserve"> SD NEGERI CIGOONG 2</t>
  </si>
  <si>
    <t xml:space="preserve"> SD NEGERI CIGOONG 3</t>
  </si>
  <si>
    <t xml:space="preserve"> SD NEGERI CITEREP</t>
  </si>
  <si>
    <t xml:space="preserve"> SD NEGERI JAMI</t>
  </si>
  <si>
    <t xml:space="preserve"> SD NEGERI TEGALKEMBANG</t>
  </si>
  <si>
    <t xml:space="preserve"> SD NEGERI JENGKOL</t>
  </si>
  <si>
    <t xml:space="preserve"> SD NEGERI KEPUREN 1</t>
  </si>
  <si>
    <t xml:space="preserve"> SD NEGERI KEPUREN 2</t>
  </si>
  <si>
    <t xml:space="preserve"> SD NEGERI KEWUNEN</t>
  </si>
  <si>
    <t xml:space="preserve"> SD NEGERI KIARA</t>
  </si>
  <si>
    <t xml:space="preserve"> SD NEGERI MELANDANG</t>
  </si>
  <si>
    <t xml:space="preserve"> SD NEGERI NYAPAH 1</t>
  </si>
  <si>
    <t xml:space="preserve"> SD NEGERI NYAPAH 2</t>
  </si>
  <si>
    <t xml:space="preserve"> SD NEGERI NYAPAH 3</t>
  </si>
  <si>
    <t xml:space="preserve"> SD NEGERI PABUARAN</t>
  </si>
  <si>
    <t xml:space="preserve"> SD NEGERI PAGERAGUNG</t>
  </si>
  <si>
    <t xml:space="preserve"> SD NEGERI PENGAMPELAN</t>
  </si>
  <si>
    <t xml:space="preserve"> SD NEGERI PIPITAN</t>
  </si>
  <si>
    <t xml:space="preserve"> SD NEGERI SIMANGU</t>
  </si>
  <si>
    <t xml:space="preserve"> SD NEGERI SINDANGRAKSA</t>
  </si>
  <si>
    <t xml:space="preserve"> SD NEGERI WALANTAKA 1</t>
  </si>
  <si>
    <t xml:space="preserve"> SD NEGERI WALANTAKA 2</t>
  </si>
  <si>
    <t xml:space="preserve"> SD NEGERI WALANTAKA 3</t>
  </si>
  <si>
    <t xml:space="preserve"> SD NEGERI JAHA</t>
  </si>
  <si>
    <t>SKB</t>
  </si>
  <si>
    <t>SD Penerima Banprov</t>
  </si>
  <si>
    <t xml:space="preserve">SMP Negeri </t>
  </si>
  <si>
    <t>Guru SMP</t>
  </si>
  <si>
    <t>SMP</t>
  </si>
  <si>
    <t>Siswa-siswi SMP</t>
  </si>
  <si>
    <t>Siswa Baru Kelas 7</t>
  </si>
  <si>
    <t>SMP Penerima DAK</t>
  </si>
  <si>
    <t xml:space="preserve"> SMP NEGERI 1 KOTA SERANG</t>
  </si>
  <si>
    <t xml:space="preserve"> SMP NEGERI 2 KOTA SERANG</t>
  </si>
  <si>
    <t xml:space="preserve"> SMP NEGERI 3 KOTA SERANG</t>
  </si>
  <si>
    <t xml:space="preserve"> SMP NEGERI 4 KOTA SERANG</t>
  </si>
  <si>
    <t xml:space="preserve"> SMP NEGERI 5 KOTA SERANG</t>
  </si>
  <si>
    <t xml:space="preserve"> SMP NEGERI 6 KOTA SERANG</t>
  </si>
  <si>
    <t xml:space="preserve"> SMP NEGERI 7 KOTA SERANG</t>
  </si>
  <si>
    <t xml:space="preserve"> SMP NEGERI 8 KOTA SERANG</t>
  </si>
  <si>
    <t xml:space="preserve"> SMP NEGERI 9 KOTA SERANG</t>
  </si>
  <si>
    <t xml:space="preserve"> SMP NEGERI 10 KOTA SERANG</t>
  </si>
  <si>
    <t xml:space="preserve"> SMP NEGERI 11 KOTA SERANG</t>
  </si>
  <si>
    <t xml:space="preserve"> SMP NEGERI 12 KOTA SERANG</t>
  </si>
  <si>
    <t xml:space="preserve"> SMP NEGERI 13 KOTA SERANG</t>
  </si>
  <si>
    <t xml:space="preserve"> SMP NEGERI 14 KOTA SERANG</t>
  </si>
  <si>
    <t xml:space="preserve"> SMP NEGERI 15 KOTA SERANG</t>
  </si>
  <si>
    <t xml:space="preserve"> SMP NEGERI 16 KOTA SERANG</t>
  </si>
  <si>
    <t xml:space="preserve"> SMP NEGERI 17 KOTA SERANG</t>
  </si>
  <si>
    <t xml:space="preserve"> SMP NEGERI 18 KOTA SERANG</t>
  </si>
  <si>
    <t xml:space="preserve"> SMP NEGERI 19 KOTA SERANG</t>
  </si>
  <si>
    <t xml:space="preserve"> SMP NEGERI 20 KOTA SERANG</t>
  </si>
  <si>
    <t xml:space="preserve"> SMP NEGERI 21 KOTA SERANG</t>
  </si>
  <si>
    <t xml:space="preserve"> SMP NEGERI 22 KOTA SERANG</t>
  </si>
  <si>
    <t xml:space="preserve"> SMP NEGERI 23 KOTA SERANG</t>
  </si>
  <si>
    <t xml:space="preserve"> SMP NEGERI 24 KOTA SERANG</t>
  </si>
  <si>
    <t xml:space="preserve"> SMP NEGERI 25 KOTA SERANG</t>
  </si>
  <si>
    <t xml:space="preserve"> SMP NEGERI SATU ATAP KASEMEN</t>
  </si>
  <si>
    <t xml:space="preserve"> SMP SATU ATAP GELAM 2</t>
  </si>
  <si>
    <t xml:space="preserve"> SMP NEGERI SATAP CURUG</t>
  </si>
  <si>
    <t xml:space="preserve"> SMP SATU ATAP SAYAR</t>
  </si>
  <si>
    <t>1.01.1.01.01.13.005</t>
  </si>
  <si>
    <t>Pembangunan Laboratorium dan ruang praktikum sekolah SMP</t>
  </si>
  <si>
    <t>1.01.1.01.01.13.002</t>
  </si>
  <si>
    <t>Rehabilitasi sedang/berat laboratorium dan ruang praktikum sekolah SMP</t>
  </si>
  <si>
    <t>PAUD</t>
  </si>
  <si>
    <t>Guru SD dan SMP</t>
  </si>
  <si>
    <t>Guru Honor TK, SD dan SMP Negeri</t>
  </si>
  <si>
    <t>PTK SD dan SMP</t>
  </si>
  <si>
    <t>Tutor PNF</t>
  </si>
  <si>
    <t>GTK Kebudayaan</t>
  </si>
  <si>
    <t>Jumlah event Pelestarian aktualisasi adat budaya daerah, Panjang Mulud dan Permainan Tradisional</t>
  </si>
  <si>
    <t>Sejarawan</t>
  </si>
  <si>
    <t>Seniman, Budayawan dan Stakeholder</t>
  </si>
  <si>
    <t>Dinas Pendidikan</t>
  </si>
  <si>
    <t>Sekolah dan Sanggar</t>
  </si>
  <si>
    <t>Jupel Makam</t>
  </si>
  <si>
    <t>Jumlah orang yang diberikan honor jupel selama setahun</t>
  </si>
  <si>
    <t xml:space="preserve">Jumlah orang yang difasilitasi dalam pengelolaan kekayaan budaya lokal </t>
  </si>
  <si>
    <t>Seniman dan Budayawan</t>
  </si>
  <si>
    <t>BELANJA</t>
  </si>
  <si>
    <t>BELANJA TIDAK LANGSUNG</t>
  </si>
  <si>
    <t>5.1.1</t>
  </si>
  <si>
    <t>Belanja Pegawai</t>
  </si>
  <si>
    <t>BELANJA LANGSUNG</t>
  </si>
  <si>
    <t>Jumlah orang mengikuti rekon  semesteran keuangan</t>
  </si>
  <si>
    <t>Jumlah Dokumen Laporan Keuangan Semesteran dan Laporan BOS</t>
  </si>
  <si>
    <t>RENJA PERUBAHAN 2019</t>
  </si>
  <si>
    <t xml:space="preserve">DINAS PENDIDIKAN DAN KEBUDAYAAN </t>
  </si>
  <si>
    <t>1.01.1.01.01.13.063</t>
  </si>
  <si>
    <t>Pembangunan Gedung Sekolah (SMP)</t>
  </si>
  <si>
    <t>Jumlah DED USB SMP Negeri</t>
  </si>
  <si>
    <t>SMPN 27 dan SMPN 28</t>
  </si>
  <si>
    <t>Dok</t>
  </si>
  <si>
    <t>Retensi</t>
  </si>
  <si>
    <t>DED</t>
  </si>
  <si>
    <t>Efesiensi Terkontrak</t>
  </si>
  <si>
    <t>Jumlah DED RKB SD  (DAK FISIK 2020)</t>
  </si>
  <si>
    <t>Tahun</t>
  </si>
  <si>
    <t>Jumlah DED Pembangunan RKB SMP (DAK FISIK) 2020</t>
  </si>
  <si>
    <t>Jumlah DED Rehab Laboratorium SMP (DAK FISIK) 2020</t>
  </si>
  <si>
    <t>Jumlah DED Rehab Ruang Guru SMP (DAK FISIK) 2020</t>
  </si>
  <si>
    <t>Jumlah DED Pembangunan Jamban dan Rehabilitasi Toilet/Jamban Siswa (DAK FISIK) 2020</t>
  </si>
  <si>
    <t>Jumlah DED Rehabilitasi SD(DAK FISIK) 2020</t>
  </si>
  <si>
    <t xml:space="preserve">Kantor Dinas Pendidikan dan Kebudayaan </t>
  </si>
  <si>
    <t>Jumlah Dokumen FS Gedung Dinas Pendidikan dan Kebudayaan</t>
  </si>
  <si>
    <t>Penyediaan Dokumentasi dan Informasi</t>
  </si>
  <si>
    <t xml:space="preserve">Tersedianya dokumentasi dan Informasi </t>
  </si>
  <si>
    <t>Jumlah orang mengikuti bimtek Penyusunan RKA Dinas Pendidikan dan Kebudayaan</t>
  </si>
  <si>
    <t>Jumlah orang mengikuti bimtek Penyusunan RKA Dinas  Pendidikan dan Kebudayaan</t>
  </si>
  <si>
    <t>Jumlah Orang Mengikuti Bimtek RKA BOS SD dan SMP</t>
  </si>
  <si>
    <t>Jumlah Dokumen RKA BOS SD dan SMP</t>
  </si>
  <si>
    <t>Jumlah DED Rehabilitasi Perpustakaan SMP (DAK FISIK) 2020</t>
  </si>
  <si>
    <t>Jumlah DED Laboratorium SMP (DAK FISIK) 2020</t>
  </si>
  <si>
    <t xml:space="preserve">Jumlah ruang kelas sekolah yang direhabilitasi sedang/berat </t>
  </si>
  <si>
    <t>DED Pembangunan Jamban dan Rehabilitasi Toilet/Jamban Siswa  (DAK FISIK) 2020</t>
  </si>
  <si>
    <t>Jumlah Pagar dan Halaman SPNF yang dibangun</t>
  </si>
  <si>
    <t>Jumlah festival budaya daerah yang diselenggarakan berupa karyane seniman dan fasilitasi budaya daerah</t>
  </si>
  <si>
    <t>Jumlah DED Rehab (DAK FISIK) 2020</t>
  </si>
  <si>
    <t>Jumlah Peralatan Mesin Absensi Finger Print  yang diadakan</t>
  </si>
  <si>
    <t>SD Negeri, SMP Negeri , UPT/Korwas, SKB dan Dinas Pendidikan dan Kebudayaan</t>
  </si>
  <si>
    <t>1.01.1.01.01.11.027</t>
  </si>
  <si>
    <t>Biaya Operasional Kesetaraan (DAK Non Fisik)</t>
  </si>
  <si>
    <t>Jumlah bulan operasional kesetaraan Paket A, B dan C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</si>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</sst>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_(* #,##0.00_);_(* \(#,##0.0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7" tint="-0.499984740745262"/>
      <name val="Arial Narrow"/>
      <family val="2"/>
    </font>
    <font>
      <sz val="9"/>
      <color rgb="FF000000"/>
      <name val="Arial Narrow"/>
      <family val="2"/>
    </font>
    <font>
      <b/>
      <sz val="9"/>
      <color theme="7" tint="-0.499984740745262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rgb="FF333333"/>
      <name val="Arial Narrow"/>
      <family val="2"/>
    </font>
    <font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indexed="64"/>
      </patternFill>
    </fill>
    <fill>
      <patternFill patternType="gray0625">
        <bgColor theme="0"/>
      </patternFill>
    </fill>
    <fill>
      <patternFill patternType="gray125">
        <bgColor theme="0"/>
      </patternFill>
    </fill>
    <fill>
      <patternFill patternType="solid">
        <fgColor rgb="FFFDBB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343">
    <xf numFmtId="0" fontId="0" fillId="0" borderId="0" xfId="0"/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vertical="center" wrapText="1"/>
    </xf>
    <xf numFmtId="0" fontId="6" fillId="3" borderId="4" xfId="2" applyNumberFormat="1" applyFont="1" applyFill="1" applyBorder="1" applyAlignment="1">
      <alignment horizontal="center" vertical="center" wrapText="1"/>
    </xf>
    <xf numFmtId="0" fontId="6" fillId="3" borderId="10" xfId="2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11" applyNumberFormat="1" applyFont="1" applyFill="1" applyBorder="1" applyAlignment="1">
      <alignment horizontal="center" vertical="center" wrapText="1"/>
    </xf>
    <xf numFmtId="41" fontId="5" fillId="3" borderId="4" xfId="2" applyFont="1" applyFill="1" applyBorder="1" applyAlignment="1">
      <alignment horizontal="right" vertical="center" wrapText="1"/>
    </xf>
    <xf numFmtId="3" fontId="10" fillId="2" borderId="4" xfId="1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41" fontId="5" fillId="2" borderId="4" xfId="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7" fontId="6" fillId="4" borderId="1" xfId="0" applyNumberFormat="1" applyFont="1" applyFill="1" applyBorder="1" applyAlignment="1">
      <alignment horizontal="center" vertical="center" wrapText="1"/>
    </xf>
    <xf numFmtId="9" fontId="5" fillId="2" borderId="9" xfId="13" applyFont="1" applyFill="1" applyBorder="1" applyAlignment="1">
      <alignment horizontal="center" vertical="center" wrapText="1"/>
    </xf>
    <xf numFmtId="37" fontId="5" fillId="4" borderId="1" xfId="12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37" fontId="11" fillId="4" borderId="1" xfId="12" quotePrefix="1" applyNumberFormat="1" applyFont="1" applyFill="1" applyBorder="1" applyAlignment="1" applyProtection="1">
      <alignment horizontal="center" vertical="center" wrapText="1"/>
    </xf>
    <xf numFmtId="37" fontId="11" fillId="2" borderId="1" xfId="12" quotePrefix="1" applyNumberFormat="1" applyFont="1" applyFill="1" applyBorder="1" applyAlignment="1" applyProtection="1">
      <alignment horizontal="center" vertical="center" wrapText="1"/>
    </xf>
    <xf numFmtId="37" fontId="6" fillId="2" borderId="1" xfId="12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37" fontId="11" fillId="4" borderId="1" xfId="12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7" fontId="11" fillId="4" borderId="4" xfId="12" applyNumberFormat="1" applyFont="1" applyFill="1" applyBorder="1" applyAlignment="1" applyProtection="1">
      <alignment horizontal="center" vertical="center" wrapText="1"/>
    </xf>
    <xf numFmtId="41" fontId="5" fillId="2" borderId="4" xfId="2" applyFont="1" applyFill="1" applyBorder="1" applyAlignment="1">
      <alignment vertical="center" wrapText="1"/>
    </xf>
    <xf numFmtId="3" fontId="5" fillId="2" borderId="4" xfId="1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4" borderId="1" xfId="12" applyFont="1" applyFill="1" applyBorder="1" applyAlignment="1">
      <alignment horizontal="center" vertical="center" wrapText="1"/>
    </xf>
    <xf numFmtId="37" fontId="6" fillId="4" borderId="1" xfId="12" applyNumberFormat="1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 wrapText="1"/>
    </xf>
    <xf numFmtId="0" fontId="7" fillId="4" borderId="1" xfId="12" applyFont="1" applyFill="1" applyBorder="1" applyAlignment="1">
      <alignment vertical="center" wrapText="1"/>
    </xf>
    <xf numFmtId="0" fontId="7" fillId="4" borderId="4" xfId="12" applyFont="1" applyFill="1" applyBorder="1" applyAlignment="1">
      <alignment horizontal="left" vertical="center" wrapText="1"/>
    </xf>
    <xf numFmtId="0" fontId="11" fillId="4" borderId="4" xfId="12" applyFont="1" applyFill="1" applyBorder="1" applyAlignment="1">
      <alignment horizontal="center" vertical="center" wrapText="1"/>
    </xf>
    <xf numFmtId="0" fontId="11" fillId="4" borderId="9" xfId="12" applyFont="1" applyFill="1" applyBorder="1" applyAlignment="1">
      <alignment horizontal="center" vertical="center" wrapText="1"/>
    </xf>
    <xf numFmtId="9" fontId="5" fillId="2" borderId="4" xfId="1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 readingOrder="1"/>
    </xf>
    <xf numFmtId="0" fontId="5" fillId="4" borderId="4" xfId="12" applyFont="1" applyFill="1" applyBorder="1" applyAlignment="1">
      <alignment horizontal="left" vertical="center" wrapText="1"/>
    </xf>
    <xf numFmtId="165" fontId="6" fillId="3" borderId="4" xfId="1" applyNumberFormat="1" applyFont="1" applyFill="1" applyBorder="1" applyAlignment="1">
      <alignment horizontal="right" vertical="center" readingOrder="1"/>
    </xf>
    <xf numFmtId="0" fontId="5" fillId="4" borderId="1" xfId="12" applyFont="1" applyFill="1" applyBorder="1" applyAlignment="1">
      <alignment vertical="center" wrapText="1"/>
    </xf>
    <xf numFmtId="0" fontId="5" fillId="4" borderId="4" xfId="12" applyFont="1" applyFill="1" applyBorder="1" applyAlignment="1">
      <alignment vertical="center" wrapText="1"/>
    </xf>
    <xf numFmtId="9" fontId="5" fillId="2" borderId="1" xfId="13" applyFont="1" applyFill="1" applyBorder="1" applyAlignment="1">
      <alignment horizontal="center" vertical="center" wrapText="1"/>
    </xf>
    <xf numFmtId="0" fontId="5" fillId="4" borderId="10" xfId="12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 wrapText="1" readingOrder="1"/>
    </xf>
    <xf numFmtId="0" fontId="5" fillId="4" borderId="1" xfId="6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0" fontId="8" fillId="5" borderId="4" xfId="0" applyNumberFormat="1" applyFont="1" applyFill="1" applyBorder="1" applyAlignment="1">
      <alignment horizontal="left" vertical="center" wrapText="1"/>
    </xf>
    <xf numFmtId="0" fontId="9" fillId="5" borderId="5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2" fontId="8" fillId="5" borderId="4" xfId="2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2" fontId="8" fillId="5" borderId="4" xfId="0" quotePrefix="1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2" fontId="9" fillId="5" borderId="7" xfId="0" applyNumberFormat="1" applyFont="1" applyFill="1" applyBorder="1" applyAlignment="1">
      <alignment horizontal="center" vertical="center"/>
    </xf>
    <xf numFmtId="3" fontId="12" fillId="5" borderId="4" xfId="11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readingOrder="1"/>
    </xf>
    <xf numFmtId="164" fontId="7" fillId="2" borderId="4" xfId="0" applyNumberFormat="1" applyFont="1" applyFill="1" applyBorder="1" applyAlignment="1">
      <alignment horizontal="right" vertical="center" readingOrder="1"/>
    </xf>
    <xf numFmtId="0" fontId="9" fillId="5" borderId="4" xfId="0" applyFont="1" applyFill="1" applyBorder="1" applyAlignment="1">
      <alignment horizontal="center" vertical="center" wrapText="1"/>
    </xf>
    <xf numFmtId="20" fontId="8" fillId="5" borderId="4" xfId="0" quotePrefix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readingOrder="1"/>
    </xf>
    <xf numFmtId="164" fontId="7" fillId="2" borderId="4" xfId="0" applyNumberFormat="1" applyFont="1" applyFill="1" applyBorder="1" applyAlignment="1">
      <alignment horizontal="right" vertical="center" readingOrder="1"/>
    </xf>
    <xf numFmtId="0" fontId="6" fillId="0" borderId="0" xfId="0" applyFont="1"/>
    <xf numFmtId="0" fontId="9" fillId="1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41" fontId="9" fillId="7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 readingOrder="1"/>
    </xf>
    <xf numFmtId="0" fontId="6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left" vertical="center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top"/>
    </xf>
    <xf numFmtId="0" fontId="9" fillId="8" borderId="1" xfId="0" applyNumberFormat="1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vertical="top" wrapText="1"/>
    </xf>
    <xf numFmtId="164" fontId="6" fillId="0" borderId="4" xfId="0" applyNumberFormat="1" applyFont="1" applyBorder="1"/>
    <xf numFmtId="164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/>
    </xf>
    <xf numFmtId="41" fontId="7" fillId="2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vertical="center"/>
    </xf>
    <xf numFmtId="0" fontId="9" fillId="9" borderId="4" xfId="0" applyFont="1" applyFill="1" applyBorder="1" applyAlignment="1">
      <alignment horizontal="left" vertical="top" wrapText="1"/>
    </xf>
    <xf numFmtId="0" fontId="9" fillId="9" borderId="4" xfId="0" applyFont="1" applyFill="1" applyBorder="1" applyAlignment="1">
      <alignment horizontal="center" vertical="center" wrapText="1"/>
    </xf>
    <xf numFmtId="41" fontId="9" fillId="9" borderId="4" xfId="0" applyNumberFormat="1" applyFont="1" applyFill="1" applyBorder="1" applyAlignment="1">
      <alignment horizontal="left" vertical="top" wrapText="1"/>
    </xf>
    <xf numFmtId="0" fontId="9" fillId="9" borderId="5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/>
    </xf>
    <xf numFmtId="0" fontId="21" fillId="2" borderId="4" xfId="0" applyFont="1" applyFill="1" applyBorder="1" applyAlignment="1">
      <alignment horizontal="left" vertical="top"/>
    </xf>
    <xf numFmtId="166" fontId="9" fillId="9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 readingOrder="1"/>
    </xf>
    <xf numFmtId="9" fontId="5" fillId="2" borderId="5" xfId="1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3" borderId="11" xfId="11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right" vertical="center" readingOrder="1"/>
    </xf>
    <xf numFmtId="41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3" borderId="13" xfId="1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right" vertical="center" readingOrder="1"/>
    </xf>
    <xf numFmtId="41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 readingOrder="1"/>
    </xf>
    <xf numFmtId="164" fontId="7" fillId="2" borderId="10" xfId="0" applyNumberFormat="1" applyFont="1" applyFill="1" applyBorder="1" applyAlignment="1">
      <alignment horizontal="right" vertical="center" readingOrder="1"/>
    </xf>
    <xf numFmtId="164" fontId="7" fillId="2" borderId="8" xfId="0" applyNumberFormat="1" applyFont="1" applyFill="1" applyBorder="1" applyAlignment="1">
      <alignment horizontal="right" vertical="center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 readingOrder="1"/>
    </xf>
    <xf numFmtId="164" fontId="7" fillId="2" borderId="4" xfId="0" applyNumberFormat="1" applyFont="1" applyFill="1" applyBorder="1" applyAlignment="1">
      <alignment horizontal="right" vertical="center" readingOrder="1"/>
    </xf>
    <xf numFmtId="0" fontId="7" fillId="2" borderId="10" xfId="0" applyFont="1" applyFill="1" applyBorder="1" applyAlignment="1">
      <alignment horizontal="left" vertical="center" wrapText="1" readingOrder="1"/>
    </xf>
    <xf numFmtId="0" fontId="7" fillId="4" borderId="1" xfId="12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5" fillId="10" borderId="4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top" wrapText="1"/>
    </xf>
    <xf numFmtId="0" fontId="7" fillId="10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5" fillId="10" borderId="4" xfId="0" applyNumberFormat="1" applyFont="1" applyFill="1" applyBorder="1" applyAlignment="1">
      <alignment horizontal="center" vertical="center" wrapText="1"/>
    </xf>
    <xf numFmtId="37" fontId="7" fillId="2" borderId="4" xfId="0" applyNumberFormat="1" applyFont="1" applyFill="1" applyBorder="1" applyAlignment="1">
      <alignment horizontal="right" vertical="center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center" wrapText="1" readingOrder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41" fontId="7" fillId="2" borderId="4" xfId="0" applyNumberFormat="1" applyFont="1" applyFill="1" applyBorder="1" applyAlignment="1">
      <alignment horizontal="left" vertical="top" wrapText="1"/>
    </xf>
    <xf numFmtId="165" fontId="7" fillId="2" borderId="4" xfId="1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vertical="top" wrapText="1"/>
    </xf>
    <xf numFmtId="0" fontId="5" fillId="10" borderId="4" xfId="0" applyNumberFormat="1" applyFont="1" applyFill="1" applyBorder="1" applyAlignment="1">
      <alignment horizontal="left" vertical="center" wrapText="1"/>
    </xf>
    <xf numFmtId="0" fontId="6" fillId="10" borderId="5" xfId="0" applyNumberFormat="1" applyFont="1" applyFill="1" applyBorder="1" applyAlignment="1">
      <alignment horizontal="center" vertical="center"/>
    </xf>
    <xf numFmtId="0" fontId="5" fillId="10" borderId="4" xfId="8" applyFont="1" applyFill="1" applyBorder="1" applyAlignment="1">
      <alignment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6" fillId="10" borderId="4" xfId="2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 readingOrder="1"/>
    </xf>
    <xf numFmtId="0" fontId="7" fillId="10" borderId="10" xfId="0" applyFont="1" applyFill="1" applyBorder="1" applyAlignment="1">
      <alignment horizontal="center" vertical="center" wrapText="1" readingOrder="1"/>
    </xf>
    <xf numFmtId="164" fontId="7" fillId="2" borderId="8" xfId="0" applyNumberFormat="1" applyFont="1" applyFill="1" applyBorder="1" applyAlignment="1">
      <alignment horizontal="right" vertical="center" readingOrder="1"/>
    </xf>
    <xf numFmtId="0" fontId="7" fillId="10" borderId="4" xfId="0" applyFont="1" applyFill="1" applyBorder="1" applyAlignment="1">
      <alignment horizontal="center" vertical="top" wrapText="1" readingOrder="1"/>
    </xf>
    <xf numFmtId="0" fontId="5" fillId="10" borderId="4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0" fontId="7" fillId="10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 readingOrder="1"/>
    </xf>
    <xf numFmtId="0" fontId="6" fillId="10" borderId="4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center" vertical="center" wrapText="1"/>
    </xf>
    <xf numFmtId="3" fontId="10" fillId="10" borderId="4" xfId="11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 readingOrder="1"/>
    </xf>
    <xf numFmtId="0" fontId="5" fillId="10" borderId="8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37" fontId="6" fillId="11" borderId="1" xfId="0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 wrapText="1"/>
    </xf>
    <xf numFmtId="0" fontId="5" fillId="10" borderId="9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left" vertical="center" wrapText="1"/>
    </xf>
    <xf numFmtId="0" fontId="5" fillId="10" borderId="17" xfId="0" applyFont="1" applyFill="1" applyBorder="1" applyAlignment="1">
      <alignment horizontal="left" vertical="center" wrapText="1"/>
    </xf>
    <xf numFmtId="9" fontId="5" fillId="10" borderId="9" xfId="13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wrapText="1"/>
    </xf>
    <xf numFmtId="37" fontId="11" fillId="11" borderId="1" xfId="12" applyNumberFormat="1" applyFont="1" applyFill="1" applyBorder="1" applyAlignment="1" applyProtection="1">
      <alignment horizontal="center" vertical="center" wrapText="1"/>
    </xf>
    <xf numFmtId="0" fontId="22" fillId="10" borderId="0" xfId="0" applyFont="1" applyFill="1" applyAlignment="1">
      <alignment vertical="top" wrapText="1"/>
    </xf>
    <xf numFmtId="0" fontId="6" fillId="10" borderId="4" xfId="0" applyFont="1" applyFill="1" applyBorder="1" applyAlignment="1">
      <alignment horizontal="center" vertical="center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readingOrder="1"/>
    </xf>
    <xf numFmtId="164" fontId="7" fillId="2" borderId="10" xfId="0" applyNumberFormat="1" applyFont="1" applyFill="1" applyBorder="1" applyAlignment="1">
      <alignment horizontal="right" vertical="center" readingOrder="1"/>
    </xf>
    <xf numFmtId="164" fontId="7" fillId="2" borderId="8" xfId="0" applyNumberFormat="1" applyFont="1" applyFill="1" applyBorder="1" applyAlignment="1">
      <alignment horizontal="right" vertical="center" readingOrder="1"/>
    </xf>
    <xf numFmtId="164" fontId="7" fillId="2" borderId="4" xfId="0" applyNumberFormat="1" applyFont="1" applyFill="1" applyBorder="1" applyAlignment="1">
      <alignment horizontal="right" vertical="center" readingOrder="1"/>
    </xf>
    <xf numFmtId="164" fontId="7" fillId="2" borderId="4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right" vertical="center"/>
    </xf>
    <xf numFmtId="41" fontId="7" fillId="2" borderId="8" xfId="0" applyNumberFormat="1" applyFont="1" applyFill="1" applyBorder="1" applyAlignment="1">
      <alignment horizontal="left" vertical="center" wrapText="1"/>
    </xf>
    <xf numFmtId="164" fontId="7" fillId="2" borderId="10" xfId="0" applyNumberFormat="1" applyFont="1" applyFill="1" applyBorder="1" applyAlignment="1">
      <alignment horizontal="right" vertical="center"/>
    </xf>
    <xf numFmtId="41" fontId="7" fillId="2" borderId="10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41" fontId="6" fillId="2" borderId="1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/>
    </xf>
    <xf numFmtId="41" fontId="6" fillId="2" borderId="8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41" fontId="6" fillId="2" borderId="10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right" vertical="center"/>
    </xf>
    <xf numFmtId="165" fontId="6" fillId="2" borderId="4" xfId="1" applyNumberFormat="1" applyFont="1" applyFill="1" applyBorder="1" applyAlignment="1">
      <alignment vertical="center"/>
    </xf>
    <xf numFmtId="41" fontId="5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right" vertical="center" wrapText="1" readingOrder="1"/>
    </xf>
    <xf numFmtId="0" fontId="6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top" wrapText="1"/>
    </xf>
    <xf numFmtId="0" fontId="23" fillId="10" borderId="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right" vertical="center" readingOrder="1"/>
    </xf>
    <xf numFmtId="164" fontId="7" fillId="2" borderId="4" xfId="0" applyNumberFormat="1" applyFont="1" applyFill="1" applyBorder="1" applyAlignment="1">
      <alignment horizontal="right" vertical="center" readingOrder="1"/>
    </xf>
    <xf numFmtId="0" fontId="9" fillId="2" borderId="0" xfId="0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 readingOrder="1"/>
    </xf>
    <xf numFmtId="164" fontId="7" fillId="2" borderId="10" xfId="0" applyNumberFormat="1" applyFont="1" applyFill="1" applyBorder="1" applyAlignment="1">
      <alignment horizontal="right" vertical="center" readingOrder="1"/>
    </xf>
    <xf numFmtId="41" fontId="9" fillId="8" borderId="1" xfId="0" applyNumberFormat="1" applyFont="1" applyFill="1" applyBorder="1" applyAlignment="1">
      <alignment horizontal="center" vertical="center" wrapText="1"/>
    </xf>
    <xf numFmtId="41" fontId="9" fillId="8" borderId="8" xfId="0" applyNumberFormat="1" applyFont="1" applyFill="1" applyBorder="1" applyAlignment="1">
      <alignment horizontal="center" vertical="center" wrapText="1"/>
    </xf>
    <xf numFmtId="41" fontId="9" fillId="8" borderId="10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right" vertical="center" readingOrder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37" fontId="7" fillId="2" borderId="1" xfId="0" applyNumberFormat="1" applyFont="1" applyFill="1" applyBorder="1" applyAlignment="1">
      <alignment horizontal="right" vertical="center" readingOrder="1"/>
    </xf>
    <xf numFmtId="37" fontId="7" fillId="2" borderId="8" xfId="0" applyNumberFormat="1" applyFont="1" applyFill="1" applyBorder="1" applyAlignment="1">
      <alignment horizontal="right" vertical="center" readingOrder="1"/>
    </xf>
    <xf numFmtId="41" fontId="7" fillId="2" borderId="8" xfId="2" applyFont="1" applyFill="1" applyBorder="1" applyAlignment="1">
      <alignment horizontal="right" vertical="center" readingOrder="1"/>
    </xf>
    <xf numFmtId="41" fontId="7" fillId="2" borderId="10" xfId="2" applyFont="1" applyFill="1" applyBorder="1" applyAlignment="1">
      <alignment horizontal="right" vertical="center" readingOrder="1"/>
    </xf>
    <xf numFmtId="0" fontId="9" fillId="1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 readingOrder="1"/>
    </xf>
    <xf numFmtId="0" fontId="7" fillId="10" borderId="10" xfId="0" applyFont="1" applyFill="1" applyBorder="1" applyAlignment="1">
      <alignment horizontal="left" vertical="center" wrapText="1" readingOrder="1"/>
    </xf>
    <xf numFmtId="0" fontId="7" fillId="10" borderId="1" xfId="0" applyFont="1" applyFill="1" applyBorder="1" applyAlignment="1">
      <alignment horizontal="center" vertical="center" wrapText="1" readingOrder="1"/>
    </xf>
    <xf numFmtId="0" fontId="7" fillId="10" borderId="10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0" xfId="0" applyFont="1" applyFill="1" applyBorder="1" applyAlignment="1">
      <alignment horizontal="lef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0" fontId="4" fillId="5" borderId="10" xfId="0" applyFont="1" applyFill="1" applyBorder="1" applyAlignment="1">
      <alignment horizontal="left" vertical="center" wrapText="1" readingOrder="1"/>
    </xf>
    <xf numFmtId="41" fontId="8" fillId="5" borderId="1" xfId="0" applyNumberFormat="1" applyFont="1" applyFill="1" applyBorder="1" applyAlignment="1">
      <alignment horizontal="center" vertical="center" wrapText="1"/>
    </xf>
    <xf numFmtId="41" fontId="8" fillId="5" borderId="8" xfId="0" applyNumberFormat="1" applyFont="1" applyFill="1" applyBorder="1" applyAlignment="1">
      <alignment horizontal="center" vertical="center" wrapText="1"/>
    </xf>
    <xf numFmtId="41" fontId="8" fillId="5" borderId="10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 readingOrder="1"/>
    </xf>
    <xf numFmtId="0" fontId="4" fillId="5" borderId="4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 readingOrder="1"/>
    </xf>
    <xf numFmtId="41" fontId="9" fillId="5" borderId="1" xfId="1" applyNumberFormat="1" applyFont="1" applyFill="1" applyBorder="1" applyAlignment="1">
      <alignment horizontal="center" vertical="center"/>
    </xf>
    <xf numFmtId="41" fontId="9" fillId="5" borderId="8" xfId="1" applyNumberFormat="1" applyFont="1" applyFill="1" applyBorder="1" applyAlignment="1">
      <alignment horizontal="center" vertical="center"/>
    </xf>
    <xf numFmtId="41" fontId="9" fillId="5" borderId="10" xfId="1" applyNumberFormat="1" applyFont="1" applyFill="1" applyBorder="1" applyAlignment="1">
      <alignment horizontal="center" vertical="center"/>
    </xf>
    <xf numFmtId="41" fontId="8" fillId="5" borderId="1" xfId="0" applyNumberFormat="1" applyFont="1" applyFill="1" applyBorder="1" applyAlignment="1">
      <alignment horizontal="right" vertical="center" wrapText="1"/>
    </xf>
    <xf numFmtId="41" fontId="8" fillId="5" borderId="8" xfId="0" applyNumberFormat="1" applyFont="1" applyFill="1" applyBorder="1" applyAlignment="1">
      <alignment horizontal="right" vertical="center" wrapText="1"/>
    </xf>
    <xf numFmtId="41" fontId="8" fillId="5" borderId="10" xfId="0" applyNumberFormat="1" applyFont="1" applyFill="1" applyBorder="1" applyAlignment="1">
      <alignment horizontal="right" vertical="center" wrapText="1"/>
    </xf>
    <xf numFmtId="41" fontId="4" fillId="5" borderId="1" xfId="0" applyNumberFormat="1" applyFont="1" applyFill="1" applyBorder="1" applyAlignment="1">
      <alignment horizontal="right" vertical="center"/>
    </xf>
    <xf numFmtId="41" fontId="4" fillId="5" borderId="8" xfId="0" applyNumberFormat="1" applyFont="1" applyFill="1" applyBorder="1" applyAlignment="1">
      <alignment horizontal="right" vertical="center"/>
    </xf>
    <xf numFmtId="41" fontId="4" fillId="5" borderId="10" xfId="0" applyNumberFormat="1" applyFont="1" applyFill="1" applyBorder="1" applyAlignment="1">
      <alignment horizontal="right" vertical="center"/>
    </xf>
    <xf numFmtId="41" fontId="13" fillId="5" borderId="1" xfId="0" applyNumberFormat="1" applyFont="1" applyFill="1" applyBorder="1" applyAlignment="1" applyProtection="1">
      <alignment horizontal="center" vertical="center" wrapText="1"/>
    </xf>
    <xf numFmtId="41" fontId="13" fillId="5" borderId="8" xfId="0" applyNumberFormat="1" applyFont="1" applyFill="1" applyBorder="1" applyAlignment="1" applyProtection="1">
      <alignment horizontal="center" vertical="center" wrapText="1"/>
    </xf>
    <xf numFmtId="41" fontId="13" fillId="5" borderId="10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left" vertical="center" wrapText="1"/>
    </xf>
    <xf numFmtId="49" fontId="4" fillId="8" borderId="1" xfId="7" applyNumberFormat="1" applyFont="1" applyFill="1" applyBorder="1" applyAlignment="1">
      <alignment horizontal="center" vertical="center" wrapText="1"/>
    </xf>
    <xf numFmtId="49" fontId="4" fillId="8" borderId="8" xfId="7" applyNumberFormat="1" applyFont="1" applyFill="1" applyBorder="1" applyAlignment="1">
      <alignment horizontal="center" vertical="center" wrapText="1"/>
    </xf>
    <xf numFmtId="49" fontId="4" fillId="8" borderId="10" xfId="7" applyNumberFormat="1" applyFont="1" applyFill="1" applyBorder="1" applyAlignment="1">
      <alignment horizontal="center" vertical="center" wrapText="1"/>
    </xf>
    <xf numFmtId="0" fontId="4" fillId="8" borderId="1" xfId="7" applyFont="1" applyFill="1" applyBorder="1" applyAlignment="1">
      <alignment horizontal="left" vertical="center" wrapText="1"/>
    </xf>
    <xf numFmtId="0" fontId="4" fillId="8" borderId="8" xfId="7" applyFont="1" applyFill="1" applyBorder="1" applyAlignment="1">
      <alignment horizontal="left" vertical="center" wrapText="1"/>
    </xf>
    <xf numFmtId="0" fontId="4" fillId="8" borderId="10" xfId="7" applyFont="1" applyFill="1" applyBorder="1" applyAlignment="1">
      <alignment horizontal="left" vertical="center" wrapText="1"/>
    </xf>
    <xf numFmtId="41" fontId="9" fillId="5" borderId="1" xfId="0" applyNumberFormat="1" applyFont="1" applyFill="1" applyBorder="1" applyAlignment="1">
      <alignment horizontal="center" vertical="center"/>
    </xf>
    <xf numFmtId="41" fontId="9" fillId="5" borderId="8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right" vertical="center" readingOrder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left" vertical="center" wrapText="1" readingOrder="1"/>
    </xf>
    <xf numFmtId="43" fontId="7" fillId="2" borderId="1" xfId="0" applyNumberFormat="1" applyFont="1" applyFill="1" applyBorder="1" applyAlignment="1">
      <alignment horizontal="right" vertical="center" readingOrder="1"/>
    </xf>
    <xf numFmtId="43" fontId="7" fillId="2" borderId="10" xfId="0" applyNumberFormat="1" applyFont="1" applyFill="1" applyBorder="1" applyAlignment="1">
      <alignment horizontal="right" vertical="center" readingOrder="1"/>
    </xf>
    <xf numFmtId="0" fontId="5" fillId="10" borderId="18" xfId="0" applyFont="1" applyFill="1" applyBorder="1" applyAlignment="1">
      <alignment horizontal="left" vertical="center" wrapText="1"/>
    </xf>
  </cellXfs>
  <cellStyles count="15">
    <cellStyle name="Comma" xfId="1" builtinId="3"/>
    <cellStyle name="Comma [0]" xfId="2" builtinId="6"/>
    <cellStyle name="Comma [0] 2" xfId="4" xr:uid="{00000000-0005-0000-0000-000002000000}"/>
    <cellStyle name="Comma [0] 2 10" xfId="11" xr:uid="{00000000-0005-0000-0000-000003000000}"/>
    <cellStyle name="Comma 2" xfId="5" xr:uid="{00000000-0005-0000-0000-000004000000}"/>
    <cellStyle name="Normal" xfId="0" builtinId="0"/>
    <cellStyle name="Normal 13" xfId="3" xr:uid="{00000000-0005-0000-0000-000006000000}"/>
    <cellStyle name="Normal 13 3" xfId="6" xr:uid="{00000000-0005-0000-0000-000007000000}"/>
    <cellStyle name="Normal 2" xfId="7" xr:uid="{00000000-0005-0000-0000-000008000000}"/>
    <cellStyle name="Normal 2 2" xfId="14" xr:uid="{00000000-0005-0000-0000-000009000000}"/>
    <cellStyle name="Normal 3" xfId="8" xr:uid="{00000000-0005-0000-0000-00000A000000}"/>
    <cellStyle name="Normal 6" xfId="9" xr:uid="{00000000-0005-0000-0000-00000B000000}"/>
    <cellStyle name="Normal 6 2" xfId="12" xr:uid="{00000000-0005-0000-0000-00000C000000}"/>
    <cellStyle name="Percent 2" xfId="10" xr:uid="{00000000-0005-0000-0000-00000D000000}"/>
    <cellStyle name="Percent 2 2" xfId="13" xr:uid="{00000000-0005-0000-0000-00000E000000}"/>
  </cellStyles>
  <dxfs count="0"/>
  <tableStyles count="0" defaultTableStyle="TableStyleMedium2" defaultPivotStyle="PivotStyleLight16"/>
  <colors>
    <mruColors>
      <color rgb="FF00FFFF"/>
      <color rgb="FFFFCCFF"/>
      <color rgb="FFFDBBF4"/>
      <color rgb="FFFABEED"/>
      <color rgb="FFF8A6E6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497</xdr:row>
      <xdr:rowOff>0</xdr:rowOff>
    </xdr:from>
    <xdr:to>
      <xdr:col>18</xdr:col>
      <xdr:colOff>753758</xdr:colOff>
      <xdr:row>508</xdr:row>
      <xdr:rowOff>115956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19FF168-844B-4E0E-A13C-61A353A2E8A7}"/>
            </a:ext>
          </a:extLst>
        </xdr:cNvPr>
        <xdr:cNvSpPr txBox="1">
          <a:spLocks noChangeArrowheads="1"/>
        </xdr:cNvSpPr>
      </xdr:nvSpPr>
      <xdr:spPr bwMode="auto">
        <a:xfrm>
          <a:off x="18064370" y="231946174"/>
          <a:ext cx="3776910" cy="2029239"/>
        </a:xfrm>
        <a:prstGeom prst="rect">
          <a:avLst/>
        </a:prstGeom>
        <a:noFill/>
        <a:ln w="9252" cmpd="sng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      </a:t>
          </a:r>
          <a:r>
            <a:rPr lang="id-ID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Serang</a:t>
          </a: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, </a:t>
          </a:r>
          <a:r>
            <a:rPr lang="id-ID" sz="1200" b="0" i="0" strike="noStrike" baseline="0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 </a:t>
          </a:r>
          <a:r>
            <a:rPr lang="en-US" sz="1200" b="0" i="0" strike="noStrike" baseline="0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01 Agustus </a:t>
          </a: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2019</a:t>
          </a:r>
          <a:endParaRPr lang="id-ID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      </a:t>
          </a: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Kepala Dinas Pendidikan dan Kebudayaan</a:t>
          </a:r>
          <a:endParaRPr lang="id-ID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      Kota Serang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  <a:p>
          <a:r>
            <a:rPr lang="en-US" sz="1200" b="1">
              <a:latin typeface="Arial" pitchFamily="34" charset="0"/>
              <a:ea typeface="Tahoma" pitchFamily="34" charset="0"/>
              <a:cs typeface="Arial" pitchFamily="34" charset="0"/>
            </a:rPr>
            <a:t>     </a:t>
          </a:r>
          <a:r>
            <a:rPr lang="id-ID" sz="1200" b="1">
              <a:latin typeface="Arial" pitchFamily="34" charset="0"/>
              <a:ea typeface="Tahoma" pitchFamily="34" charset="0"/>
              <a:cs typeface="Arial" pitchFamily="34" charset="0"/>
            </a:rPr>
            <a:t>Drs. </a:t>
          </a:r>
          <a:r>
            <a:rPr lang="en-US" sz="1200" b="1">
              <a:latin typeface="Arial" pitchFamily="34" charset="0"/>
              <a:ea typeface="Tahoma" pitchFamily="34" charset="0"/>
              <a:cs typeface="Arial" pitchFamily="34" charset="0"/>
            </a:rPr>
            <a:t>WASIS</a:t>
          </a:r>
          <a:r>
            <a:rPr lang="en-US" sz="1200" b="1" baseline="0">
              <a:latin typeface="Arial" pitchFamily="34" charset="0"/>
              <a:ea typeface="Tahoma" pitchFamily="34" charset="0"/>
              <a:cs typeface="Arial" pitchFamily="34" charset="0"/>
            </a:rPr>
            <a:t> DEWANTO</a:t>
          </a:r>
          <a:r>
            <a:rPr lang="id-ID" sz="1200" b="1">
              <a:latin typeface="Arial" pitchFamily="34" charset="0"/>
              <a:ea typeface="Tahoma" pitchFamily="34" charset="0"/>
              <a:cs typeface="Arial" pitchFamily="34" charset="0"/>
            </a:rPr>
            <a:t>, </a:t>
          </a:r>
          <a:r>
            <a:rPr lang="en-US" sz="1200" b="1">
              <a:latin typeface="Arial" pitchFamily="34" charset="0"/>
              <a:ea typeface="Tahoma" pitchFamily="34" charset="0"/>
              <a:cs typeface="Arial" pitchFamily="34" charset="0"/>
            </a:rPr>
            <a:t>M.Pd., </a:t>
          </a:r>
          <a:r>
            <a:rPr lang="id-ID" sz="1200" b="1">
              <a:latin typeface="Arial" pitchFamily="34" charset="0"/>
              <a:ea typeface="Tahoma" pitchFamily="34" charset="0"/>
              <a:cs typeface="Arial" pitchFamily="34" charset="0"/>
            </a:rPr>
            <a:t>M.Si</a:t>
          </a:r>
          <a:endParaRPr lang="en-US" sz="1200" b="1">
            <a:latin typeface="Arial" pitchFamily="34" charset="0"/>
            <a:ea typeface="Tahoma" pitchFamily="34" charset="0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itchFamily="34" charset="0"/>
              <a:ea typeface="Tahoma" pitchFamily="34" charset="0"/>
              <a:cs typeface="Arial" pitchFamily="34" charset="0"/>
            </a:rPr>
            <a:t>     </a:t>
          </a:r>
          <a:r>
            <a:rPr lang="id-ID" sz="1200">
              <a:latin typeface="Arial" pitchFamily="34" charset="0"/>
              <a:ea typeface="Tahoma" pitchFamily="34" charset="0"/>
              <a:cs typeface="Arial" pitchFamily="34" charset="0"/>
            </a:rPr>
            <a:t>NIP. 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19670622 199303 1 005</a:t>
          </a:r>
        </a:p>
        <a:p>
          <a:endParaRPr lang="en-US" sz="120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5"/>
  <sheetViews>
    <sheetView tabSelected="1" view="pageBreakPreview" topLeftCell="A491" zoomScale="70" zoomScaleNormal="55" zoomScaleSheetLayoutView="70" workbookViewId="0">
      <selection activeCell="L501" sqref="L501"/>
    </sheetView>
  </sheetViews>
  <sheetFormatPr defaultRowHeight="13.5" x14ac:dyDescent="0.25"/>
  <cols>
    <col min="1" max="1" width="22.42578125" style="69" customWidth="1"/>
    <col min="2" max="2" width="32.42578125" style="113" customWidth="1"/>
    <col min="3" max="3" width="26.7109375" style="61" customWidth="1"/>
    <col min="4" max="4" width="26.85546875" style="61" customWidth="1"/>
    <col min="5" max="5" width="19.42578125" style="100" customWidth="1"/>
    <col min="6" max="6" width="20.85546875" style="100" customWidth="1"/>
    <col min="7" max="7" width="15.5703125" style="100" customWidth="1"/>
    <col min="8" max="8" width="17" style="100" customWidth="1"/>
    <col min="9" max="9" width="8.5703125" style="62" customWidth="1"/>
    <col min="10" max="10" width="9.28515625" style="61" customWidth="1"/>
    <col min="11" max="11" width="8.5703125" style="62" customWidth="1"/>
    <col min="12" max="12" width="9.28515625" style="61" customWidth="1"/>
    <col min="13" max="13" width="21.140625" style="63" customWidth="1"/>
    <col min="14" max="14" width="22.140625" style="100" customWidth="1"/>
    <col min="15" max="15" width="19.85546875" style="100" customWidth="1"/>
    <col min="16" max="16" width="15.140625" style="100" customWidth="1"/>
    <col min="17" max="17" width="14.7109375" style="100" customWidth="1"/>
    <col min="18" max="18" width="15.5703125" style="100" customWidth="1"/>
    <col min="19" max="19" width="16" style="100" customWidth="1"/>
    <col min="20" max="20" width="9.42578125" style="100" customWidth="1"/>
    <col min="21" max="16384" width="9.140625" style="61"/>
  </cols>
  <sheetData>
    <row r="1" spans="1:20" x14ac:dyDescent="0.25">
      <c r="A1" s="271" t="s">
        <v>1353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0" x14ac:dyDescent="0.25">
      <c r="A2" s="271" t="s">
        <v>1354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</row>
    <row r="3" spans="1:20" x14ac:dyDescent="0.25">
      <c r="A3" s="66"/>
      <c r="B3" s="111"/>
      <c r="C3" s="66"/>
      <c r="D3" s="66"/>
      <c r="E3" s="61"/>
      <c r="F3" s="61"/>
      <c r="G3" s="61"/>
      <c r="H3" s="61"/>
      <c r="I3" s="66"/>
      <c r="J3" s="66"/>
      <c r="K3" s="66"/>
      <c r="L3" s="66"/>
      <c r="M3" s="66"/>
      <c r="N3" s="61"/>
      <c r="O3" s="61"/>
      <c r="P3" s="61"/>
      <c r="Q3" s="61"/>
      <c r="R3" s="61"/>
      <c r="S3" s="61"/>
      <c r="T3" s="61"/>
    </row>
    <row r="4" spans="1:20" x14ac:dyDescent="0.25">
      <c r="A4" s="66"/>
      <c r="B4" s="111"/>
      <c r="C4" s="66"/>
      <c r="D4" s="66"/>
      <c r="E4" s="61"/>
      <c r="F4" s="61"/>
      <c r="G4" s="61"/>
      <c r="H4" s="61"/>
      <c r="I4" s="66"/>
      <c r="J4" s="66"/>
      <c r="K4" s="66"/>
      <c r="L4" s="66"/>
      <c r="M4" s="66"/>
      <c r="N4" s="61"/>
      <c r="O4" s="61"/>
      <c r="P4" s="61"/>
      <c r="Q4" s="61"/>
      <c r="R4" s="61"/>
      <c r="S4" s="61"/>
      <c r="T4" s="61"/>
    </row>
    <row r="5" spans="1:20" ht="39" customHeight="1" x14ac:dyDescent="0.25">
      <c r="A5" s="289" t="s">
        <v>0</v>
      </c>
      <c r="B5" s="289" t="s">
        <v>1</v>
      </c>
      <c r="C5" s="277"/>
      <c r="D5" s="278"/>
      <c r="E5" s="280" t="s">
        <v>1024</v>
      </c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2"/>
      <c r="R5" s="287" t="s">
        <v>1025</v>
      </c>
      <c r="S5" s="287"/>
      <c r="T5" s="287" t="s">
        <v>1008</v>
      </c>
    </row>
    <row r="6" spans="1:20" ht="30" customHeight="1" x14ac:dyDescent="0.25">
      <c r="A6" s="290"/>
      <c r="B6" s="290"/>
      <c r="C6" s="277" t="s">
        <v>2</v>
      </c>
      <c r="D6" s="278"/>
      <c r="E6" s="280" t="s">
        <v>1009</v>
      </c>
      <c r="F6" s="282"/>
      <c r="G6" s="280" t="s">
        <v>1010</v>
      </c>
      <c r="H6" s="282"/>
      <c r="I6" s="280" t="s">
        <v>1031</v>
      </c>
      <c r="J6" s="281"/>
      <c r="K6" s="281"/>
      <c r="L6" s="282"/>
      <c r="M6" s="280" t="s">
        <v>1012</v>
      </c>
      <c r="N6" s="282"/>
      <c r="O6" s="102"/>
      <c r="P6" s="288" t="s">
        <v>1013</v>
      </c>
      <c r="Q6" s="288"/>
      <c r="R6" s="287" t="s">
        <v>1011</v>
      </c>
      <c r="S6" s="287" t="s">
        <v>1012</v>
      </c>
      <c r="T6" s="287"/>
    </row>
    <row r="7" spans="1:20" ht="29.25" customHeight="1" x14ac:dyDescent="0.25">
      <c r="A7" s="291"/>
      <c r="B7" s="291"/>
      <c r="C7" s="104" t="s">
        <v>1014</v>
      </c>
      <c r="D7" s="104" t="s">
        <v>1015</v>
      </c>
      <c r="E7" s="103" t="s">
        <v>1014</v>
      </c>
      <c r="F7" s="103" t="s">
        <v>1015</v>
      </c>
      <c r="G7" s="103" t="s">
        <v>1014</v>
      </c>
      <c r="H7" s="103" t="s">
        <v>1015</v>
      </c>
      <c r="I7" s="280" t="s">
        <v>1014</v>
      </c>
      <c r="J7" s="282"/>
      <c r="K7" s="280" t="s">
        <v>1015</v>
      </c>
      <c r="L7" s="282"/>
      <c r="M7" s="103" t="s">
        <v>1014</v>
      </c>
      <c r="N7" s="103" t="s">
        <v>1015</v>
      </c>
      <c r="O7" s="105" t="s">
        <v>1016</v>
      </c>
      <c r="P7" s="103" t="s">
        <v>1014</v>
      </c>
      <c r="Q7" s="103" t="s">
        <v>1015</v>
      </c>
      <c r="R7" s="287"/>
      <c r="S7" s="287"/>
      <c r="T7" s="101" t="s">
        <v>1017</v>
      </c>
    </row>
    <row r="8" spans="1:20" s="64" customFormat="1" ht="16.5" customHeight="1" x14ac:dyDescent="0.25">
      <c r="A8" s="137">
        <v>1</v>
      </c>
      <c r="B8" s="138">
        <v>2</v>
      </c>
      <c r="C8" s="137">
        <v>3</v>
      </c>
      <c r="D8" s="137">
        <v>4</v>
      </c>
      <c r="E8" s="138">
        <v>5</v>
      </c>
      <c r="F8" s="137">
        <v>6</v>
      </c>
      <c r="G8" s="137">
        <v>7</v>
      </c>
      <c r="H8" s="138">
        <v>8</v>
      </c>
      <c r="I8" s="137">
        <v>10</v>
      </c>
      <c r="J8" s="137">
        <v>9</v>
      </c>
      <c r="K8" s="137">
        <v>12</v>
      </c>
      <c r="L8" s="138">
        <v>11</v>
      </c>
      <c r="M8" s="137">
        <v>13</v>
      </c>
      <c r="N8" s="138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</row>
    <row r="9" spans="1:20" ht="18.75" customHeight="1" x14ac:dyDescent="0.25">
      <c r="A9" s="144">
        <v>5</v>
      </c>
      <c r="B9" s="145" t="s">
        <v>1346</v>
      </c>
      <c r="C9" s="139"/>
      <c r="D9" s="139"/>
      <c r="E9" s="140"/>
      <c r="F9" s="140"/>
      <c r="G9" s="140"/>
      <c r="H9" s="140"/>
      <c r="I9" s="141" t="s">
        <v>3</v>
      </c>
      <c r="J9" s="141" t="s">
        <v>26</v>
      </c>
      <c r="K9" s="141" t="s">
        <v>3</v>
      </c>
      <c r="L9" s="141" t="s">
        <v>26</v>
      </c>
      <c r="M9" s="141" t="s">
        <v>4</v>
      </c>
      <c r="N9" s="141" t="s">
        <v>4</v>
      </c>
      <c r="O9" s="142"/>
      <c r="P9" s="140"/>
      <c r="Q9" s="140"/>
      <c r="R9" s="140"/>
      <c r="S9" s="140"/>
      <c r="T9" s="140"/>
    </row>
    <row r="10" spans="1:20" ht="18.75" customHeight="1" x14ac:dyDescent="0.25">
      <c r="A10" s="144">
        <v>5.0999999999999996</v>
      </c>
      <c r="B10" s="146" t="s">
        <v>1347</v>
      </c>
      <c r="C10" s="139"/>
      <c r="D10" s="139"/>
      <c r="E10" s="140"/>
      <c r="F10" s="140"/>
      <c r="G10" s="140"/>
      <c r="H10" s="140"/>
      <c r="I10" s="143"/>
      <c r="J10" s="141"/>
      <c r="K10" s="143"/>
      <c r="L10" s="143"/>
      <c r="M10" s="148">
        <f>SUM(M11:M12)</f>
        <v>417962303672</v>
      </c>
      <c r="N10" s="148">
        <f>SUM(N11:N12)</f>
        <v>495117053272</v>
      </c>
      <c r="O10" s="142"/>
      <c r="P10" s="140"/>
      <c r="Q10" s="140"/>
      <c r="R10" s="140"/>
      <c r="S10" s="140"/>
      <c r="T10" s="140"/>
    </row>
    <row r="11" spans="1:20" ht="18.75" customHeight="1" x14ac:dyDescent="0.25">
      <c r="A11" s="144" t="s">
        <v>1348</v>
      </c>
      <c r="B11" s="147" t="s">
        <v>1349</v>
      </c>
      <c r="C11" s="139"/>
      <c r="D11" s="139"/>
      <c r="E11" s="140"/>
      <c r="F11" s="140"/>
      <c r="G11" s="140"/>
      <c r="H11" s="140"/>
      <c r="I11" s="143"/>
      <c r="J11" s="141"/>
      <c r="K11" s="143"/>
      <c r="L11" s="143"/>
      <c r="M11" s="148">
        <v>352283250172</v>
      </c>
      <c r="N11" s="148">
        <v>352283250172</v>
      </c>
      <c r="O11" s="142">
        <f>N11-M11</f>
        <v>0</v>
      </c>
      <c r="P11" s="140"/>
      <c r="Q11" s="140"/>
      <c r="R11" s="140"/>
      <c r="S11" s="140"/>
      <c r="T11" s="140"/>
    </row>
    <row r="12" spans="1:20" ht="18.75" customHeight="1" x14ac:dyDescent="0.25">
      <c r="A12" s="144">
        <v>5.2</v>
      </c>
      <c r="B12" s="146" t="s">
        <v>1350</v>
      </c>
      <c r="C12" s="139"/>
      <c r="D12" s="139"/>
      <c r="E12" s="140"/>
      <c r="F12" s="140"/>
      <c r="G12" s="140"/>
      <c r="H12" s="140"/>
      <c r="I12" s="143"/>
      <c r="J12" s="141"/>
      <c r="K12" s="143"/>
      <c r="L12" s="143"/>
      <c r="M12" s="148">
        <f>SUM(M13,M47,M53,M69,M116,M378,M451,M473)</f>
        <v>65679053500</v>
      </c>
      <c r="N12" s="148">
        <f>SUM(N13,N47,N53,N69,N116,N378,N451,N473)</f>
        <v>142833803100</v>
      </c>
      <c r="O12" s="148">
        <f>SUM(O13,O47,O53,O69,O116,O378,O451,O473)</f>
        <v>77354749600</v>
      </c>
      <c r="P12" s="140"/>
      <c r="Q12" s="140"/>
      <c r="R12" s="140"/>
      <c r="S12" s="140"/>
      <c r="T12" s="140"/>
    </row>
    <row r="13" spans="1:20" ht="37.5" customHeight="1" x14ac:dyDescent="0.25">
      <c r="A13" s="326" t="s">
        <v>69</v>
      </c>
      <c r="B13" s="329" t="s">
        <v>6</v>
      </c>
      <c r="C13" s="118" t="s">
        <v>439</v>
      </c>
      <c r="D13" s="118" t="s">
        <v>439</v>
      </c>
      <c r="E13" s="118" t="s">
        <v>5</v>
      </c>
      <c r="F13" s="118" t="s">
        <v>5</v>
      </c>
      <c r="G13" s="119" t="s">
        <v>1020</v>
      </c>
      <c r="H13" s="119" t="s">
        <v>1020</v>
      </c>
      <c r="I13" s="120">
        <v>100</v>
      </c>
      <c r="J13" s="120" t="s">
        <v>285</v>
      </c>
      <c r="K13" s="120">
        <v>100</v>
      </c>
      <c r="L13" s="120" t="s">
        <v>285</v>
      </c>
      <c r="M13" s="274">
        <f>SUM(M17:M46)</f>
        <v>5967560000</v>
      </c>
      <c r="N13" s="274">
        <f t="shared" ref="N13" si="0">SUM(N17:N46)</f>
        <v>7435339900</v>
      </c>
      <c r="O13" s="274">
        <f>SUM(O17:O46)</f>
        <v>1467779900</v>
      </c>
      <c r="P13" s="121" t="s">
        <v>1022</v>
      </c>
      <c r="Q13" s="121" t="s">
        <v>1023</v>
      </c>
      <c r="R13" s="122"/>
      <c r="S13" s="122"/>
      <c r="T13" s="122"/>
    </row>
    <row r="14" spans="1:20" ht="37.5" customHeight="1" x14ac:dyDescent="0.25">
      <c r="A14" s="327"/>
      <c r="B14" s="330"/>
      <c r="C14" s="123" t="s">
        <v>440</v>
      </c>
      <c r="D14" s="123" t="s">
        <v>440</v>
      </c>
      <c r="E14" s="118" t="s">
        <v>5</v>
      </c>
      <c r="F14" s="118" t="s">
        <v>5</v>
      </c>
      <c r="G14" s="119" t="s">
        <v>1020</v>
      </c>
      <c r="H14" s="119" t="s">
        <v>1020</v>
      </c>
      <c r="I14" s="120">
        <v>100</v>
      </c>
      <c r="J14" s="120" t="s">
        <v>285</v>
      </c>
      <c r="K14" s="120">
        <v>100</v>
      </c>
      <c r="L14" s="120" t="s">
        <v>285</v>
      </c>
      <c r="M14" s="275"/>
      <c r="N14" s="275"/>
      <c r="O14" s="275"/>
      <c r="P14" s="121" t="s">
        <v>1022</v>
      </c>
      <c r="Q14" s="121" t="s">
        <v>1023</v>
      </c>
      <c r="R14" s="124"/>
      <c r="S14" s="124"/>
      <c r="T14" s="124"/>
    </row>
    <row r="15" spans="1:20" ht="37.5" customHeight="1" x14ac:dyDescent="0.25">
      <c r="A15" s="327"/>
      <c r="B15" s="330"/>
      <c r="C15" s="123" t="s">
        <v>441</v>
      </c>
      <c r="D15" s="123" t="s">
        <v>441</v>
      </c>
      <c r="E15" s="118" t="s">
        <v>5</v>
      </c>
      <c r="F15" s="118" t="s">
        <v>5</v>
      </c>
      <c r="G15" s="119" t="s">
        <v>1020</v>
      </c>
      <c r="H15" s="119" t="s">
        <v>1020</v>
      </c>
      <c r="I15" s="120">
        <v>100</v>
      </c>
      <c r="J15" s="120" t="s">
        <v>285</v>
      </c>
      <c r="K15" s="120">
        <v>100</v>
      </c>
      <c r="L15" s="120" t="s">
        <v>285</v>
      </c>
      <c r="M15" s="275"/>
      <c r="N15" s="275"/>
      <c r="O15" s="275"/>
      <c r="P15" s="121" t="s">
        <v>1022</v>
      </c>
      <c r="Q15" s="121" t="s">
        <v>1023</v>
      </c>
      <c r="R15" s="125"/>
      <c r="S15" s="125"/>
      <c r="T15" s="125"/>
    </row>
    <row r="16" spans="1:20" ht="37.5" customHeight="1" x14ac:dyDescent="0.25">
      <c r="A16" s="328"/>
      <c r="B16" s="331"/>
      <c r="C16" s="123" t="s">
        <v>442</v>
      </c>
      <c r="D16" s="123" t="s">
        <v>442</v>
      </c>
      <c r="E16" s="118" t="s">
        <v>5</v>
      </c>
      <c r="F16" s="118" t="s">
        <v>5</v>
      </c>
      <c r="G16" s="119" t="s">
        <v>1020</v>
      </c>
      <c r="H16" s="119" t="s">
        <v>1020</v>
      </c>
      <c r="I16" s="120">
        <v>100</v>
      </c>
      <c r="J16" s="120" t="s">
        <v>285</v>
      </c>
      <c r="K16" s="120">
        <v>100</v>
      </c>
      <c r="L16" s="120" t="s">
        <v>285</v>
      </c>
      <c r="M16" s="276"/>
      <c r="N16" s="276"/>
      <c r="O16" s="276"/>
      <c r="P16" s="121" t="s">
        <v>1022</v>
      </c>
      <c r="Q16" s="121" t="s">
        <v>1023</v>
      </c>
      <c r="R16" s="125"/>
      <c r="S16" s="125"/>
      <c r="T16" s="125"/>
    </row>
    <row r="17" spans="1:20" ht="45.75" customHeight="1" x14ac:dyDescent="0.25">
      <c r="A17" s="296" t="s">
        <v>70</v>
      </c>
      <c r="B17" s="309" t="s">
        <v>197</v>
      </c>
      <c r="C17" s="65" t="s">
        <v>242</v>
      </c>
      <c r="D17" s="65" t="s">
        <v>242</v>
      </c>
      <c r="E17" s="106" t="s">
        <v>1021</v>
      </c>
      <c r="F17" s="267" t="s">
        <v>1021</v>
      </c>
      <c r="G17" s="110" t="s">
        <v>1020</v>
      </c>
      <c r="H17" s="110" t="s">
        <v>1020</v>
      </c>
      <c r="I17" s="1">
        <v>12</v>
      </c>
      <c r="J17" s="92" t="s">
        <v>203</v>
      </c>
      <c r="K17" s="1">
        <v>12</v>
      </c>
      <c r="L17" s="92" t="s">
        <v>203</v>
      </c>
      <c r="M17" s="272">
        <v>1540000000</v>
      </c>
      <c r="N17" s="272">
        <v>1535614900</v>
      </c>
      <c r="O17" s="283">
        <f>N17-M17</f>
        <v>-4385100</v>
      </c>
      <c r="P17" s="110" t="s">
        <v>1022</v>
      </c>
      <c r="Q17" s="110" t="s">
        <v>1023</v>
      </c>
      <c r="R17" s="182"/>
      <c r="S17" s="182"/>
      <c r="T17" s="182"/>
    </row>
    <row r="18" spans="1:20" ht="45.75" customHeight="1" x14ac:dyDescent="0.25">
      <c r="A18" s="324"/>
      <c r="B18" s="325"/>
      <c r="C18" s="2" t="s">
        <v>243</v>
      </c>
      <c r="D18" s="2" t="s">
        <v>243</v>
      </c>
      <c r="E18" s="106" t="s">
        <v>1021</v>
      </c>
      <c r="F18" s="267" t="s">
        <v>1021</v>
      </c>
      <c r="G18" s="110" t="s">
        <v>1020</v>
      </c>
      <c r="H18" s="110" t="s">
        <v>1020</v>
      </c>
      <c r="I18" s="4">
        <v>12</v>
      </c>
      <c r="J18" s="92" t="s">
        <v>203</v>
      </c>
      <c r="K18" s="4">
        <v>12</v>
      </c>
      <c r="L18" s="92" t="s">
        <v>203</v>
      </c>
      <c r="M18" s="279"/>
      <c r="N18" s="279"/>
      <c r="O18" s="284"/>
      <c r="P18" s="110" t="s">
        <v>1022</v>
      </c>
      <c r="Q18" s="110" t="s">
        <v>1023</v>
      </c>
      <c r="R18" s="184"/>
      <c r="S18" s="184"/>
      <c r="T18" s="184"/>
    </row>
    <row r="19" spans="1:20" ht="38.25" customHeight="1" x14ac:dyDescent="0.25">
      <c r="A19" s="324"/>
      <c r="B19" s="325"/>
      <c r="C19" s="205" t="s">
        <v>244</v>
      </c>
      <c r="D19" s="205" t="s">
        <v>244</v>
      </c>
      <c r="E19" s="188" t="s">
        <v>1021</v>
      </c>
      <c r="F19" s="268" t="s">
        <v>1021</v>
      </c>
      <c r="G19" s="189" t="s">
        <v>1020</v>
      </c>
      <c r="H19" s="189" t="s">
        <v>1020</v>
      </c>
      <c r="I19" s="206">
        <v>12</v>
      </c>
      <c r="J19" s="207" t="s">
        <v>203</v>
      </c>
      <c r="K19" s="206">
        <v>12</v>
      </c>
      <c r="L19" s="207" t="s">
        <v>203</v>
      </c>
      <c r="M19" s="279"/>
      <c r="N19" s="279"/>
      <c r="O19" s="284"/>
      <c r="P19" s="110" t="s">
        <v>1022</v>
      </c>
      <c r="Q19" s="110" t="s">
        <v>1023</v>
      </c>
      <c r="R19" s="184"/>
      <c r="S19" s="184"/>
      <c r="T19" s="184"/>
    </row>
    <row r="20" spans="1:20" ht="38.25" customHeight="1" x14ac:dyDescent="0.25">
      <c r="A20" s="324"/>
      <c r="B20" s="325"/>
      <c r="C20" s="205" t="s">
        <v>245</v>
      </c>
      <c r="D20" s="205" t="s">
        <v>245</v>
      </c>
      <c r="E20" s="188" t="s">
        <v>1021</v>
      </c>
      <c r="F20" s="268" t="s">
        <v>1021</v>
      </c>
      <c r="G20" s="189" t="s">
        <v>1020</v>
      </c>
      <c r="H20" s="189" t="s">
        <v>1020</v>
      </c>
      <c r="I20" s="208">
        <v>12</v>
      </c>
      <c r="J20" s="207" t="s">
        <v>203</v>
      </c>
      <c r="K20" s="208">
        <v>12</v>
      </c>
      <c r="L20" s="207" t="s">
        <v>203</v>
      </c>
      <c r="M20" s="279"/>
      <c r="N20" s="279"/>
      <c r="O20" s="284"/>
      <c r="P20" s="110" t="s">
        <v>1022</v>
      </c>
      <c r="Q20" s="110" t="s">
        <v>1023</v>
      </c>
      <c r="R20" s="184"/>
      <c r="S20" s="184"/>
      <c r="T20" s="184"/>
    </row>
    <row r="21" spans="1:20" ht="38.25" customHeight="1" x14ac:dyDescent="0.25">
      <c r="A21" s="324"/>
      <c r="B21" s="325"/>
      <c r="C21" s="6" t="s">
        <v>246</v>
      </c>
      <c r="D21" s="6" t="s">
        <v>246</v>
      </c>
      <c r="E21" s="106" t="s">
        <v>1021</v>
      </c>
      <c r="F21" s="267" t="s">
        <v>1021</v>
      </c>
      <c r="G21" s="110" t="s">
        <v>1020</v>
      </c>
      <c r="H21" s="110" t="s">
        <v>1020</v>
      </c>
      <c r="I21" s="5">
        <v>12</v>
      </c>
      <c r="J21" s="92" t="s">
        <v>203</v>
      </c>
      <c r="K21" s="5">
        <v>12</v>
      </c>
      <c r="L21" s="92" t="s">
        <v>203</v>
      </c>
      <c r="M21" s="279"/>
      <c r="N21" s="279"/>
      <c r="O21" s="284"/>
      <c r="P21" s="110" t="s">
        <v>1022</v>
      </c>
      <c r="Q21" s="110" t="s">
        <v>1023</v>
      </c>
      <c r="R21" s="184"/>
      <c r="S21" s="184"/>
      <c r="T21" s="184"/>
    </row>
    <row r="22" spans="1:20" ht="41.25" customHeight="1" x14ac:dyDescent="0.25">
      <c r="A22" s="324"/>
      <c r="B22" s="325"/>
      <c r="C22" s="2" t="s">
        <v>247</v>
      </c>
      <c r="D22" s="2" t="s">
        <v>247</v>
      </c>
      <c r="E22" s="106" t="s">
        <v>1021</v>
      </c>
      <c r="F22" s="267" t="s">
        <v>1021</v>
      </c>
      <c r="G22" s="110" t="s">
        <v>1020</v>
      </c>
      <c r="H22" s="110" t="s">
        <v>1020</v>
      </c>
      <c r="I22" s="3">
        <v>12</v>
      </c>
      <c r="J22" s="92" t="s">
        <v>203</v>
      </c>
      <c r="K22" s="3">
        <v>12</v>
      </c>
      <c r="L22" s="92" t="s">
        <v>203</v>
      </c>
      <c r="M22" s="279"/>
      <c r="N22" s="279"/>
      <c r="O22" s="284"/>
      <c r="P22" s="110" t="s">
        <v>1022</v>
      </c>
      <c r="Q22" s="110" t="s">
        <v>1023</v>
      </c>
      <c r="R22" s="184"/>
      <c r="S22" s="184"/>
      <c r="T22" s="184"/>
    </row>
    <row r="23" spans="1:20" ht="39.75" customHeight="1" x14ac:dyDescent="0.25">
      <c r="A23" s="172"/>
      <c r="B23" s="173"/>
      <c r="C23" s="2" t="s">
        <v>1372</v>
      </c>
      <c r="D23" s="2" t="s">
        <v>1373</v>
      </c>
      <c r="E23" s="106" t="s">
        <v>1021</v>
      </c>
      <c r="F23" s="267" t="s">
        <v>1021</v>
      </c>
      <c r="G23" s="110" t="s">
        <v>1020</v>
      </c>
      <c r="H23" s="110" t="s">
        <v>1020</v>
      </c>
      <c r="I23" s="3">
        <v>13</v>
      </c>
      <c r="J23" s="92" t="s">
        <v>203</v>
      </c>
      <c r="K23" s="3">
        <v>13</v>
      </c>
      <c r="L23" s="92" t="s">
        <v>203</v>
      </c>
      <c r="M23" s="170"/>
      <c r="N23" s="170"/>
      <c r="O23" s="170"/>
      <c r="P23" s="110"/>
      <c r="Q23" s="110" t="s">
        <v>1023</v>
      </c>
      <c r="R23" s="183"/>
      <c r="S23" s="183"/>
      <c r="T23" s="183"/>
    </row>
    <row r="24" spans="1:20" ht="36.75" customHeight="1" x14ac:dyDescent="0.25">
      <c r="A24" s="296" t="s">
        <v>71</v>
      </c>
      <c r="B24" s="335" t="s">
        <v>198</v>
      </c>
      <c r="C24" s="7" t="s">
        <v>251</v>
      </c>
      <c r="D24" s="7" t="s">
        <v>251</v>
      </c>
      <c r="E24" s="106" t="s">
        <v>1021</v>
      </c>
      <c r="F24" s="267" t="s">
        <v>1021</v>
      </c>
      <c r="G24" s="110" t="s">
        <v>1020</v>
      </c>
      <c r="H24" s="110" t="s">
        <v>1020</v>
      </c>
      <c r="I24" s="8">
        <v>3</v>
      </c>
      <c r="J24" s="15" t="s">
        <v>8</v>
      </c>
      <c r="K24" s="8">
        <v>3</v>
      </c>
      <c r="L24" s="15" t="s">
        <v>8</v>
      </c>
      <c r="M24" s="272">
        <v>1290000000</v>
      </c>
      <c r="N24" s="272">
        <f>M24+300000000+1397000000</f>
        <v>2987000000</v>
      </c>
      <c r="O24" s="272">
        <f>N24-M24</f>
        <v>1697000000</v>
      </c>
      <c r="P24" s="110" t="s">
        <v>1022</v>
      </c>
      <c r="Q24" s="110" t="s">
        <v>1023</v>
      </c>
      <c r="R24" s="182"/>
      <c r="S24" s="182"/>
      <c r="T24" s="182"/>
    </row>
    <row r="25" spans="1:20" ht="38.25" customHeight="1" x14ac:dyDescent="0.25">
      <c r="A25" s="324"/>
      <c r="B25" s="336"/>
      <c r="C25" s="7" t="s">
        <v>248</v>
      </c>
      <c r="D25" s="7" t="s">
        <v>248</v>
      </c>
      <c r="E25" s="106" t="s">
        <v>1021</v>
      </c>
      <c r="F25" s="267" t="s">
        <v>1021</v>
      </c>
      <c r="G25" s="110" t="s">
        <v>1020</v>
      </c>
      <c r="H25" s="110" t="s">
        <v>1020</v>
      </c>
      <c r="I25" s="9">
        <v>10</v>
      </c>
      <c r="J25" s="15" t="s">
        <v>8</v>
      </c>
      <c r="K25" s="9">
        <v>10</v>
      </c>
      <c r="L25" s="15" t="s">
        <v>8</v>
      </c>
      <c r="M25" s="279"/>
      <c r="N25" s="279"/>
      <c r="O25" s="279"/>
      <c r="P25" s="110" t="s">
        <v>1022</v>
      </c>
      <c r="Q25" s="110" t="s">
        <v>1023</v>
      </c>
      <c r="R25" s="184"/>
      <c r="S25" s="184"/>
      <c r="T25" s="184"/>
    </row>
    <row r="26" spans="1:20" ht="39" customHeight="1" x14ac:dyDescent="0.25">
      <c r="A26" s="324"/>
      <c r="B26" s="336"/>
      <c r="C26" s="7" t="s">
        <v>252</v>
      </c>
      <c r="D26" s="7" t="s">
        <v>252</v>
      </c>
      <c r="E26" s="106" t="s">
        <v>1021</v>
      </c>
      <c r="F26" s="267" t="s">
        <v>1021</v>
      </c>
      <c r="G26" s="110" t="s">
        <v>1020</v>
      </c>
      <c r="H26" s="110" t="s">
        <v>1020</v>
      </c>
      <c r="I26" s="11">
        <v>12</v>
      </c>
      <c r="J26" s="15" t="s">
        <v>8</v>
      </c>
      <c r="K26" s="11">
        <v>12</v>
      </c>
      <c r="L26" s="15" t="s">
        <v>8</v>
      </c>
      <c r="M26" s="279"/>
      <c r="N26" s="279"/>
      <c r="O26" s="279"/>
      <c r="P26" s="110" t="s">
        <v>1022</v>
      </c>
      <c r="Q26" s="110" t="s">
        <v>1023</v>
      </c>
      <c r="R26" s="184"/>
      <c r="S26" s="184"/>
      <c r="T26" s="184"/>
    </row>
    <row r="27" spans="1:20" ht="40.5" customHeight="1" x14ac:dyDescent="0.25">
      <c r="A27" s="324"/>
      <c r="B27" s="336"/>
      <c r="C27" s="7" t="s">
        <v>249</v>
      </c>
      <c r="D27" s="7" t="s">
        <v>249</v>
      </c>
      <c r="E27" s="106" t="s">
        <v>1021</v>
      </c>
      <c r="F27" s="267" t="s">
        <v>1021</v>
      </c>
      <c r="G27" s="110" t="s">
        <v>1020</v>
      </c>
      <c r="H27" s="110" t="s">
        <v>1020</v>
      </c>
      <c r="I27" s="11">
        <v>40</v>
      </c>
      <c r="J27" s="15" t="s">
        <v>8</v>
      </c>
      <c r="K27" s="11">
        <v>40</v>
      </c>
      <c r="L27" s="15" t="s">
        <v>8</v>
      </c>
      <c r="M27" s="279"/>
      <c r="N27" s="279"/>
      <c r="O27" s="279"/>
      <c r="P27" s="110" t="s">
        <v>1022</v>
      </c>
      <c r="Q27" s="110" t="s">
        <v>1023</v>
      </c>
      <c r="R27" s="184"/>
      <c r="S27" s="184"/>
      <c r="T27" s="184"/>
    </row>
    <row r="28" spans="1:20" ht="39" customHeight="1" x14ac:dyDescent="0.25">
      <c r="A28" s="324"/>
      <c r="B28" s="336"/>
      <c r="C28" s="187" t="s">
        <v>250</v>
      </c>
      <c r="D28" s="187" t="s">
        <v>250</v>
      </c>
      <c r="E28" s="188" t="s">
        <v>1021</v>
      </c>
      <c r="F28" s="268" t="s">
        <v>1021</v>
      </c>
      <c r="G28" s="189" t="s">
        <v>1020</v>
      </c>
      <c r="H28" s="189" t="s">
        <v>1020</v>
      </c>
      <c r="I28" s="190">
        <v>40</v>
      </c>
      <c r="J28" s="191" t="s">
        <v>8</v>
      </c>
      <c r="K28" s="190">
        <v>140</v>
      </c>
      <c r="L28" s="191" t="s">
        <v>8</v>
      </c>
      <c r="M28" s="279"/>
      <c r="N28" s="279"/>
      <c r="O28" s="279"/>
      <c r="P28" s="110" t="s">
        <v>1022</v>
      </c>
      <c r="Q28" s="110" t="s">
        <v>1023</v>
      </c>
      <c r="R28" s="184"/>
      <c r="S28" s="184"/>
      <c r="T28" s="184"/>
    </row>
    <row r="29" spans="1:20" ht="32.25" customHeight="1" x14ac:dyDescent="0.25">
      <c r="A29" s="324"/>
      <c r="B29" s="336"/>
      <c r="C29" s="187"/>
      <c r="D29" s="187" t="s">
        <v>1371</v>
      </c>
      <c r="E29" s="188"/>
      <c r="F29" s="268" t="s">
        <v>1370</v>
      </c>
      <c r="G29" s="189"/>
      <c r="H29" s="189" t="s">
        <v>1020</v>
      </c>
      <c r="I29" s="190"/>
      <c r="J29" s="191"/>
      <c r="K29" s="190">
        <v>1</v>
      </c>
      <c r="L29" s="191" t="s">
        <v>1359</v>
      </c>
      <c r="M29" s="211"/>
      <c r="N29" s="211"/>
      <c r="O29" s="211"/>
      <c r="P29" s="110"/>
      <c r="Q29" s="110" t="s">
        <v>1023</v>
      </c>
      <c r="R29" s="184"/>
      <c r="S29" s="184"/>
      <c r="T29" s="184"/>
    </row>
    <row r="30" spans="1:20" ht="36" customHeight="1" x14ac:dyDescent="0.25">
      <c r="A30" s="324"/>
      <c r="B30" s="336"/>
      <c r="C30" s="187"/>
      <c r="D30" s="187" t="s">
        <v>1382</v>
      </c>
      <c r="E30" s="188"/>
      <c r="F30" s="268" t="s">
        <v>1370</v>
      </c>
      <c r="G30" s="189"/>
      <c r="H30" s="189" t="s">
        <v>1020</v>
      </c>
      <c r="I30" s="190"/>
      <c r="J30" s="191"/>
      <c r="K30" s="190">
        <v>1</v>
      </c>
      <c r="L30" s="191" t="s">
        <v>29</v>
      </c>
      <c r="M30" s="245"/>
      <c r="N30" s="245"/>
      <c r="O30" s="245"/>
      <c r="P30" s="110"/>
      <c r="Q30" s="110" t="s">
        <v>1023</v>
      </c>
      <c r="R30" s="184"/>
      <c r="S30" s="184"/>
      <c r="T30" s="184"/>
    </row>
    <row r="31" spans="1:20" ht="52.5" customHeight="1" x14ac:dyDescent="0.25">
      <c r="A31" s="324"/>
      <c r="B31" s="336"/>
      <c r="C31" s="187"/>
      <c r="D31" s="213" t="s">
        <v>1385</v>
      </c>
      <c r="E31" s="188"/>
      <c r="F31" s="268" t="s">
        <v>1386</v>
      </c>
      <c r="G31" s="189"/>
      <c r="H31" s="189" t="s">
        <v>1020</v>
      </c>
      <c r="I31" s="190"/>
      <c r="J31" s="191"/>
      <c r="K31" s="190">
        <v>260</v>
      </c>
      <c r="L31" s="191" t="s">
        <v>28</v>
      </c>
      <c r="M31" s="245"/>
      <c r="N31" s="245"/>
      <c r="O31" s="245"/>
      <c r="P31" s="110"/>
      <c r="Q31" s="110" t="s">
        <v>1023</v>
      </c>
      <c r="R31" s="184"/>
      <c r="S31" s="184"/>
      <c r="T31" s="184"/>
    </row>
    <row r="32" spans="1:20" ht="27" x14ac:dyDescent="0.25">
      <c r="A32" s="324" t="s">
        <v>72</v>
      </c>
      <c r="B32" s="325" t="s">
        <v>199</v>
      </c>
      <c r="C32" s="7" t="s">
        <v>253</v>
      </c>
      <c r="D32" s="7" t="s">
        <v>253</v>
      </c>
      <c r="E32" s="106" t="s">
        <v>1021</v>
      </c>
      <c r="F32" s="267" t="s">
        <v>1021</v>
      </c>
      <c r="G32" s="110" t="s">
        <v>1020</v>
      </c>
      <c r="H32" s="110" t="s">
        <v>1020</v>
      </c>
      <c r="I32" s="11">
        <v>1</v>
      </c>
      <c r="J32" s="15" t="s">
        <v>8</v>
      </c>
      <c r="K32" s="11">
        <v>1</v>
      </c>
      <c r="L32" s="15" t="s">
        <v>8</v>
      </c>
      <c r="M32" s="279">
        <v>650000000</v>
      </c>
      <c r="N32" s="279">
        <v>721950000</v>
      </c>
      <c r="O32" s="285">
        <f>N32-M32</f>
        <v>71950000</v>
      </c>
      <c r="P32" s="110" t="s">
        <v>1022</v>
      </c>
      <c r="Q32" s="110" t="s">
        <v>1023</v>
      </c>
      <c r="R32" s="184"/>
      <c r="S32" s="184"/>
      <c r="T32" s="184"/>
    </row>
    <row r="33" spans="1:20" ht="45.75" customHeight="1" x14ac:dyDescent="0.25">
      <c r="A33" s="324"/>
      <c r="B33" s="325"/>
      <c r="C33" s="187" t="s">
        <v>254</v>
      </c>
      <c r="D33" s="187" t="s">
        <v>254</v>
      </c>
      <c r="E33" s="188" t="s">
        <v>1021</v>
      </c>
      <c r="F33" s="268" t="s">
        <v>1021</v>
      </c>
      <c r="G33" s="189" t="s">
        <v>1020</v>
      </c>
      <c r="H33" s="189" t="s">
        <v>1020</v>
      </c>
      <c r="I33" s="190">
        <v>52</v>
      </c>
      <c r="J33" s="191" t="s">
        <v>8</v>
      </c>
      <c r="K33" s="190">
        <v>64</v>
      </c>
      <c r="L33" s="191" t="s">
        <v>8</v>
      </c>
      <c r="M33" s="279"/>
      <c r="N33" s="279"/>
      <c r="O33" s="285"/>
      <c r="P33" s="110" t="s">
        <v>1022</v>
      </c>
      <c r="Q33" s="110" t="s">
        <v>1023</v>
      </c>
      <c r="R33" s="184"/>
      <c r="S33" s="184"/>
      <c r="T33" s="184"/>
    </row>
    <row r="34" spans="1:20" ht="40.5" customHeight="1" x14ac:dyDescent="0.25">
      <c r="A34" s="324"/>
      <c r="B34" s="325"/>
      <c r="C34" s="7" t="s">
        <v>252</v>
      </c>
      <c r="D34" s="7" t="s">
        <v>252</v>
      </c>
      <c r="E34" s="106" t="s">
        <v>1021</v>
      </c>
      <c r="F34" s="267" t="s">
        <v>1021</v>
      </c>
      <c r="G34" s="110" t="s">
        <v>1020</v>
      </c>
      <c r="H34" s="110" t="s">
        <v>1020</v>
      </c>
      <c r="I34" s="11">
        <v>40</v>
      </c>
      <c r="J34" s="15" t="s">
        <v>8</v>
      </c>
      <c r="K34" s="11">
        <v>40</v>
      </c>
      <c r="L34" s="15" t="s">
        <v>8</v>
      </c>
      <c r="M34" s="279"/>
      <c r="N34" s="279"/>
      <c r="O34" s="285"/>
      <c r="P34" s="110" t="s">
        <v>1022</v>
      </c>
      <c r="Q34" s="110" t="s">
        <v>1023</v>
      </c>
      <c r="R34" s="184"/>
      <c r="S34" s="184"/>
      <c r="T34" s="184"/>
    </row>
    <row r="35" spans="1:20" ht="36" customHeight="1" x14ac:dyDescent="0.25">
      <c r="A35" s="297"/>
      <c r="B35" s="310"/>
      <c r="C35" s="7" t="s">
        <v>255</v>
      </c>
      <c r="D35" s="7" t="s">
        <v>255</v>
      </c>
      <c r="E35" s="106" t="s">
        <v>1021</v>
      </c>
      <c r="F35" s="106" t="s">
        <v>1021</v>
      </c>
      <c r="G35" s="110" t="s">
        <v>1020</v>
      </c>
      <c r="H35" s="110" t="s">
        <v>1020</v>
      </c>
      <c r="I35" s="11">
        <v>100</v>
      </c>
      <c r="J35" s="15" t="s">
        <v>8</v>
      </c>
      <c r="K35" s="11">
        <v>100</v>
      </c>
      <c r="L35" s="15" t="s">
        <v>8</v>
      </c>
      <c r="M35" s="273"/>
      <c r="N35" s="273"/>
      <c r="O35" s="286"/>
      <c r="P35" s="110" t="s">
        <v>1022</v>
      </c>
      <c r="Q35" s="110" t="s">
        <v>1023</v>
      </c>
      <c r="R35" s="183"/>
      <c r="S35" s="183"/>
      <c r="T35" s="183"/>
    </row>
    <row r="36" spans="1:20" ht="39" customHeight="1" x14ac:dyDescent="0.25">
      <c r="A36" s="296" t="s">
        <v>73</v>
      </c>
      <c r="B36" s="309" t="s">
        <v>200</v>
      </c>
      <c r="C36" s="14" t="s">
        <v>256</v>
      </c>
      <c r="D36" s="14" t="s">
        <v>256</v>
      </c>
      <c r="E36" s="106" t="s">
        <v>1026</v>
      </c>
      <c r="F36" s="106" t="s">
        <v>1026</v>
      </c>
      <c r="G36" s="110" t="s">
        <v>1020</v>
      </c>
      <c r="H36" s="110" t="s">
        <v>1020</v>
      </c>
      <c r="I36" s="11">
        <v>85</v>
      </c>
      <c r="J36" s="15" t="s">
        <v>260</v>
      </c>
      <c r="K36" s="11">
        <v>85</v>
      </c>
      <c r="L36" s="15" t="s">
        <v>260</v>
      </c>
      <c r="M36" s="272">
        <v>997560000</v>
      </c>
      <c r="N36" s="272">
        <v>780700000</v>
      </c>
      <c r="O36" s="283">
        <f>N36-M36</f>
        <v>-216860000</v>
      </c>
      <c r="P36" s="110" t="s">
        <v>1022</v>
      </c>
      <c r="Q36" s="110" t="s">
        <v>1023</v>
      </c>
      <c r="R36" s="106"/>
      <c r="S36" s="106"/>
      <c r="T36" s="106"/>
    </row>
    <row r="37" spans="1:20" ht="39" customHeight="1" x14ac:dyDescent="0.25">
      <c r="A37" s="324"/>
      <c r="B37" s="325"/>
      <c r="C37" s="203" t="s">
        <v>261</v>
      </c>
      <c r="D37" s="203"/>
      <c r="E37" s="188" t="s">
        <v>1027</v>
      </c>
      <c r="F37" s="188"/>
      <c r="G37" s="189" t="s">
        <v>1020</v>
      </c>
      <c r="H37" s="189"/>
      <c r="I37" s="190">
        <v>160</v>
      </c>
      <c r="J37" s="191" t="s">
        <v>260</v>
      </c>
      <c r="K37" s="190"/>
      <c r="L37" s="191" t="s">
        <v>260</v>
      </c>
      <c r="M37" s="279"/>
      <c r="N37" s="279"/>
      <c r="O37" s="284"/>
      <c r="P37" s="110" t="s">
        <v>1022</v>
      </c>
      <c r="Q37" s="110" t="s">
        <v>1023</v>
      </c>
      <c r="R37" s="106"/>
      <c r="S37" s="106"/>
      <c r="T37" s="106"/>
    </row>
    <row r="38" spans="1:20" ht="39" customHeight="1" x14ac:dyDescent="0.25">
      <c r="A38" s="324"/>
      <c r="B38" s="325"/>
      <c r="C38" s="203" t="s">
        <v>257</v>
      </c>
      <c r="D38" s="203"/>
      <c r="E38" s="188" t="s">
        <v>1027</v>
      </c>
      <c r="F38" s="188"/>
      <c r="G38" s="189" t="s">
        <v>1020</v>
      </c>
      <c r="H38" s="189"/>
      <c r="I38" s="190">
        <v>165</v>
      </c>
      <c r="J38" s="191" t="s">
        <v>260</v>
      </c>
      <c r="K38" s="190"/>
      <c r="L38" s="191" t="s">
        <v>260</v>
      </c>
      <c r="M38" s="279"/>
      <c r="N38" s="279"/>
      <c r="O38" s="284"/>
      <c r="P38" s="110" t="s">
        <v>1022</v>
      </c>
      <c r="Q38" s="110" t="s">
        <v>1023</v>
      </c>
      <c r="R38" s="106"/>
      <c r="S38" s="106"/>
      <c r="T38" s="106"/>
    </row>
    <row r="39" spans="1:20" ht="39" customHeight="1" x14ac:dyDescent="0.25">
      <c r="A39" s="324"/>
      <c r="B39" s="325"/>
      <c r="C39" s="203" t="s">
        <v>412</v>
      </c>
      <c r="D39" s="203" t="s">
        <v>412</v>
      </c>
      <c r="E39" s="188" t="s">
        <v>1028</v>
      </c>
      <c r="F39" s="188" t="s">
        <v>1028</v>
      </c>
      <c r="G39" s="189" t="s">
        <v>1020</v>
      </c>
      <c r="H39" s="189" t="s">
        <v>1020</v>
      </c>
      <c r="I39" s="190">
        <v>6</v>
      </c>
      <c r="J39" s="191" t="s">
        <v>203</v>
      </c>
      <c r="K39" s="190">
        <v>12</v>
      </c>
      <c r="L39" s="191" t="s">
        <v>203</v>
      </c>
      <c r="M39" s="279"/>
      <c r="N39" s="279"/>
      <c r="O39" s="284"/>
      <c r="P39" s="110" t="s">
        <v>1022</v>
      </c>
      <c r="Q39" s="110" t="s">
        <v>1023</v>
      </c>
      <c r="R39" s="106"/>
      <c r="S39" s="106"/>
      <c r="T39" s="106"/>
    </row>
    <row r="40" spans="1:20" ht="39" customHeight="1" x14ac:dyDescent="0.25">
      <c r="A40" s="324"/>
      <c r="B40" s="325"/>
      <c r="C40" s="14" t="s">
        <v>262</v>
      </c>
      <c r="D40" s="14" t="s">
        <v>262</v>
      </c>
      <c r="E40" s="106" t="s">
        <v>1029</v>
      </c>
      <c r="F40" s="106" t="s">
        <v>1029</v>
      </c>
      <c r="G40" s="110" t="s">
        <v>1020</v>
      </c>
      <c r="H40" s="110" t="s">
        <v>1020</v>
      </c>
      <c r="I40" s="11">
        <v>10</v>
      </c>
      <c r="J40" s="15" t="s">
        <v>260</v>
      </c>
      <c r="K40" s="11">
        <v>10</v>
      </c>
      <c r="L40" s="15" t="s">
        <v>260</v>
      </c>
      <c r="M40" s="279"/>
      <c r="N40" s="279"/>
      <c r="O40" s="284"/>
      <c r="P40" s="110" t="s">
        <v>1022</v>
      </c>
      <c r="Q40" s="110" t="s">
        <v>1023</v>
      </c>
      <c r="R40" s="106"/>
      <c r="S40" s="106"/>
      <c r="T40" s="106"/>
    </row>
    <row r="41" spans="1:20" ht="39" customHeight="1" x14ac:dyDescent="0.25">
      <c r="A41" s="324"/>
      <c r="B41" s="325"/>
      <c r="C41" s="14" t="s">
        <v>259</v>
      </c>
      <c r="D41" s="14" t="s">
        <v>259</v>
      </c>
      <c r="E41" s="106" t="s">
        <v>1030</v>
      </c>
      <c r="F41" s="106" t="s">
        <v>1030</v>
      </c>
      <c r="G41" s="110" t="s">
        <v>1020</v>
      </c>
      <c r="H41" s="110" t="s">
        <v>1020</v>
      </c>
      <c r="I41" s="11">
        <v>200</v>
      </c>
      <c r="J41" s="15" t="s">
        <v>258</v>
      </c>
      <c r="K41" s="11">
        <v>200</v>
      </c>
      <c r="L41" s="15" t="s">
        <v>258</v>
      </c>
      <c r="M41" s="279"/>
      <c r="N41" s="279"/>
      <c r="O41" s="284"/>
      <c r="P41" s="110" t="s">
        <v>1022</v>
      </c>
      <c r="Q41" s="110" t="s">
        <v>1023</v>
      </c>
      <c r="R41" s="106"/>
      <c r="S41" s="106"/>
      <c r="T41" s="106"/>
    </row>
    <row r="42" spans="1:20" ht="40.5" customHeight="1" x14ac:dyDescent="0.25">
      <c r="A42" s="296" t="s">
        <v>74</v>
      </c>
      <c r="B42" s="309" t="s">
        <v>201</v>
      </c>
      <c r="C42" s="196" t="s">
        <v>263</v>
      </c>
      <c r="D42" s="196" t="s">
        <v>263</v>
      </c>
      <c r="E42" s="106" t="s">
        <v>5</v>
      </c>
      <c r="F42" s="106" t="s">
        <v>5</v>
      </c>
      <c r="G42" s="110" t="s">
        <v>1020</v>
      </c>
      <c r="H42" s="110" t="s">
        <v>1020</v>
      </c>
      <c r="I42" s="11">
        <v>2</v>
      </c>
      <c r="J42" s="15" t="s">
        <v>258</v>
      </c>
      <c r="K42" s="11">
        <v>2</v>
      </c>
      <c r="L42" s="15" t="s">
        <v>258</v>
      </c>
      <c r="M42" s="272">
        <v>360000000</v>
      </c>
      <c r="N42" s="272">
        <v>360000000</v>
      </c>
      <c r="O42" s="272">
        <f>N42-M42</f>
        <v>0</v>
      </c>
      <c r="P42" s="110" t="s">
        <v>1022</v>
      </c>
      <c r="Q42" s="110" t="s">
        <v>1023</v>
      </c>
      <c r="R42" s="106"/>
      <c r="S42" s="106"/>
      <c r="T42" s="106"/>
    </row>
    <row r="43" spans="1:20" ht="53.25" customHeight="1" x14ac:dyDescent="0.25">
      <c r="A43" s="297"/>
      <c r="B43" s="310"/>
      <c r="C43" s="196" t="s">
        <v>264</v>
      </c>
      <c r="D43" s="196" t="s">
        <v>264</v>
      </c>
      <c r="E43" s="106" t="s">
        <v>5</v>
      </c>
      <c r="F43" s="106" t="s">
        <v>5</v>
      </c>
      <c r="G43" s="110" t="s">
        <v>1020</v>
      </c>
      <c r="H43" s="110" t="s">
        <v>1020</v>
      </c>
      <c r="I43" s="11">
        <v>1</v>
      </c>
      <c r="J43" s="15" t="s">
        <v>258</v>
      </c>
      <c r="K43" s="11">
        <v>1</v>
      </c>
      <c r="L43" s="15" t="s">
        <v>258</v>
      </c>
      <c r="M43" s="273"/>
      <c r="N43" s="273"/>
      <c r="O43" s="273"/>
      <c r="P43" s="110" t="s">
        <v>1022</v>
      </c>
      <c r="Q43" s="110" t="s">
        <v>1023</v>
      </c>
      <c r="R43" s="106"/>
      <c r="S43" s="106"/>
      <c r="T43" s="106"/>
    </row>
    <row r="44" spans="1:20" ht="43.5" customHeight="1" x14ac:dyDescent="0.25">
      <c r="A44" s="193" t="s">
        <v>75</v>
      </c>
      <c r="B44" s="194" t="s">
        <v>202</v>
      </c>
      <c r="C44" s="195" t="s">
        <v>401</v>
      </c>
      <c r="D44" s="195" t="s">
        <v>401</v>
      </c>
      <c r="E44" s="106" t="s">
        <v>5</v>
      </c>
      <c r="F44" s="106" t="s">
        <v>5</v>
      </c>
      <c r="G44" s="110" t="s">
        <v>1020</v>
      </c>
      <c r="H44" s="110" t="s">
        <v>1020</v>
      </c>
      <c r="I44" s="11">
        <v>12</v>
      </c>
      <c r="J44" s="15" t="s">
        <v>258</v>
      </c>
      <c r="K44" s="11">
        <v>12</v>
      </c>
      <c r="L44" s="15" t="s">
        <v>258</v>
      </c>
      <c r="M44" s="95">
        <v>200000000</v>
      </c>
      <c r="N44" s="95">
        <v>200000000</v>
      </c>
      <c r="O44" s="192">
        <f>N44-M44</f>
        <v>0</v>
      </c>
      <c r="P44" s="110" t="s">
        <v>1022</v>
      </c>
      <c r="Q44" s="110" t="s">
        <v>1023</v>
      </c>
      <c r="R44" s="106"/>
      <c r="S44" s="106"/>
      <c r="T44" s="106"/>
    </row>
    <row r="45" spans="1:20" ht="39.75" customHeight="1" x14ac:dyDescent="0.25">
      <c r="A45" s="212" t="s">
        <v>76</v>
      </c>
      <c r="B45" s="213" t="s">
        <v>7</v>
      </c>
      <c r="C45" s="214" t="s">
        <v>1033</v>
      </c>
      <c r="D45" s="214" t="s">
        <v>1033</v>
      </c>
      <c r="E45" s="188" t="s">
        <v>1026</v>
      </c>
      <c r="F45" s="188" t="s">
        <v>1026</v>
      </c>
      <c r="G45" s="189" t="s">
        <v>1020</v>
      </c>
      <c r="H45" s="189" t="s">
        <v>1020</v>
      </c>
      <c r="I45" s="190">
        <v>12</v>
      </c>
      <c r="J45" s="191" t="s">
        <v>203</v>
      </c>
      <c r="K45" s="190">
        <v>12</v>
      </c>
      <c r="L45" s="191" t="s">
        <v>203</v>
      </c>
      <c r="M45" s="246">
        <v>350000000</v>
      </c>
      <c r="N45" s="246">
        <f>M45-79925000</f>
        <v>270075000</v>
      </c>
      <c r="O45" s="192">
        <f>N45-M45</f>
        <v>-79925000</v>
      </c>
      <c r="P45" s="110" t="s">
        <v>1022</v>
      </c>
      <c r="Q45" s="110" t="s">
        <v>1023</v>
      </c>
      <c r="R45" s="106"/>
      <c r="S45" s="106"/>
      <c r="T45" s="106"/>
    </row>
    <row r="46" spans="1:20" ht="45" customHeight="1" x14ac:dyDescent="0.25">
      <c r="A46" s="193" t="s">
        <v>77</v>
      </c>
      <c r="B46" s="194" t="s">
        <v>30</v>
      </c>
      <c r="C46" s="195" t="s">
        <v>402</v>
      </c>
      <c r="D46" s="195" t="s">
        <v>402</v>
      </c>
      <c r="E46" s="106" t="s">
        <v>1026</v>
      </c>
      <c r="F46" s="106" t="s">
        <v>1026</v>
      </c>
      <c r="G46" s="110" t="s">
        <v>1020</v>
      </c>
      <c r="H46" s="110" t="s">
        <v>1020</v>
      </c>
      <c r="I46" s="11">
        <v>12</v>
      </c>
      <c r="J46" s="15" t="s">
        <v>203</v>
      </c>
      <c r="K46" s="11">
        <v>12</v>
      </c>
      <c r="L46" s="15" t="s">
        <v>203</v>
      </c>
      <c r="M46" s="95">
        <v>580000000</v>
      </c>
      <c r="N46" s="99">
        <v>580000000</v>
      </c>
      <c r="O46" s="192">
        <f>N46-M46</f>
        <v>0</v>
      </c>
      <c r="P46" s="110" t="s">
        <v>1022</v>
      </c>
      <c r="Q46" s="110" t="s">
        <v>1023</v>
      </c>
      <c r="R46" s="106"/>
      <c r="S46" s="106"/>
      <c r="T46" s="106"/>
    </row>
    <row r="47" spans="1:20" ht="44.25" customHeight="1" x14ac:dyDescent="0.25">
      <c r="A47" s="300" t="s">
        <v>78</v>
      </c>
      <c r="B47" s="302" t="s">
        <v>31</v>
      </c>
      <c r="C47" s="70" t="s">
        <v>443</v>
      </c>
      <c r="D47" s="70" t="s">
        <v>443</v>
      </c>
      <c r="E47" s="70"/>
      <c r="F47" s="70"/>
      <c r="G47" s="70"/>
      <c r="H47" s="70"/>
      <c r="I47" s="71">
        <f>(I49+I50+I51+I52)/(I49+I50+I51+I52)*100</f>
        <v>100</v>
      </c>
      <c r="J47" s="72" t="s">
        <v>285</v>
      </c>
      <c r="K47" s="71">
        <f>(K49+K50+K51+K52)/(K49+K50+K51+K52)*100</f>
        <v>100</v>
      </c>
      <c r="L47" s="72" t="s">
        <v>285</v>
      </c>
      <c r="M47" s="332">
        <f>SUM(M49:M51)</f>
        <v>300000000</v>
      </c>
      <c r="N47" s="332">
        <f t="shared" ref="N47" si="1">SUM(N49:N51)</f>
        <v>379925000</v>
      </c>
      <c r="O47" s="332">
        <f>SUM(O49:O52)</f>
        <v>79925000</v>
      </c>
      <c r="P47" s="117" t="s">
        <v>1022</v>
      </c>
      <c r="Q47" s="117" t="s">
        <v>1023</v>
      </c>
      <c r="R47" s="116"/>
      <c r="S47" s="116"/>
      <c r="T47" s="116"/>
    </row>
    <row r="48" spans="1:20" ht="60" customHeight="1" x14ac:dyDescent="0.25">
      <c r="A48" s="301"/>
      <c r="B48" s="303"/>
      <c r="C48" s="70" t="s">
        <v>444</v>
      </c>
      <c r="D48" s="70" t="s">
        <v>444</v>
      </c>
      <c r="E48" s="70"/>
      <c r="F48" s="70"/>
      <c r="G48" s="70"/>
      <c r="H48" s="70"/>
      <c r="I48" s="71">
        <f>(I50+I51+I52+I53)/(I50+I51+I52+I53)*100</f>
        <v>100</v>
      </c>
      <c r="J48" s="72" t="s">
        <v>285</v>
      </c>
      <c r="K48" s="71">
        <f>(K50+K51+K52+K53)/(K50+K51+K52+K53)*100</f>
        <v>100</v>
      </c>
      <c r="L48" s="72" t="s">
        <v>285</v>
      </c>
      <c r="M48" s="333"/>
      <c r="N48" s="333"/>
      <c r="O48" s="333"/>
      <c r="P48" s="117" t="s">
        <v>1022</v>
      </c>
      <c r="Q48" s="117" t="s">
        <v>1023</v>
      </c>
      <c r="R48" s="116"/>
      <c r="S48" s="116"/>
      <c r="T48" s="116"/>
    </row>
    <row r="49" spans="1:20" ht="37.5" customHeight="1" x14ac:dyDescent="0.25">
      <c r="A49" s="294" t="s">
        <v>79</v>
      </c>
      <c r="B49" s="292" t="s">
        <v>32</v>
      </c>
      <c r="C49" s="203" t="s">
        <v>1351</v>
      </c>
      <c r="D49" s="203" t="s">
        <v>265</v>
      </c>
      <c r="E49" s="188" t="s">
        <v>1034</v>
      </c>
      <c r="F49" s="188" t="s">
        <v>1034</v>
      </c>
      <c r="G49" s="189" t="s">
        <v>1020</v>
      </c>
      <c r="H49" s="189" t="s">
        <v>1020</v>
      </c>
      <c r="I49" s="204">
        <v>225</v>
      </c>
      <c r="J49" s="191" t="s">
        <v>260</v>
      </c>
      <c r="K49" s="204">
        <v>450</v>
      </c>
      <c r="L49" s="191" t="s">
        <v>260</v>
      </c>
      <c r="M49" s="334">
        <v>150000000</v>
      </c>
      <c r="N49" s="334">
        <v>229925000</v>
      </c>
      <c r="O49" s="334">
        <f>N49-M49</f>
        <v>79925000</v>
      </c>
      <c r="P49" s="110" t="s">
        <v>1022</v>
      </c>
      <c r="Q49" s="110" t="s">
        <v>1023</v>
      </c>
      <c r="R49" s="106"/>
      <c r="S49" s="106"/>
      <c r="T49" s="106"/>
    </row>
    <row r="50" spans="1:20" ht="36" customHeight="1" x14ac:dyDescent="0.25">
      <c r="A50" s="295"/>
      <c r="B50" s="293"/>
      <c r="C50" s="203" t="s">
        <v>266</v>
      </c>
      <c r="D50" s="203" t="s">
        <v>1352</v>
      </c>
      <c r="E50" s="188" t="s">
        <v>1034</v>
      </c>
      <c r="F50" s="188" t="s">
        <v>1034</v>
      </c>
      <c r="G50" s="189" t="s">
        <v>1020</v>
      </c>
      <c r="H50" s="189" t="s">
        <v>1020</v>
      </c>
      <c r="I50" s="204">
        <v>2</v>
      </c>
      <c r="J50" s="191" t="s">
        <v>258</v>
      </c>
      <c r="K50" s="204">
        <v>2</v>
      </c>
      <c r="L50" s="191" t="s">
        <v>258</v>
      </c>
      <c r="M50" s="334"/>
      <c r="N50" s="334"/>
      <c r="O50" s="334"/>
      <c r="P50" s="110" t="s">
        <v>1022</v>
      </c>
      <c r="Q50" s="110" t="s">
        <v>1023</v>
      </c>
      <c r="R50" s="106"/>
      <c r="S50" s="106"/>
      <c r="T50" s="106"/>
    </row>
    <row r="51" spans="1:20" ht="31.5" customHeight="1" x14ac:dyDescent="0.25">
      <c r="A51" s="296" t="s">
        <v>80</v>
      </c>
      <c r="B51" s="298" t="s">
        <v>33</v>
      </c>
      <c r="C51" s="14" t="s">
        <v>267</v>
      </c>
      <c r="D51" s="14" t="s">
        <v>267</v>
      </c>
      <c r="E51" s="106" t="s">
        <v>1034</v>
      </c>
      <c r="F51" s="106" t="s">
        <v>1034</v>
      </c>
      <c r="G51" s="110" t="s">
        <v>1020</v>
      </c>
      <c r="H51" s="110" t="s">
        <v>1020</v>
      </c>
      <c r="I51" s="10">
        <v>225</v>
      </c>
      <c r="J51" s="15" t="s">
        <v>260</v>
      </c>
      <c r="K51" s="10">
        <v>225</v>
      </c>
      <c r="L51" s="15" t="s">
        <v>260</v>
      </c>
      <c r="M51" s="272">
        <v>150000000</v>
      </c>
      <c r="N51" s="272">
        <v>150000000</v>
      </c>
      <c r="O51" s="334">
        <f>N51-M51</f>
        <v>0</v>
      </c>
      <c r="P51" s="110" t="s">
        <v>1022</v>
      </c>
      <c r="Q51" s="110" t="s">
        <v>1023</v>
      </c>
      <c r="R51" s="106"/>
      <c r="S51" s="106"/>
      <c r="T51" s="106"/>
    </row>
    <row r="52" spans="1:20" ht="31.5" customHeight="1" x14ac:dyDescent="0.25">
      <c r="A52" s="297"/>
      <c r="B52" s="299"/>
      <c r="C52" s="14" t="s">
        <v>268</v>
      </c>
      <c r="D52" s="14" t="s">
        <v>268</v>
      </c>
      <c r="E52" s="106" t="s">
        <v>1034</v>
      </c>
      <c r="F52" s="106" t="s">
        <v>1034</v>
      </c>
      <c r="G52" s="110" t="s">
        <v>1020</v>
      </c>
      <c r="H52" s="110" t="s">
        <v>1020</v>
      </c>
      <c r="I52" s="10">
        <v>1</v>
      </c>
      <c r="J52" s="15" t="s">
        <v>258</v>
      </c>
      <c r="K52" s="10">
        <v>1</v>
      </c>
      <c r="L52" s="15" t="s">
        <v>258</v>
      </c>
      <c r="M52" s="273"/>
      <c r="N52" s="273"/>
      <c r="O52" s="334"/>
      <c r="P52" s="110" t="s">
        <v>1022</v>
      </c>
      <c r="Q52" s="110" t="s">
        <v>1023</v>
      </c>
      <c r="R52" s="106"/>
      <c r="S52" s="106"/>
      <c r="T52" s="106"/>
    </row>
    <row r="53" spans="1:20" ht="63.75" customHeight="1" x14ac:dyDescent="0.25">
      <c r="A53" s="300" t="s">
        <v>81</v>
      </c>
      <c r="B53" s="302" t="s">
        <v>34</v>
      </c>
      <c r="C53" s="70" t="s">
        <v>445</v>
      </c>
      <c r="D53" s="70" t="s">
        <v>445</v>
      </c>
      <c r="E53" s="70" t="s">
        <v>5</v>
      </c>
      <c r="F53" s="70" t="s">
        <v>5</v>
      </c>
      <c r="G53" s="70" t="s">
        <v>1020</v>
      </c>
      <c r="H53" s="70" t="s">
        <v>1020</v>
      </c>
      <c r="I53" s="73">
        <f>(I55+I56+I57+I58+I61+I62+I63+I64+I65+I66+I67+I68)/(I55+I56+I57+I58+I61+I62+I63+I64+I65+I66+I67+I68)*100</f>
        <v>100</v>
      </c>
      <c r="J53" s="72" t="s">
        <v>285</v>
      </c>
      <c r="K53" s="73">
        <f>(K55+K56+K57+K58+K61+K62+K63+K64+K65+K66+K67+K68)/(K55+K56+K57+K58+K61+K62+K63+K64+K65+K66+K67+K68)*100</f>
        <v>100</v>
      </c>
      <c r="L53" s="72" t="s">
        <v>285</v>
      </c>
      <c r="M53" s="304">
        <f>SUM(M55:M67)</f>
        <v>1972500000</v>
      </c>
      <c r="N53" s="304">
        <f t="shared" ref="N53" si="2">SUM(N55:N67)</f>
        <v>2189360000</v>
      </c>
      <c r="O53" s="304">
        <f>SUM(O55:O68)</f>
        <v>216860000</v>
      </c>
      <c r="P53" s="117" t="s">
        <v>1022</v>
      </c>
      <c r="Q53" s="117" t="s">
        <v>1023</v>
      </c>
      <c r="R53" s="116"/>
      <c r="S53" s="116"/>
      <c r="T53" s="116"/>
    </row>
    <row r="54" spans="1:20" ht="66.75" customHeight="1" x14ac:dyDescent="0.25">
      <c r="A54" s="301"/>
      <c r="B54" s="303"/>
      <c r="C54" s="70" t="s">
        <v>446</v>
      </c>
      <c r="D54" s="70" t="s">
        <v>446</v>
      </c>
      <c r="E54" s="70" t="s">
        <v>5</v>
      </c>
      <c r="F54" s="70" t="s">
        <v>5</v>
      </c>
      <c r="G54" s="70" t="s">
        <v>1020</v>
      </c>
      <c r="H54" s="70" t="s">
        <v>1020</v>
      </c>
      <c r="I54" s="73">
        <f>(I56+I57+I58+I61+I62+I63+I64+I65+I66+I67+I68+I69)/(I56+I57+I58+I61+I62+I63+I64+I65+I66+I67+I68+I69)*100</f>
        <v>100</v>
      </c>
      <c r="J54" s="72" t="s">
        <v>285</v>
      </c>
      <c r="K54" s="73">
        <f>(K56+K57+K58+K61+K62+K63+K64+K65+K66+K67+K68+K69)/(K56+K57+K58+K61+K62+K63+K64+K65+K66+K67+K68+K69)*100</f>
        <v>100</v>
      </c>
      <c r="L54" s="72" t="s">
        <v>285</v>
      </c>
      <c r="M54" s="306"/>
      <c r="N54" s="306"/>
      <c r="O54" s="306"/>
      <c r="P54" s="117" t="s">
        <v>1022</v>
      </c>
      <c r="Q54" s="117" t="s">
        <v>1023</v>
      </c>
      <c r="R54" s="116"/>
      <c r="S54" s="116"/>
      <c r="T54" s="116"/>
    </row>
    <row r="55" spans="1:20" ht="42" customHeight="1" x14ac:dyDescent="0.25">
      <c r="A55" s="296" t="s">
        <v>82</v>
      </c>
      <c r="B55" s="298" t="s">
        <v>35</v>
      </c>
      <c r="C55" s="14" t="s">
        <v>273</v>
      </c>
      <c r="D55" s="14" t="s">
        <v>273</v>
      </c>
      <c r="E55" s="14" t="s">
        <v>1035</v>
      </c>
      <c r="F55" s="14" t="s">
        <v>1035</v>
      </c>
      <c r="G55" s="110" t="s">
        <v>1020</v>
      </c>
      <c r="H55" s="110" t="s">
        <v>1020</v>
      </c>
      <c r="I55" s="11">
        <v>150</v>
      </c>
      <c r="J55" s="15" t="s">
        <v>260</v>
      </c>
      <c r="K55" s="11">
        <v>150</v>
      </c>
      <c r="L55" s="15" t="s">
        <v>260</v>
      </c>
      <c r="M55" s="272">
        <v>200000000</v>
      </c>
      <c r="N55" s="272">
        <v>200000000</v>
      </c>
      <c r="O55" s="272">
        <f>N55-M55</f>
        <v>0</v>
      </c>
      <c r="P55" s="110" t="s">
        <v>1022</v>
      </c>
      <c r="Q55" s="110" t="s">
        <v>1023</v>
      </c>
      <c r="R55" s="182"/>
      <c r="S55" s="182"/>
      <c r="T55" s="182"/>
    </row>
    <row r="56" spans="1:20" ht="42" customHeight="1" x14ac:dyDescent="0.25">
      <c r="A56" s="297"/>
      <c r="B56" s="299"/>
      <c r="C56" s="14" t="s">
        <v>269</v>
      </c>
      <c r="D56" s="14" t="s">
        <v>269</v>
      </c>
      <c r="E56" s="114" t="s">
        <v>5</v>
      </c>
      <c r="F56" s="114" t="s">
        <v>5</v>
      </c>
      <c r="G56" s="110" t="s">
        <v>1020</v>
      </c>
      <c r="H56" s="110" t="s">
        <v>1020</v>
      </c>
      <c r="I56" s="11">
        <v>2</v>
      </c>
      <c r="J56" s="15" t="s">
        <v>258</v>
      </c>
      <c r="K56" s="11">
        <v>2</v>
      </c>
      <c r="L56" s="15" t="s">
        <v>258</v>
      </c>
      <c r="M56" s="273"/>
      <c r="N56" s="273"/>
      <c r="O56" s="273"/>
      <c r="P56" s="110" t="s">
        <v>1022</v>
      </c>
      <c r="Q56" s="110" t="s">
        <v>1023</v>
      </c>
      <c r="R56" s="183"/>
      <c r="S56" s="183"/>
      <c r="T56" s="183"/>
    </row>
    <row r="57" spans="1:20" ht="43.5" customHeight="1" x14ac:dyDescent="0.25">
      <c r="A57" s="296" t="s">
        <v>83</v>
      </c>
      <c r="B57" s="298" t="s">
        <v>36</v>
      </c>
      <c r="C57" s="14" t="s">
        <v>1375</v>
      </c>
      <c r="D57" s="14" t="s">
        <v>1374</v>
      </c>
      <c r="E57" s="106" t="s">
        <v>1026</v>
      </c>
      <c r="F57" s="106" t="s">
        <v>1026</v>
      </c>
      <c r="G57" s="110" t="s">
        <v>1020</v>
      </c>
      <c r="H57" s="110" t="s">
        <v>1020</v>
      </c>
      <c r="I57" s="11">
        <v>75</v>
      </c>
      <c r="J57" s="15" t="s">
        <v>260</v>
      </c>
      <c r="K57" s="11">
        <v>75</v>
      </c>
      <c r="L57" s="15" t="s">
        <v>260</v>
      </c>
      <c r="M57" s="272">
        <v>300000000</v>
      </c>
      <c r="N57" s="272">
        <f>300000000+216860000</f>
        <v>516860000</v>
      </c>
      <c r="O57" s="272">
        <f>N57-M57</f>
        <v>216860000</v>
      </c>
      <c r="P57" s="110" t="s">
        <v>1022</v>
      </c>
      <c r="Q57" s="110" t="s">
        <v>1023</v>
      </c>
      <c r="R57" s="182"/>
      <c r="S57" s="182"/>
      <c r="T57" s="182"/>
    </row>
    <row r="58" spans="1:20" ht="32.25" customHeight="1" x14ac:dyDescent="0.25">
      <c r="A58" s="324"/>
      <c r="B58" s="339"/>
      <c r="C58" s="14" t="s">
        <v>271</v>
      </c>
      <c r="D58" s="14" t="s">
        <v>271</v>
      </c>
      <c r="E58" s="114" t="s">
        <v>5</v>
      </c>
      <c r="F58" s="114" t="s">
        <v>5</v>
      </c>
      <c r="G58" s="110" t="s">
        <v>1020</v>
      </c>
      <c r="H58" s="110" t="s">
        <v>1020</v>
      </c>
      <c r="I58" s="8">
        <v>4</v>
      </c>
      <c r="J58" s="15" t="s">
        <v>258</v>
      </c>
      <c r="K58" s="8">
        <v>4</v>
      </c>
      <c r="L58" s="15" t="s">
        <v>258</v>
      </c>
      <c r="M58" s="279"/>
      <c r="N58" s="279"/>
      <c r="O58" s="279"/>
      <c r="P58" s="115" t="s">
        <v>1022</v>
      </c>
      <c r="Q58" s="115" t="s">
        <v>1023</v>
      </c>
      <c r="R58" s="198"/>
      <c r="S58" s="198"/>
      <c r="T58" s="198"/>
    </row>
    <row r="59" spans="1:20" ht="32.25" customHeight="1" x14ac:dyDescent="0.25">
      <c r="A59" s="174"/>
      <c r="B59" s="197"/>
      <c r="C59" s="14"/>
      <c r="D59" s="203" t="s">
        <v>1376</v>
      </c>
      <c r="E59" s="215"/>
      <c r="F59" s="215" t="s">
        <v>1034</v>
      </c>
      <c r="G59" s="189"/>
      <c r="H59" s="189" t="s">
        <v>1020</v>
      </c>
      <c r="I59" s="216"/>
      <c r="J59" s="191"/>
      <c r="K59" s="216">
        <v>252</v>
      </c>
      <c r="L59" s="191" t="s">
        <v>405</v>
      </c>
      <c r="M59" s="171"/>
      <c r="N59" s="171"/>
      <c r="O59" s="171"/>
      <c r="P59" s="115"/>
      <c r="Q59" s="115" t="s">
        <v>1023</v>
      </c>
      <c r="R59" s="198"/>
      <c r="S59" s="198"/>
      <c r="T59" s="198"/>
    </row>
    <row r="60" spans="1:20" ht="32.25" customHeight="1" x14ac:dyDescent="0.25">
      <c r="A60" s="172"/>
      <c r="B60" s="176"/>
      <c r="C60" s="14"/>
      <c r="D60" s="203" t="s">
        <v>1377</v>
      </c>
      <c r="E60" s="215"/>
      <c r="F60" s="215" t="s">
        <v>5</v>
      </c>
      <c r="G60" s="189"/>
      <c r="H60" s="189" t="s">
        <v>1020</v>
      </c>
      <c r="I60" s="216"/>
      <c r="J60" s="191"/>
      <c r="K60" s="216">
        <v>252</v>
      </c>
      <c r="L60" s="191" t="s">
        <v>1359</v>
      </c>
      <c r="M60" s="170"/>
      <c r="N60" s="170"/>
      <c r="O60" s="170"/>
      <c r="P60" s="115"/>
      <c r="Q60" s="115" t="s">
        <v>1023</v>
      </c>
      <c r="R60" s="199"/>
      <c r="S60" s="199"/>
      <c r="T60" s="199"/>
    </row>
    <row r="61" spans="1:20" ht="68.25" customHeight="1" x14ac:dyDescent="0.25">
      <c r="A61" s="337" t="s">
        <v>84</v>
      </c>
      <c r="B61" s="338" t="s">
        <v>37</v>
      </c>
      <c r="C61" s="14" t="s">
        <v>272</v>
      </c>
      <c r="D61" s="14" t="s">
        <v>272</v>
      </c>
      <c r="E61" s="106" t="s">
        <v>1026</v>
      </c>
      <c r="F61" s="106" t="s">
        <v>1026</v>
      </c>
      <c r="G61" s="110" t="s">
        <v>1020</v>
      </c>
      <c r="H61" s="110" t="s">
        <v>1020</v>
      </c>
      <c r="I61" s="8">
        <v>225</v>
      </c>
      <c r="J61" s="15" t="s">
        <v>260</v>
      </c>
      <c r="K61" s="8">
        <v>225</v>
      </c>
      <c r="L61" s="15" t="s">
        <v>260</v>
      </c>
      <c r="M61" s="334">
        <v>622500000</v>
      </c>
      <c r="N61" s="334">
        <v>622500000</v>
      </c>
      <c r="O61" s="334">
        <f>N61-M61</f>
        <v>0</v>
      </c>
      <c r="P61" s="110" t="s">
        <v>1022</v>
      </c>
      <c r="Q61" s="110" t="s">
        <v>1023</v>
      </c>
      <c r="R61" s="106"/>
      <c r="S61" s="106"/>
      <c r="T61" s="106"/>
    </row>
    <row r="62" spans="1:20" ht="39.75" customHeight="1" x14ac:dyDescent="0.25">
      <c r="A62" s="337"/>
      <c r="B62" s="338"/>
      <c r="C62" s="14" t="s">
        <v>270</v>
      </c>
      <c r="D62" s="14" t="s">
        <v>270</v>
      </c>
      <c r="E62" s="114" t="s">
        <v>5</v>
      </c>
      <c r="F62" s="114" t="s">
        <v>5</v>
      </c>
      <c r="G62" s="110" t="s">
        <v>1020</v>
      </c>
      <c r="H62" s="110" t="s">
        <v>1020</v>
      </c>
      <c r="I62" s="11">
        <v>4</v>
      </c>
      <c r="J62" s="15" t="s">
        <v>258</v>
      </c>
      <c r="K62" s="11">
        <v>4</v>
      </c>
      <c r="L62" s="15" t="s">
        <v>258</v>
      </c>
      <c r="M62" s="334"/>
      <c r="N62" s="334"/>
      <c r="O62" s="334"/>
      <c r="P62" s="110" t="s">
        <v>1022</v>
      </c>
      <c r="Q62" s="110" t="s">
        <v>1023</v>
      </c>
      <c r="R62" s="106"/>
      <c r="S62" s="106"/>
      <c r="T62" s="106"/>
    </row>
    <row r="63" spans="1:20" ht="39.75" customHeight="1" x14ac:dyDescent="0.25">
      <c r="A63" s="337"/>
      <c r="B63" s="338"/>
      <c r="C63" s="14" t="s">
        <v>278</v>
      </c>
      <c r="D63" s="14" t="s">
        <v>278</v>
      </c>
      <c r="E63" s="106" t="s">
        <v>1026</v>
      </c>
      <c r="F63" s="106" t="s">
        <v>1026</v>
      </c>
      <c r="G63" s="110" t="s">
        <v>1020</v>
      </c>
      <c r="H63" s="110" t="s">
        <v>1020</v>
      </c>
      <c r="I63" s="11">
        <v>254</v>
      </c>
      <c r="J63" s="15" t="s">
        <v>260</v>
      </c>
      <c r="K63" s="11">
        <v>254</v>
      </c>
      <c r="L63" s="15" t="s">
        <v>260</v>
      </c>
      <c r="M63" s="334"/>
      <c r="N63" s="334"/>
      <c r="O63" s="334"/>
      <c r="P63" s="110" t="s">
        <v>1022</v>
      </c>
      <c r="Q63" s="110" t="s">
        <v>1023</v>
      </c>
      <c r="R63" s="106"/>
      <c r="S63" s="106"/>
      <c r="T63" s="106"/>
    </row>
    <row r="64" spans="1:20" ht="39.75" customHeight="1" x14ac:dyDescent="0.25">
      <c r="A64" s="337"/>
      <c r="B64" s="338"/>
      <c r="C64" s="14" t="s">
        <v>279</v>
      </c>
      <c r="D64" s="14" t="s">
        <v>279</v>
      </c>
      <c r="E64" s="114" t="s">
        <v>5</v>
      </c>
      <c r="F64" s="114" t="s">
        <v>5</v>
      </c>
      <c r="G64" s="110" t="s">
        <v>1020</v>
      </c>
      <c r="H64" s="110" t="s">
        <v>1020</v>
      </c>
      <c r="I64" s="11">
        <v>1</v>
      </c>
      <c r="J64" s="15" t="s">
        <v>258</v>
      </c>
      <c r="K64" s="11">
        <v>1</v>
      </c>
      <c r="L64" s="15" t="s">
        <v>258</v>
      </c>
      <c r="M64" s="334"/>
      <c r="N64" s="334"/>
      <c r="O64" s="334"/>
      <c r="P64" s="110" t="s">
        <v>1022</v>
      </c>
      <c r="Q64" s="110" t="s">
        <v>1023</v>
      </c>
      <c r="R64" s="106"/>
      <c r="S64" s="106"/>
      <c r="T64" s="106"/>
    </row>
    <row r="65" spans="1:20" ht="48.75" customHeight="1" x14ac:dyDescent="0.25">
      <c r="A65" s="296" t="s">
        <v>85</v>
      </c>
      <c r="B65" s="298" t="s">
        <v>38</v>
      </c>
      <c r="C65" s="14" t="s">
        <v>274</v>
      </c>
      <c r="D65" s="14" t="s">
        <v>274</v>
      </c>
      <c r="E65" s="106" t="s">
        <v>1026</v>
      </c>
      <c r="F65" s="106" t="s">
        <v>1026</v>
      </c>
      <c r="G65" s="110" t="s">
        <v>1020</v>
      </c>
      <c r="H65" s="110" t="s">
        <v>1020</v>
      </c>
      <c r="I65" s="11">
        <v>75</v>
      </c>
      <c r="J65" s="15" t="s">
        <v>260</v>
      </c>
      <c r="K65" s="11">
        <v>75</v>
      </c>
      <c r="L65" s="15" t="s">
        <v>260</v>
      </c>
      <c r="M65" s="272">
        <v>350000000</v>
      </c>
      <c r="N65" s="272">
        <v>350000000</v>
      </c>
      <c r="O65" s="272">
        <f>N65-M65</f>
        <v>0</v>
      </c>
      <c r="P65" s="110" t="s">
        <v>1022</v>
      </c>
      <c r="Q65" s="110" t="s">
        <v>1023</v>
      </c>
      <c r="R65" s="106"/>
      <c r="S65" s="106"/>
      <c r="T65" s="106"/>
    </row>
    <row r="66" spans="1:20" ht="40.5" customHeight="1" x14ac:dyDescent="0.25">
      <c r="A66" s="297"/>
      <c r="B66" s="299"/>
      <c r="C66" s="14" t="s">
        <v>275</v>
      </c>
      <c r="D66" s="14" t="s">
        <v>275</v>
      </c>
      <c r="E66" s="114" t="s">
        <v>5</v>
      </c>
      <c r="F66" s="114" t="s">
        <v>5</v>
      </c>
      <c r="G66" s="110" t="s">
        <v>1020</v>
      </c>
      <c r="H66" s="110" t="s">
        <v>1020</v>
      </c>
      <c r="I66" s="11">
        <v>3</v>
      </c>
      <c r="J66" s="15" t="s">
        <v>258</v>
      </c>
      <c r="K66" s="11">
        <v>3</v>
      </c>
      <c r="L66" s="15" t="s">
        <v>258</v>
      </c>
      <c r="M66" s="273"/>
      <c r="N66" s="273"/>
      <c r="O66" s="273"/>
      <c r="P66" s="110" t="s">
        <v>1022</v>
      </c>
      <c r="Q66" s="110" t="s">
        <v>1023</v>
      </c>
      <c r="R66" s="106"/>
      <c r="S66" s="106"/>
      <c r="T66" s="106"/>
    </row>
    <row r="67" spans="1:20" ht="52.5" customHeight="1" x14ac:dyDescent="0.25">
      <c r="A67" s="296" t="s">
        <v>86</v>
      </c>
      <c r="B67" s="298" t="s">
        <v>39</v>
      </c>
      <c r="C67" s="14" t="s">
        <v>276</v>
      </c>
      <c r="D67" s="14" t="s">
        <v>276</v>
      </c>
      <c r="E67" s="106" t="s">
        <v>1045</v>
      </c>
      <c r="F67" s="106" t="s">
        <v>1045</v>
      </c>
      <c r="G67" s="110" t="s">
        <v>1020</v>
      </c>
      <c r="H67" s="110" t="s">
        <v>1020</v>
      </c>
      <c r="I67" s="11">
        <v>254</v>
      </c>
      <c r="J67" s="15" t="s">
        <v>260</v>
      </c>
      <c r="K67" s="11">
        <v>254</v>
      </c>
      <c r="L67" s="15" t="s">
        <v>260</v>
      </c>
      <c r="M67" s="272">
        <v>500000000</v>
      </c>
      <c r="N67" s="272">
        <v>500000000</v>
      </c>
      <c r="O67" s="272">
        <f>N67-M67</f>
        <v>0</v>
      </c>
      <c r="P67" s="110" t="s">
        <v>1022</v>
      </c>
      <c r="Q67" s="110" t="s">
        <v>1023</v>
      </c>
      <c r="R67" s="106"/>
      <c r="S67" s="106"/>
      <c r="T67" s="106"/>
    </row>
    <row r="68" spans="1:20" ht="38.25" customHeight="1" x14ac:dyDescent="0.25">
      <c r="A68" s="297"/>
      <c r="B68" s="299"/>
      <c r="C68" s="14" t="s">
        <v>277</v>
      </c>
      <c r="D68" s="14" t="s">
        <v>277</v>
      </c>
      <c r="E68" s="114" t="s">
        <v>5</v>
      </c>
      <c r="F68" s="114" t="s">
        <v>5</v>
      </c>
      <c r="G68" s="110" t="s">
        <v>1020</v>
      </c>
      <c r="H68" s="110" t="s">
        <v>1020</v>
      </c>
      <c r="I68" s="16">
        <v>2</v>
      </c>
      <c r="J68" s="15" t="s">
        <v>258</v>
      </c>
      <c r="K68" s="16">
        <v>2</v>
      </c>
      <c r="L68" s="15" t="s">
        <v>258</v>
      </c>
      <c r="M68" s="273"/>
      <c r="N68" s="273"/>
      <c r="O68" s="273"/>
      <c r="P68" s="110" t="s">
        <v>1022</v>
      </c>
      <c r="Q68" s="110" t="s">
        <v>1023</v>
      </c>
      <c r="R68" s="106"/>
      <c r="S68" s="106"/>
      <c r="T68" s="106"/>
    </row>
    <row r="69" spans="1:20" ht="28.5" customHeight="1" x14ac:dyDescent="0.25">
      <c r="A69" s="300" t="s">
        <v>87</v>
      </c>
      <c r="B69" s="302" t="s">
        <v>420</v>
      </c>
      <c r="C69" s="75" t="s">
        <v>333</v>
      </c>
      <c r="D69" s="75" t="s">
        <v>333</v>
      </c>
      <c r="E69" s="75" t="s">
        <v>5</v>
      </c>
      <c r="F69" s="75" t="s">
        <v>5</v>
      </c>
      <c r="G69" s="96" t="s">
        <v>1020</v>
      </c>
      <c r="H69" s="96" t="s">
        <v>1020</v>
      </c>
      <c r="I69" s="78">
        <v>93.25</v>
      </c>
      <c r="J69" s="76" t="s">
        <v>285</v>
      </c>
      <c r="K69" s="78">
        <v>93.25</v>
      </c>
      <c r="L69" s="76" t="s">
        <v>285</v>
      </c>
      <c r="M69" s="304">
        <f>SUM(M75:M115)</f>
        <v>9433591500</v>
      </c>
      <c r="N69" s="304">
        <f t="shared" ref="N69" si="3">SUM(N75:N115)</f>
        <v>6956622000</v>
      </c>
      <c r="O69" s="304">
        <f>SUM(O75:O115)</f>
        <v>-2476969500</v>
      </c>
      <c r="P69" s="117" t="s">
        <v>1022</v>
      </c>
      <c r="Q69" s="117" t="s">
        <v>1023</v>
      </c>
      <c r="R69" s="116"/>
      <c r="S69" s="116"/>
      <c r="T69" s="116"/>
    </row>
    <row r="70" spans="1:20" ht="26.25" customHeight="1" x14ac:dyDescent="0.25">
      <c r="A70" s="311"/>
      <c r="B70" s="307"/>
      <c r="C70" s="75" t="s">
        <v>334</v>
      </c>
      <c r="D70" s="75" t="s">
        <v>334</v>
      </c>
      <c r="E70" s="75" t="s">
        <v>5</v>
      </c>
      <c r="F70" s="75" t="s">
        <v>5</v>
      </c>
      <c r="G70" s="96" t="s">
        <v>1020</v>
      </c>
      <c r="H70" s="96" t="s">
        <v>1020</v>
      </c>
      <c r="I70" s="78">
        <v>89.54</v>
      </c>
      <c r="J70" s="76" t="s">
        <v>285</v>
      </c>
      <c r="K70" s="78">
        <v>89.54</v>
      </c>
      <c r="L70" s="76" t="s">
        <v>285</v>
      </c>
      <c r="M70" s="305"/>
      <c r="N70" s="305"/>
      <c r="O70" s="305"/>
      <c r="P70" s="117" t="s">
        <v>1022</v>
      </c>
      <c r="Q70" s="117" t="s">
        <v>1023</v>
      </c>
      <c r="R70" s="116"/>
      <c r="S70" s="116"/>
      <c r="T70" s="116"/>
    </row>
    <row r="71" spans="1:20" ht="26.25" customHeight="1" x14ac:dyDescent="0.25">
      <c r="A71" s="311"/>
      <c r="B71" s="307"/>
      <c r="C71" s="75" t="s">
        <v>335</v>
      </c>
      <c r="D71" s="75" t="s">
        <v>335</v>
      </c>
      <c r="E71" s="75" t="s">
        <v>5</v>
      </c>
      <c r="F71" s="75" t="s">
        <v>5</v>
      </c>
      <c r="G71" s="96" t="s">
        <v>1020</v>
      </c>
      <c r="H71" s="96" t="s">
        <v>1020</v>
      </c>
      <c r="I71" s="78">
        <v>100</v>
      </c>
      <c r="J71" s="76" t="s">
        <v>285</v>
      </c>
      <c r="K71" s="78">
        <v>100</v>
      </c>
      <c r="L71" s="76" t="s">
        <v>285</v>
      </c>
      <c r="M71" s="305"/>
      <c r="N71" s="305"/>
      <c r="O71" s="305"/>
      <c r="P71" s="117" t="s">
        <v>1022</v>
      </c>
      <c r="Q71" s="117" t="s">
        <v>1023</v>
      </c>
      <c r="R71" s="116"/>
      <c r="S71" s="116"/>
      <c r="T71" s="116"/>
    </row>
    <row r="72" spans="1:20" ht="26.25" customHeight="1" x14ac:dyDescent="0.25">
      <c r="A72" s="311"/>
      <c r="B72" s="307"/>
      <c r="C72" s="75" t="s">
        <v>288</v>
      </c>
      <c r="D72" s="75" t="s">
        <v>288</v>
      </c>
      <c r="E72" s="75" t="s">
        <v>5</v>
      </c>
      <c r="F72" s="75" t="s">
        <v>5</v>
      </c>
      <c r="G72" s="96" t="s">
        <v>1020</v>
      </c>
      <c r="H72" s="96" t="s">
        <v>1020</v>
      </c>
      <c r="I72" s="78">
        <v>52</v>
      </c>
      <c r="J72" s="76" t="s">
        <v>285</v>
      </c>
      <c r="K72" s="78">
        <v>52</v>
      </c>
      <c r="L72" s="76" t="s">
        <v>285</v>
      </c>
      <c r="M72" s="305"/>
      <c r="N72" s="305"/>
      <c r="O72" s="305"/>
      <c r="P72" s="117" t="s">
        <v>1022</v>
      </c>
      <c r="Q72" s="117" t="s">
        <v>1023</v>
      </c>
      <c r="R72" s="116"/>
      <c r="S72" s="116"/>
      <c r="T72" s="116"/>
    </row>
    <row r="73" spans="1:20" ht="26.25" customHeight="1" x14ac:dyDescent="0.25">
      <c r="A73" s="311"/>
      <c r="B73" s="307"/>
      <c r="C73" s="75" t="s">
        <v>336</v>
      </c>
      <c r="D73" s="75" t="s">
        <v>336</v>
      </c>
      <c r="E73" s="75" t="s">
        <v>5</v>
      </c>
      <c r="F73" s="75" t="s">
        <v>5</v>
      </c>
      <c r="G73" s="96" t="s">
        <v>1020</v>
      </c>
      <c r="H73" s="96" t="s">
        <v>1020</v>
      </c>
      <c r="I73" s="78">
        <v>14</v>
      </c>
      <c r="J73" s="76" t="s">
        <v>285</v>
      </c>
      <c r="K73" s="78">
        <v>14</v>
      </c>
      <c r="L73" s="76" t="s">
        <v>285</v>
      </c>
      <c r="M73" s="305"/>
      <c r="N73" s="305"/>
      <c r="O73" s="305"/>
      <c r="P73" s="117" t="s">
        <v>1022</v>
      </c>
      <c r="Q73" s="117" t="s">
        <v>1023</v>
      </c>
      <c r="R73" s="116"/>
      <c r="S73" s="116"/>
      <c r="T73" s="116"/>
    </row>
    <row r="74" spans="1:20" ht="26.25" customHeight="1" x14ac:dyDescent="0.25">
      <c r="A74" s="301"/>
      <c r="B74" s="303"/>
      <c r="C74" s="75" t="s">
        <v>337</v>
      </c>
      <c r="D74" s="75" t="s">
        <v>337</v>
      </c>
      <c r="E74" s="75" t="s">
        <v>5</v>
      </c>
      <c r="F74" s="75" t="s">
        <v>5</v>
      </c>
      <c r="G74" s="96" t="s">
        <v>1020</v>
      </c>
      <c r="H74" s="96" t="s">
        <v>1020</v>
      </c>
      <c r="I74" s="78">
        <f>(120/510)*100</f>
        <v>23.52941176470588</v>
      </c>
      <c r="J74" s="76" t="s">
        <v>285</v>
      </c>
      <c r="K74" s="78">
        <f>(120/510)*100</f>
        <v>23.52941176470588</v>
      </c>
      <c r="L74" s="76" t="s">
        <v>285</v>
      </c>
      <c r="M74" s="306"/>
      <c r="N74" s="306"/>
      <c r="O74" s="306"/>
      <c r="P74" s="117" t="s">
        <v>1022</v>
      </c>
      <c r="Q74" s="117" t="s">
        <v>1023</v>
      </c>
      <c r="R74" s="116"/>
      <c r="S74" s="116"/>
      <c r="T74" s="116"/>
    </row>
    <row r="75" spans="1:20" ht="53.25" customHeight="1" x14ac:dyDescent="0.25">
      <c r="A75" s="217" t="s">
        <v>88</v>
      </c>
      <c r="B75" s="218" t="s">
        <v>204</v>
      </c>
      <c r="C75" s="219" t="s">
        <v>280</v>
      </c>
      <c r="D75" s="219" t="s">
        <v>280</v>
      </c>
      <c r="E75" s="220" t="s">
        <v>1046</v>
      </c>
      <c r="F75" s="189" t="s">
        <v>1047</v>
      </c>
      <c r="G75" s="189" t="s">
        <v>1020</v>
      </c>
      <c r="H75" s="189" t="s">
        <v>1020</v>
      </c>
      <c r="I75" s="221">
        <v>40</v>
      </c>
      <c r="J75" s="191" t="s">
        <v>283</v>
      </c>
      <c r="K75" s="221">
        <v>12</v>
      </c>
      <c r="L75" s="191" t="s">
        <v>1051</v>
      </c>
      <c r="M75" s="246">
        <v>818000000</v>
      </c>
      <c r="N75" s="247">
        <v>394610000</v>
      </c>
      <c r="O75" s="135">
        <f>N75-M75</f>
        <v>-423390000</v>
      </c>
      <c r="P75" s="110" t="s">
        <v>1022</v>
      </c>
      <c r="Q75" s="110" t="s">
        <v>1023</v>
      </c>
      <c r="R75" s="106"/>
      <c r="S75" s="106"/>
      <c r="T75" s="106"/>
    </row>
    <row r="76" spans="1:20" ht="42" customHeight="1" x14ac:dyDescent="0.25">
      <c r="A76" s="217" t="s">
        <v>89</v>
      </c>
      <c r="B76" s="187" t="s">
        <v>205</v>
      </c>
      <c r="C76" s="222" t="s">
        <v>281</v>
      </c>
      <c r="D76" s="222" t="s">
        <v>281</v>
      </c>
      <c r="E76" s="189" t="s">
        <v>1051</v>
      </c>
      <c r="F76" s="189" t="s">
        <v>1051</v>
      </c>
      <c r="G76" s="189" t="s">
        <v>1020</v>
      </c>
      <c r="H76" s="189" t="s">
        <v>1020</v>
      </c>
      <c r="I76" s="221">
        <v>2</v>
      </c>
      <c r="J76" s="191" t="s">
        <v>282</v>
      </c>
      <c r="K76" s="221">
        <v>1</v>
      </c>
      <c r="L76" s="191" t="s">
        <v>282</v>
      </c>
      <c r="M76" s="246">
        <v>344399500</v>
      </c>
      <c r="N76" s="247">
        <v>181320000</v>
      </c>
      <c r="O76" s="135">
        <f t="shared" ref="O76:O83" si="4">N76-M76</f>
        <v>-163079500</v>
      </c>
      <c r="P76" s="110" t="s">
        <v>1022</v>
      </c>
      <c r="Q76" s="110" t="s">
        <v>1023</v>
      </c>
      <c r="R76" s="106"/>
      <c r="S76" s="106"/>
      <c r="T76" s="106"/>
    </row>
    <row r="77" spans="1:20" ht="57" customHeight="1" x14ac:dyDescent="0.25">
      <c r="A77" s="67" t="s">
        <v>90</v>
      </c>
      <c r="B77" s="7" t="s">
        <v>206</v>
      </c>
      <c r="C77" s="14" t="s">
        <v>403</v>
      </c>
      <c r="D77" s="14" t="s">
        <v>403</v>
      </c>
      <c r="E77" s="110" t="s">
        <v>1052</v>
      </c>
      <c r="F77" s="110" t="s">
        <v>1052</v>
      </c>
      <c r="G77" s="110" t="s">
        <v>1020</v>
      </c>
      <c r="H77" s="110" t="s">
        <v>1020</v>
      </c>
      <c r="I77" s="20">
        <v>30</v>
      </c>
      <c r="J77" s="15" t="s">
        <v>260</v>
      </c>
      <c r="K77" s="20">
        <v>30</v>
      </c>
      <c r="L77" s="15" t="s">
        <v>260</v>
      </c>
      <c r="M77" s="246">
        <v>50000000</v>
      </c>
      <c r="N77" s="246">
        <v>50000000</v>
      </c>
      <c r="O77" s="135">
        <f t="shared" si="4"/>
        <v>0</v>
      </c>
      <c r="P77" s="110" t="s">
        <v>1022</v>
      </c>
      <c r="Q77" s="110" t="s">
        <v>1023</v>
      </c>
      <c r="R77" s="106"/>
      <c r="S77" s="106"/>
      <c r="T77" s="106"/>
    </row>
    <row r="78" spans="1:20" ht="45" customHeight="1" x14ac:dyDescent="0.25">
      <c r="A78" s="217" t="s">
        <v>91</v>
      </c>
      <c r="B78" s="187" t="s">
        <v>10</v>
      </c>
      <c r="C78" s="203" t="s">
        <v>294</v>
      </c>
      <c r="D78" s="203"/>
      <c r="E78" s="189" t="s">
        <v>1051</v>
      </c>
      <c r="F78" s="189"/>
      <c r="G78" s="189" t="s">
        <v>1020</v>
      </c>
      <c r="H78" s="189"/>
      <c r="I78" s="221">
        <v>2</v>
      </c>
      <c r="J78" s="191" t="s">
        <v>8</v>
      </c>
      <c r="K78" s="221">
        <v>0</v>
      </c>
      <c r="L78" s="191" t="s">
        <v>8</v>
      </c>
      <c r="M78" s="246">
        <v>150000000</v>
      </c>
      <c r="N78" s="246"/>
      <c r="O78" s="135">
        <f t="shared" si="4"/>
        <v>-150000000</v>
      </c>
      <c r="P78" s="110" t="s">
        <v>1022</v>
      </c>
      <c r="Q78" s="110" t="s">
        <v>1023</v>
      </c>
      <c r="R78" s="106"/>
      <c r="S78" s="106"/>
      <c r="T78" s="106"/>
    </row>
    <row r="79" spans="1:20" ht="45" customHeight="1" x14ac:dyDescent="0.25">
      <c r="A79" s="67" t="s">
        <v>92</v>
      </c>
      <c r="B79" s="7" t="s">
        <v>11</v>
      </c>
      <c r="C79" s="21" t="s">
        <v>339</v>
      </c>
      <c r="D79" s="21" t="s">
        <v>339</v>
      </c>
      <c r="E79" s="110" t="s">
        <v>1331</v>
      </c>
      <c r="F79" s="110" t="s">
        <v>1051</v>
      </c>
      <c r="G79" s="110" t="s">
        <v>1020</v>
      </c>
      <c r="H79" s="110" t="s">
        <v>1020</v>
      </c>
      <c r="I79" s="20">
        <v>5</v>
      </c>
      <c r="J79" s="15" t="s">
        <v>404</v>
      </c>
      <c r="K79" s="20">
        <v>5</v>
      </c>
      <c r="L79" s="15" t="s">
        <v>404</v>
      </c>
      <c r="M79" s="246">
        <v>100000000</v>
      </c>
      <c r="N79" s="246">
        <v>100000000</v>
      </c>
      <c r="O79" s="135">
        <f t="shared" si="4"/>
        <v>0</v>
      </c>
      <c r="P79" s="110" t="s">
        <v>1022</v>
      </c>
      <c r="Q79" s="110" t="s">
        <v>1023</v>
      </c>
      <c r="R79" s="106"/>
      <c r="S79" s="106"/>
      <c r="T79" s="106"/>
    </row>
    <row r="80" spans="1:20" ht="41.25" customHeight="1" x14ac:dyDescent="0.25">
      <c r="A80" s="217" t="s">
        <v>93</v>
      </c>
      <c r="B80" s="187" t="s">
        <v>345</v>
      </c>
      <c r="C80" s="222" t="s">
        <v>346</v>
      </c>
      <c r="D80" s="222" t="s">
        <v>346</v>
      </c>
      <c r="E80" s="189" t="s">
        <v>1053</v>
      </c>
      <c r="F80" s="189" t="s">
        <v>1053</v>
      </c>
      <c r="G80" s="189" t="s">
        <v>1020</v>
      </c>
      <c r="H80" s="189" t="s">
        <v>1020</v>
      </c>
      <c r="I80" s="221">
        <v>64</v>
      </c>
      <c r="J80" s="191" t="s">
        <v>283</v>
      </c>
      <c r="K80" s="221">
        <v>64</v>
      </c>
      <c r="L80" s="191" t="s">
        <v>283</v>
      </c>
      <c r="M80" s="246">
        <v>209000000</v>
      </c>
      <c r="N80" s="247">
        <v>96500000</v>
      </c>
      <c r="O80" s="135">
        <f t="shared" si="4"/>
        <v>-112500000</v>
      </c>
      <c r="P80" s="110" t="s">
        <v>1022</v>
      </c>
      <c r="Q80" s="110" t="s">
        <v>1023</v>
      </c>
      <c r="R80" s="106"/>
      <c r="S80" s="106"/>
      <c r="T80" s="106"/>
    </row>
    <row r="81" spans="1:20" ht="45" customHeight="1" x14ac:dyDescent="0.25">
      <c r="A81" s="67" t="s">
        <v>94</v>
      </c>
      <c r="B81" s="7" t="s">
        <v>12</v>
      </c>
      <c r="C81" s="14" t="s">
        <v>340</v>
      </c>
      <c r="D81" s="14" t="s">
        <v>340</v>
      </c>
      <c r="E81" s="110" t="s">
        <v>1051</v>
      </c>
      <c r="F81" s="110" t="s">
        <v>1051</v>
      </c>
      <c r="G81" s="110" t="s">
        <v>1020</v>
      </c>
      <c r="H81" s="110" t="s">
        <v>1020</v>
      </c>
      <c r="I81" s="20">
        <v>2</v>
      </c>
      <c r="J81" s="15" t="s">
        <v>299</v>
      </c>
      <c r="K81" s="20">
        <v>2</v>
      </c>
      <c r="L81" s="15" t="s">
        <v>299</v>
      </c>
      <c r="M81" s="95">
        <v>150000000</v>
      </c>
      <c r="N81" s="175">
        <v>150000000</v>
      </c>
      <c r="O81" s="135">
        <f t="shared" si="4"/>
        <v>0</v>
      </c>
      <c r="P81" s="110" t="s">
        <v>1022</v>
      </c>
      <c r="Q81" s="110" t="s">
        <v>1023</v>
      </c>
      <c r="R81" s="106"/>
      <c r="S81" s="106"/>
      <c r="T81" s="106"/>
    </row>
    <row r="82" spans="1:20" ht="48.75" customHeight="1" x14ac:dyDescent="0.25">
      <c r="A82" s="67" t="s">
        <v>95</v>
      </c>
      <c r="B82" s="7" t="s">
        <v>16</v>
      </c>
      <c r="C82" s="22" t="s">
        <v>407</v>
      </c>
      <c r="D82" s="22" t="s">
        <v>407</v>
      </c>
      <c r="E82" s="110" t="s">
        <v>1054</v>
      </c>
      <c r="F82" s="110" t="s">
        <v>1054</v>
      </c>
      <c r="G82" s="110" t="s">
        <v>1020</v>
      </c>
      <c r="H82" s="110" t="s">
        <v>1020</v>
      </c>
      <c r="I82" s="20">
        <v>100</v>
      </c>
      <c r="J82" s="15" t="s">
        <v>283</v>
      </c>
      <c r="K82" s="20">
        <v>100</v>
      </c>
      <c r="L82" s="15" t="s">
        <v>283</v>
      </c>
      <c r="M82" s="95">
        <v>75000000</v>
      </c>
      <c r="N82" s="99">
        <v>75000000</v>
      </c>
      <c r="O82" s="135">
        <f t="shared" si="4"/>
        <v>0</v>
      </c>
      <c r="P82" s="110" t="s">
        <v>1022</v>
      </c>
      <c r="Q82" s="110" t="s">
        <v>1023</v>
      </c>
      <c r="R82" s="106"/>
      <c r="S82" s="106"/>
      <c r="T82" s="106"/>
    </row>
    <row r="83" spans="1:20" ht="45" customHeight="1" x14ac:dyDescent="0.25">
      <c r="A83" s="67" t="s">
        <v>96</v>
      </c>
      <c r="B83" s="7" t="s">
        <v>207</v>
      </c>
      <c r="C83" s="14" t="s">
        <v>408</v>
      </c>
      <c r="D83" s="14" t="s">
        <v>408</v>
      </c>
      <c r="E83" s="110" t="s">
        <v>1055</v>
      </c>
      <c r="F83" s="110" t="s">
        <v>1055</v>
      </c>
      <c r="G83" s="110" t="s">
        <v>1020</v>
      </c>
      <c r="H83" s="110" t="s">
        <v>1020</v>
      </c>
      <c r="I83" s="20">
        <v>150</v>
      </c>
      <c r="J83" s="15" t="s">
        <v>406</v>
      </c>
      <c r="K83" s="20">
        <v>150</v>
      </c>
      <c r="L83" s="15" t="s">
        <v>406</v>
      </c>
      <c r="M83" s="95">
        <v>150000000</v>
      </c>
      <c r="N83" s="99">
        <v>150000000</v>
      </c>
      <c r="O83" s="135">
        <f t="shared" si="4"/>
        <v>0</v>
      </c>
      <c r="P83" s="110" t="s">
        <v>1022</v>
      </c>
      <c r="Q83" s="110" t="s">
        <v>1023</v>
      </c>
      <c r="R83" s="106"/>
      <c r="S83" s="106"/>
      <c r="T83" s="106"/>
    </row>
    <row r="84" spans="1:20" ht="43.5" customHeight="1" x14ac:dyDescent="0.25">
      <c r="A84" s="296" t="s">
        <v>97</v>
      </c>
      <c r="B84" s="309" t="s">
        <v>208</v>
      </c>
      <c r="C84" s="21" t="s">
        <v>410</v>
      </c>
      <c r="D84" s="21" t="s">
        <v>410</v>
      </c>
      <c r="E84" s="110" t="s">
        <v>1056</v>
      </c>
      <c r="F84" s="110" t="s">
        <v>1056</v>
      </c>
      <c r="G84" s="110" t="s">
        <v>1020</v>
      </c>
      <c r="H84" s="110" t="s">
        <v>1020</v>
      </c>
      <c r="I84" s="20">
        <v>100</v>
      </c>
      <c r="J84" s="15" t="s">
        <v>260</v>
      </c>
      <c r="K84" s="20">
        <v>100</v>
      </c>
      <c r="L84" s="15" t="s">
        <v>260</v>
      </c>
      <c r="M84" s="272">
        <v>100000000</v>
      </c>
      <c r="N84" s="272">
        <v>100000000</v>
      </c>
      <c r="O84" s="340">
        <f>N84-M84</f>
        <v>0</v>
      </c>
      <c r="P84" s="110" t="s">
        <v>1022</v>
      </c>
      <c r="Q84" s="110" t="s">
        <v>1023</v>
      </c>
      <c r="R84" s="106"/>
      <c r="S84" s="106"/>
      <c r="T84" s="106"/>
    </row>
    <row r="85" spans="1:20" ht="33" customHeight="1" x14ac:dyDescent="0.25">
      <c r="A85" s="297"/>
      <c r="B85" s="310"/>
      <c r="C85" s="21" t="s">
        <v>409</v>
      </c>
      <c r="D85" s="21" t="s">
        <v>409</v>
      </c>
      <c r="E85" s="110" t="s">
        <v>1057</v>
      </c>
      <c r="F85" s="110" t="s">
        <v>1057</v>
      </c>
      <c r="G85" s="110" t="s">
        <v>1020</v>
      </c>
      <c r="H85" s="110" t="s">
        <v>1020</v>
      </c>
      <c r="I85" s="20">
        <v>2</v>
      </c>
      <c r="J85" s="15" t="s">
        <v>258</v>
      </c>
      <c r="K85" s="20">
        <v>2</v>
      </c>
      <c r="L85" s="15" t="s">
        <v>258</v>
      </c>
      <c r="M85" s="273"/>
      <c r="N85" s="273"/>
      <c r="O85" s="341"/>
      <c r="P85" s="110" t="s">
        <v>1022</v>
      </c>
      <c r="Q85" s="110" t="s">
        <v>1023</v>
      </c>
      <c r="R85" s="106"/>
      <c r="S85" s="106"/>
      <c r="T85" s="106"/>
    </row>
    <row r="86" spans="1:20" ht="42" customHeight="1" x14ac:dyDescent="0.25">
      <c r="A86" s="67" t="s">
        <v>98</v>
      </c>
      <c r="B86" s="7" t="s">
        <v>209</v>
      </c>
      <c r="C86" s="21" t="s">
        <v>411</v>
      </c>
      <c r="D86" s="21" t="s">
        <v>411</v>
      </c>
      <c r="E86" s="110" t="s">
        <v>1058</v>
      </c>
      <c r="F86" s="110" t="s">
        <v>1058</v>
      </c>
      <c r="G86" s="110" t="s">
        <v>1020</v>
      </c>
      <c r="H86" s="110" t="s">
        <v>1020</v>
      </c>
      <c r="I86" s="20">
        <v>100</v>
      </c>
      <c r="J86" s="15" t="s">
        <v>338</v>
      </c>
      <c r="K86" s="20">
        <v>100</v>
      </c>
      <c r="L86" s="15" t="s">
        <v>338</v>
      </c>
      <c r="M86" s="95">
        <v>50000000</v>
      </c>
      <c r="N86" s="99">
        <v>50000000</v>
      </c>
      <c r="O86" s="135">
        <f t="shared" ref="O86:O89" si="5">N86-M86</f>
        <v>0</v>
      </c>
      <c r="P86" s="110" t="s">
        <v>1022</v>
      </c>
      <c r="Q86" s="110" t="s">
        <v>1023</v>
      </c>
      <c r="R86" s="106"/>
      <c r="S86" s="106"/>
      <c r="T86" s="106"/>
    </row>
    <row r="87" spans="1:20" ht="42.95" customHeight="1" x14ac:dyDescent="0.25">
      <c r="A87" s="67" t="s">
        <v>99</v>
      </c>
      <c r="B87" s="7" t="s">
        <v>40</v>
      </c>
      <c r="C87" s="14" t="s">
        <v>342</v>
      </c>
      <c r="D87" s="14" t="s">
        <v>342</v>
      </c>
      <c r="E87" s="110" t="s">
        <v>1059</v>
      </c>
      <c r="F87" s="110" t="s">
        <v>1059</v>
      </c>
      <c r="G87" s="110" t="s">
        <v>1020</v>
      </c>
      <c r="H87" s="110" t="s">
        <v>1020</v>
      </c>
      <c r="I87" s="20">
        <v>150</v>
      </c>
      <c r="J87" s="15" t="s">
        <v>405</v>
      </c>
      <c r="K87" s="20">
        <v>150</v>
      </c>
      <c r="L87" s="15" t="s">
        <v>405</v>
      </c>
      <c r="M87" s="95">
        <v>100000000</v>
      </c>
      <c r="N87" s="99">
        <v>100000000</v>
      </c>
      <c r="O87" s="135">
        <f t="shared" si="5"/>
        <v>0</v>
      </c>
      <c r="P87" s="110" t="s">
        <v>1022</v>
      </c>
      <c r="Q87" s="110" t="s">
        <v>1023</v>
      </c>
      <c r="R87" s="106"/>
      <c r="S87" s="106"/>
      <c r="T87" s="106"/>
    </row>
    <row r="88" spans="1:20" ht="38.25" customHeight="1" x14ac:dyDescent="0.25">
      <c r="A88" s="67" t="s">
        <v>100</v>
      </c>
      <c r="B88" s="7" t="s">
        <v>41</v>
      </c>
      <c r="C88" s="14" t="s">
        <v>413</v>
      </c>
      <c r="D88" s="14" t="s">
        <v>413</v>
      </c>
      <c r="E88" s="110" t="s">
        <v>1051</v>
      </c>
      <c r="F88" s="110" t="s">
        <v>1051</v>
      </c>
      <c r="G88" s="110" t="s">
        <v>1020</v>
      </c>
      <c r="H88" s="110" t="s">
        <v>1020</v>
      </c>
      <c r="I88" s="20">
        <v>18</v>
      </c>
      <c r="J88" s="15" t="s">
        <v>29</v>
      </c>
      <c r="K88" s="20">
        <v>18</v>
      </c>
      <c r="L88" s="15" t="s">
        <v>29</v>
      </c>
      <c r="M88" s="95">
        <v>75000000</v>
      </c>
      <c r="N88" s="99">
        <v>75000000</v>
      </c>
      <c r="O88" s="135">
        <f t="shared" si="5"/>
        <v>0</v>
      </c>
      <c r="P88" s="110" t="s">
        <v>1022</v>
      </c>
      <c r="Q88" s="110" t="s">
        <v>1023</v>
      </c>
      <c r="R88" s="106"/>
      <c r="S88" s="106"/>
      <c r="T88" s="106"/>
    </row>
    <row r="89" spans="1:20" ht="32.25" customHeight="1" x14ac:dyDescent="0.25">
      <c r="A89" s="67" t="s">
        <v>101</v>
      </c>
      <c r="B89" s="7" t="s">
        <v>210</v>
      </c>
      <c r="C89" s="14" t="s">
        <v>414</v>
      </c>
      <c r="D89" s="14" t="s">
        <v>414</v>
      </c>
      <c r="E89" s="110" t="s">
        <v>1018</v>
      </c>
      <c r="F89" s="110" t="s">
        <v>1018</v>
      </c>
      <c r="G89" s="110" t="s">
        <v>1020</v>
      </c>
      <c r="H89" s="110" t="s">
        <v>1020</v>
      </c>
      <c r="I89" s="20">
        <v>6000</v>
      </c>
      <c r="J89" s="15" t="s">
        <v>309</v>
      </c>
      <c r="K89" s="20">
        <v>6000</v>
      </c>
      <c r="L89" s="15" t="s">
        <v>309</v>
      </c>
      <c r="M89" s="95">
        <v>50000000</v>
      </c>
      <c r="N89" s="99">
        <v>50000000</v>
      </c>
      <c r="O89" s="135">
        <f t="shared" si="5"/>
        <v>0</v>
      </c>
      <c r="P89" s="110" t="s">
        <v>1022</v>
      </c>
      <c r="Q89" s="110" t="s">
        <v>1023</v>
      </c>
      <c r="R89" s="106"/>
      <c r="S89" s="106"/>
      <c r="T89" s="106"/>
    </row>
    <row r="90" spans="1:20" ht="48.75" customHeight="1" x14ac:dyDescent="0.25">
      <c r="A90" s="296" t="s">
        <v>102</v>
      </c>
      <c r="B90" s="309" t="s">
        <v>211</v>
      </c>
      <c r="C90" s="21" t="s">
        <v>347</v>
      </c>
      <c r="D90" s="21" t="s">
        <v>347</v>
      </c>
      <c r="E90" s="110" t="s">
        <v>1052</v>
      </c>
      <c r="F90" s="110" t="s">
        <v>1052</v>
      </c>
      <c r="G90" s="110" t="s">
        <v>1020</v>
      </c>
      <c r="H90" s="110" t="s">
        <v>1020</v>
      </c>
      <c r="I90" s="20">
        <v>150</v>
      </c>
      <c r="J90" s="15" t="s">
        <v>260</v>
      </c>
      <c r="K90" s="20">
        <v>150</v>
      </c>
      <c r="L90" s="15" t="s">
        <v>260</v>
      </c>
      <c r="M90" s="272">
        <v>148650000</v>
      </c>
      <c r="N90" s="272">
        <v>148650000</v>
      </c>
      <c r="O90" s="340">
        <f>N90-M90</f>
        <v>0</v>
      </c>
      <c r="P90" s="110" t="s">
        <v>1022</v>
      </c>
      <c r="Q90" s="110" t="s">
        <v>1023</v>
      </c>
      <c r="R90" s="106"/>
      <c r="S90" s="106"/>
      <c r="T90" s="106"/>
    </row>
    <row r="91" spans="1:20" ht="45" customHeight="1" x14ac:dyDescent="0.25">
      <c r="A91" s="297"/>
      <c r="B91" s="310"/>
      <c r="C91" s="21" t="s">
        <v>348</v>
      </c>
      <c r="D91" s="21" t="s">
        <v>348</v>
      </c>
      <c r="E91" s="110" t="s">
        <v>1018</v>
      </c>
      <c r="F91" s="110" t="s">
        <v>1018</v>
      </c>
      <c r="G91" s="110" t="s">
        <v>1020</v>
      </c>
      <c r="H91" s="110" t="s">
        <v>1020</v>
      </c>
      <c r="I91" s="20">
        <v>1</v>
      </c>
      <c r="J91" s="15" t="s">
        <v>341</v>
      </c>
      <c r="K91" s="20">
        <v>1</v>
      </c>
      <c r="L91" s="15" t="s">
        <v>341</v>
      </c>
      <c r="M91" s="273"/>
      <c r="N91" s="273"/>
      <c r="O91" s="341"/>
      <c r="P91" s="110" t="s">
        <v>1022</v>
      </c>
      <c r="Q91" s="110" t="s">
        <v>1023</v>
      </c>
      <c r="R91" s="106"/>
      <c r="S91" s="106"/>
      <c r="T91" s="106"/>
    </row>
    <row r="92" spans="1:20" ht="81.75" customHeight="1" x14ac:dyDescent="0.25">
      <c r="A92" s="296" t="s">
        <v>103</v>
      </c>
      <c r="B92" s="309" t="s">
        <v>212</v>
      </c>
      <c r="C92" s="21" t="s">
        <v>415</v>
      </c>
      <c r="D92" s="21" t="s">
        <v>415</v>
      </c>
      <c r="E92" s="110" t="s">
        <v>1052</v>
      </c>
      <c r="F92" s="110" t="s">
        <v>1052</v>
      </c>
      <c r="G92" s="110" t="s">
        <v>1020</v>
      </c>
      <c r="H92" s="110" t="s">
        <v>1020</v>
      </c>
      <c r="I92" s="20">
        <v>150</v>
      </c>
      <c r="J92" s="15" t="s">
        <v>260</v>
      </c>
      <c r="K92" s="20">
        <v>150</v>
      </c>
      <c r="L92" s="15" t="s">
        <v>260</v>
      </c>
      <c r="M92" s="272">
        <v>150000000</v>
      </c>
      <c r="N92" s="272">
        <v>150000000</v>
      </c>
      <c r="O92" s="340">
        <f>N92-M92</f>
        <v>0</v>
      </c>
      <c r="P92" s="110" t="s">
        <v>1022</v>
      </c>
      <c r="Q92" s="110" t="s">
        <v>1023</v>
      </c>
      <c r="R92" s="106"/>
      <c r="S92" s="106"/>
      <c r="T92" s="106"/>
    </row>
    <row r="93" spans="1:20" ht="42" customHeight="1" x14ac:dyDescent="0.25">
      <c r="A93" s="297"/>
      <c r="B93" s="310"/>
      <c r="C93" s="21" t="s">
        <v>348</v>
      </c>
      <c r="D93" s="21" t="s">
        <v>348</v>
      </c>
      <c r="E93" s="110" t="s">
        <v>1018</v>
      </c>
      <c r="F93" s="110" t="s">
        <v>1018</v>
      </c>
      <c r="G93" s="110" t="s">
        <v>1020</v>
      </c>
      <c r="H93" s="110" t="s">
        <v>1020</v>
      </c>
      <c r="I93" s="20">
        <v>1</v>
      </c>
      <c r="J93" s="15" t="s">
        <v>341</v>
      </c>
      <c r="K93" s="20">
        <v>1</v>
      </c>
      <c r="L93" s="15" t="s">
        <v>341</v>
      </c>
      <c r="M93" s="273"/>
      <c r="N93" s="273"/>
      <c r="O93" s="341"/>
      <c r="P93" s="110" t="s">
        <v>1022</v>
      </c>
      <c r="Q93" s="110" t="s">
        <v>1023</v>
      </c>
      <c r="R93" s="106"/>
      <c r="S93" s="106"/>
      <c r="T93" s="106"/>
    </row>
    <row r="94" spans="1:20" ht="53.25" customHeight="1" x14ac:dyDescent="0.25">
      <c r="A94" s="296" t="s">
        <v>104</v>
      </c>
      <c r="B94" s="309" t="s">
        <v>213</v>
      </c>
      <c r="C94" s="14" t="s">
        <v>418</v>
      </c>
      <c r="D94" s="14" t="s">
        <v>418</v>
      </c>
      <c r="E94" s="110" t="s">
        <v>1019</v>
      </c>
      <c r="F94" s="110" t="s">
        <v>1019</v>
      </c>
      <c r="G94" s="110" t="s">
        <v>1020</v>
      </c>
      <c r="H94" s="110" t="s">
        <v>1020</v>
      </c>
      <c r="I94" s="20">
        <v>26</v>
      </c>
      <c r="J94" s="15" t="s">
        <v>283</v>
      </c>
      <c r="K94" s="20">
        <v>26</v>
      </c>
      <c r="L94" s="15" t="s">
        <v>283</v>
      </c>
      <c r="M94" s="272">
        <v>100000000</v>
      </c>
      <c r="N94" s="272">
        <v>100000000</v>
      </c>
      <c r="O94" s="340">
        <f>N94-M94</f>
        <v>0</v>
      </c>
      <c r="P94" s="110" t="s">
        <v>1022</v>
      </c>
      <c r="Q94" s="110" t="s">
        <v>1023</v>
      </c>
      <c r="R94" s="106"/>
      <c r="S94" s="106"/>
      <c r="T94" s="106"/>
    </row>
    <row r="95" spans="1:20" ht="48" customHeight="1" x14ac:dyDescent="0.25">
      <c r="A95" s="297"/>
      <c r="B95" s="310"/>
      <c r="C95" s="14" t="s">
        <v>416</v>
      </c>
      <c r="D95" s="14" t="s">
        <v>416</v>
      </c>
      <c r="E95" s="110" t="s">
        <v>1061</v>
      </c>
      <c r="F95" s="110" t="s">
        <v>1060</v>
      </c>
      <c r="G95" s="110" t="s">
        <v>1020</v>
      </c>
      <c r="H95" s="110" t="s">
        <v>1020</v>
      </c>
      <c r="I95" s="20">
        <v>1000</v>
      </c>
      <c r="J95" s="15" t="s">
        <v>405</v>
      </c>
      <c r="K95" s="20">
        <v>1000</v>
      </c>
      <c r="L95" s="15" t="s">
        <v>405</v>
      </c>
      <c r="M95" s="273"/>
      <c r="N95" s="273"/>
      <c r="O95" s="341"/>
      <c r="P95" s="110" t="s">
        <v>1022</v>
      </c>
      <c r="Q95" s="110" t="s">
        <v>1023</v>
      </c>
      <c r="R95" s="106"/>
      <c r="S95" s="106"/>
      <c r="T95" s="106"/>
    </row>
    <row r="96" spans="1:20" ht="32.25" customHeight="1" x14ac:dyDescent="0.25">
      <c r="A96" s="67" t="s">
        <v>447</v>
      </c>
      <c r="B96" s="7" t="s">
        <v>42</v>
      </c>
      <c r="C96" s="21" t="s">
        <v>417</v>
      </c>
      <c r="D96" s="21" t="s">
        <v>417</v>
      </c>
      <c r="E96" s="110" t="s">
        <v>1052</v>
      </c>
      <c r="F96" s="110" t="s">
        <v>1052</v>
      </c>
      <c r="G96" s="110" t="s">
        <v>1020</v>
      </c>
      <c r="H96" s="110" t="s">
        <v>1020</v>
      </c>
      <c r="I96" s="20">
        <v>250</v>
      </c>
      <c r="J96" s="15" t="s">
        <v>370</v>
      </c>
      <c r="K96" s="20">
        <v>250</v>
      </c>
      <c r="L96" s="15" t="s">
        <v>370</v>
      </c>
      <c r="M96" s="95">
        <v>125000000</v>
      </c>
      <c r="N96" s="99">
        <v>125000000</v>
      </c>
      <c r="O96" s="135">
        <f t="shared" ref="O96:O103" si="6">N96-M96</f>
        <v>0</v>
      </c>
      <c r="P96" s="110" t="s">
        <v>1022</v>
      </c>
      <c r="Q96" s="110" t="s">
        <v>1023</v>
      </c>
      <c r="R96" s="106"/>
      <c r="S96" s="106"/>
      <c r="T96" s="106"/>
    </row>
    <row r="97" spans="1:20" ht="43.5" customHeight="1" x14ac:dyDescent="0.25">
      <c r="A97" s="67" t="s">
        <v>448</v>
      </c>
      <c r="B97" s="7" t="s">
        <v>217</v>
      </c>
      <c r="C97" s="21" t="s">
        <v>353</v>
      </c>
      <c r="D97" s="21" t="s">
        <v>353</v>
      </c>
      <c r="E97" s="110" t="s">
        <v>1052</v>
      </c>
      <c r="F97" s="110" t="s">
        <v>1052</v>
      </c>
      <c r="G97" s="110" t="s">
        <v>1020</v>
      </c>
      <c r="H97" s="110" t="s">
        <v>1020</v>
      </c>
      <c r="I97" s="20">
        <v>100</v>
      </c>
      <c r="J97" s="15" t="s">
        <v>405</v>
      </c>
      <c r="K97" s="20">
        <v>100</v>
      </c>
      <c r="L97" s="15" t="s">
        <v>405</v>
      </c>
      <c r="M97" s="95">
        <v>100000000</v>
      </c>
      <c r="N97" s="99">
        <v>100000000</v>
      </c>
      <c r="O97" s="135">
        <f t="shared" si="6"/>
        <v>0</v>
      </c>
      <c r="P97" s="110" t="s">
        <v>1022</v>
      </c>
      <c r="Q97" s="110" t="s">
        <v>1023</v>
      </c>
      <c r="R97" s="106"/>
      <c r="S97" s="106"/>
      <c r="T97" s="106"/>
    </row>
    <row r="98" spans="1:20" ht="44.25" customHeight="1" x14ac:dyDescent="0.25">
      <c r="A98" s="67" t="s">
        <v>105</v>
      </c>
      <c r="B98" s="7" t="s">
        <v>214</v>
      </c>
      <c r="C98" s="21" t="s">
        <v>349</v>
      </c>
      <c r="D98" s="21" t="s">
        <v>349</v>
      </c>
      <c r="E98" s="110" t="s">
        <v>1018</v>
      </c>
      <c r="F98" s="110" t="s">
        <v>1018</v>
      </c>
      <c r="G98" s="110" t="s">
        <v>1020</v>
      </c>
      <c r="H98" s="110" t="s">
        <v>1020</v>
      </c>
      <c r="I98" s="20">
        <v>22</v>
      </c>
      <c r="J98" s="15" t="s">
        <v>283</v>
      </c>
      <c r="K98" s="20">
        <v>22</v>
      </c>
      <c r="L98" s="15" t="s">
        <v>283</v>
      </c>
      <c r="M98" s="95">
        <v>75000000</v>
      </c>
      <c r="N98" s="99">
        <v>75000000</v>
      </c>
      <c r="O98" s="135">
        <f t="shared" si="6"/>
        <v>0</v>
      </c>
      <c r="P98" s="110" t="s">
        <v>1022</v>
      </c>
      <c r="Q98" s="110" t="s">
        <v>1023</v>
      </c>
      <c r="R98" s="106"/>
      <c r="S98" s="106"/>
      <c r="T98" s="106"/>
    </row>
    <row r="99" spans="1:20" ht="51.75" customHeight="1" x14ac:dyDescent="0.25">
      <c r="A99" s="90" t="s">
        <v>106</v>
      </c>
      <c r="B99" s="93" t="s">
        <v>215</v>
      </c>
      <c r="C99" s="22" t="s">
        <v>419</v>
      </c>
      <c r="D99" s="22" t="s">
        <v>419</v>
      </c>
      <c r="E99" s="110" t="s">
        <v>1055</v>
      </c>
      <c r="F99" s="110" t="s">
        <v>1055</v>
      </c>
      <c r="G99" s="110" t="s">
        <v>1020</v>
      </c>
      <c r="H99" s="110" t="s">
        <v>1020</v>
      </c>
      <c r="I99" s="20">
        <v>1100</v>
      </c>
      <c r="J99" s="15" t="s">
        <v>406</v>
      </c>
      <c r="K99" s="20">
        <v>1100</v>
      </c>
      <c r="L99" s="15" t="s">
        <v>406</v>
      </c>
      <c r="M99" s="94">
        <v>300000000</v>
      </c>
      <c r="N99" s="98">
        <v>300000000</v>
      </c>
      <c r="O99" s="135">
        <f t="shared" si="6"/>
        <v>0</v>
      </c>
      <c r="P99" s="110" t="s">
        <v>1022</v>
      </c>
      <c r="Q99" s="110" t="s">
        <v>1023</v>
      </c>
      <c r="R99" s="106"/>
      <c r="S99" s="106"/>
      <c r="T99" s="106"/>
    </row>
    <row r="100" spans="1:20" ht="42" customHeight="1" x14ac:dyDescent="0.25">
      <c r="A100" s="217" t="s">
        <v>107</v>
      </c>
      <c r="B100" s="187" t="s">
        <v>43</v>
      </c>
      <c r="C100" s="222" t="s">
        <v>350</v>
      </c>
      <c r="D100" s="222" t="s">
        <v>350</v>
      </c>
      <c r="E100" s="189" t="s">
        <v>1052</v>
      </c>
      <c r="F100" s="189" t="s">
        <v>1052</v>
      </c>
      <c r="G100" s="189" t="s">
        <v>1020</v>
      </c>
      <c r="H100" s="189" t="s">
        <v>1020</v>
      </c>
      <c r="I100" s="221">
        <v>110</v>
      </c>
      <c r="J100" s="191" t="s">
        <v>370</v>
      </c>
      <c r="K100" s="221">
        <v>220</v>
      </c>
      <c r="L100" s="191" t="s">
        <v>370</v>
      </c>
      <c r="M100" s="246">
        <v>75000000</v>
      </c>
      <c r="N100" s="246">
        <v>130200000</v>
      </c>
      <c r="O100" s="135">
        <f t="shared" si="6"/>
        <v>55200000</v>
      </c>
      <c r="P100" s="110" t="s">
        <v>1022</v>
      </c>
      <c r="Q100" s="110" t="s">
        <v>1023</v>
      </c>
      <c r="R100" s="106"/>
      <c r="S100" s="106"/>
      <c r="T100" s="106"/>
    </row>
    <row r="101" spans="1:20" ht="42" customHeight="1" x14ac:dyDescent="0.25">
      <c r="A101" s="67" t="s">
        <v>108</v>
      </c>
      <c r="B101" s="7" t="s">
        <v>44</v>
      </c>
      <c r="C101" s="21" t="s">
        <v>351</v>
      </c>
      <c r="D101" s="21" t="s">
        <v>351</v>
      </c>
      <c r="E101" s="110" t="s">
        <v>1062</v>
      </c>
      <c r="F101" s="110" t="s">
        <v>1062</v>
      </c>
      <c r="G101" s="110" t="s">
        <v>1020</v>
      </c>
      <c r="H101" s="110" t="s">
        <v>1020</v>
      </c>
      <c r="I101" s="20">
        <v>2000</v>
      </c>
      <c r="J101" s="15" t="s">
        <v>405</v>
      </c>
      <c r="K101" s="20">
        <v>2000</v>
      </c>
      <c r="L101" s="15" t="s">
        <v>405</v>
      </c>
      <c r="M101" s="246">
        <v>300000000</v>
      </c>
      <c r="N101" s="246">
        <v>300000000</v>
      </c>
      <c r="O101" s="135">
        <f t="shared" si="6"/>
        <v>0</v>
      </c>
      <c r="P101" s="110" t="s">
        <v>1022</v>
      </c>
      <c r="Q101" s="110" t="s">
        <v>1023</v>
      </c>
      <c r="R101" s="106"/>
      <c r="S101" s="106"/>
      <c r="T101" s="106"/>
    </row>
    <row r="102" spans="1:20" ht="39.75" customHeight="1" x14ac:dyDescent="0.25">
      <c r="A102" s="217" t="s">
        <v>109</v>
      </c>
      <c r="B102" s="187" t="s">
        <v>216</v>
      </c>
      <c r="C102" s="222" t="s">
        <v>352</v>
      </c>
      <c r="D102" s="222" t="s">
        <v>352</v>
      </c>
      <c r="E102" s="189" t="s">
        <v>1052</v>
      </c>
      <c r="F102" s="189" t="s">
        <v>1052</v>
      </c>
      <c r="G102" s="189" t="s">
        <v>1020</v>
      </c>
      <c r="H102" s="189" t="s">
        <v>1020</v>
      </c>
      <c r="I102" s="221">
        <v>225</v>
      </c>
      <c r="J102" s="191" t="s">
        <v>405</v>
      </c>
      <c r="K102" s="221">
        <v>185</v>
      </c>
      <c r="L102" s="191" t="s">
        <v>405</v>
      </c>
      <c r="M102" s="246">
        <v>325000000</v>
      </c>
      <c r="N102" s="246">
        <v>184000000</v>
      </c>
      <c r="O102" s="135">
        <f t="shared" si="6"/>
        <v>-141000000</v>
      </c>
      <c r="P102" s="110" t="s">
        <v>1022</v>
      </c>
      <c r="Q102" s="110" t="s">
        <v>1023</v>
      </c>
      <c r="R102" s="106"/>
      <c r="S102" s="106"/>
      <c r="T102" s="106"/>
    </row>
    <row r="103" spans="1:20" ht="42.75" customHeight="1" x14ac:dyDescent="0.25">
      <c r="A103" s="67" t="s">
        <v>110</v>
      </c>
      <c r="B103" s="7" t="s">
        <v>218</v>
      </c>
      <c r="C103" s="21" t="s">
        <v>421</v>
      </c>
      <c r="D103" s="21" t="s">
        <v>421</v>
      </c>
      <c r="E103" s="110" t="s">
        <v>1052</v>
      </c>
      <c r="F103" s="110" t="s">
        <v>1052</v>
      </c>
      <c r="G103" s="110" t="s">
        <v>1020</v>
      </c>
      <c r="H103" s="110" t="s">
        <v>1020</v>
      </c>
      <c r="I103" s="20">
        <v>1100</v>
      </c>
      <c r="J103" s="15" t="s">
        <v>405</v>
      </c>
      <c r="K103" s="20">
        <v>1100</v>
      </c>
      <c r="L103" s="15" t="s">
        <v>405</v>
      </c>
      <c r="M103" s="95">
        <v>1700000000</v>
      </c>
      <c r="N103" s="99">
        <v>1700000000</v>
      </c>
      <c r="O103" s="135">
        <f t="shared" si="6"/>
        <v>0</v>
      </c>
      <c r="P103" s="110" t="s">
        <v>1022</v>
      </c>
      <c r="Q103" s="110" t="s">
        <v>1023</v>
      </c>
      <c r="R103" s="106"/>
      <c r="S103" s="106"/>
      <c r="T103" s="106"/>
    </row>
    <row r="104" spans="1:20" ht="42.75" customHeight="1" x14ac:dyDescent="0.25">
      <c r="A104" s="217" t="s">
        <v>1387</v>
      </c>
      <c r="B104" s="342" t="s">
        <v>1388</v>
      </c>
      <c r="C104" s="222" t="s">
        <v>1389</v>
      </c>
      <c r="D104" s="222"/>
      <c r="E104" s="189" t="s">
        <v>1290</v>
      </c>
      <c r="F104" s="189"/>
      <c r="G104" s="189" t="s">
        <v>1020</v>
      </c>
      <c r="H104" s="189"/>
      <c r="I104" s="221">
        <v>26</v>
      </c>
      <c r="J104" s="191" t="s">
        <v>283</v>
      </c>
      <c r="K104" s="221"/>
      <c r="L104" s="191"/>
      <c r="M104" s="270">
        <v>1987200000</v>
      </c>
      <c r="N104" s="269"/>
      <c r="O104" s="135">
        <f>N104-M104</f>
        <v>-1987200000</v>
      </c>
      <c r="P104" s="110"/>
      <c r="Q104" s="110"/>
      <c r="R104" s="106"/>
      <c r="S104" s="110"/>
      <c r="T104" s="110" t="s">
        <v>1390</v>
      </c>
    </row>
    <row r="105" spans="1:20" ht="42.75" customHeight="1" x14ac:dyDescent="0.25">
      <c r="A105" s="67" t="s">
        <v>111</v>
      </c>
      <c r="B105" s="7" t="s">
        <v>449</v>
      </c>
      <c r="C105" s="21" t="s">
        <v>450</v>
      </c>
      <c r="D105" s="21" t="s">
        <v>450</v>
      </c>
      <c r="E105" s="110" t="s">
        <v>1290</v>
      </c>
      <c r="F105" s="110" t="s">
        <v>1290</v>
      </c>
      <c r="G105" s="110" t="s">
        <v>1020</v>
      </c>
      <c r="H105" s="110" t="s">
        <v>1020</v>
      </c>
      <c r="I105" s="20">
        <v>3</v>
      </c>
      <c r="J105" s="15" t="s">
        <v>27</v>
      </c>
      <c r="K105" s="20">
        <v>3</v>
      </c>
      <c r="L105" s="15" t="s">
        <v>27</v>
      </c>
      <c r="M105" s="95">
        <v>189473700</v>
      </c>
      <c r="N105" s="99">
        <v>189473700</v>
      </c>
      <c r="O105" s="135">
        <f>N105-M105</f>
        <v>0</v>
      </c>
      <c r="P105" s="110" t="s">
        <v>1022</v>
      </c>
      <c r="Q105" s="110" t="s">
        <v>1023</v>
      </c>
      <c r="R105" s="106"/>
      <c r="S105" s="106"/>
      <c r="T105" s="106"/>
    </row>
    <row r="106" spans="1:20" ht="42.75" customHeight="1" x14ac:dyDescent="0.25">
      <c r="A106" s="67" t="s">
        <v>112</v>
      </c>
      <c r="B106" s="7" t="s">
        <v>451</v>
      </c>
      <c r="C106" s="21" t="s">
        <v>452</v>
      </c>
      <c r="D106" s="21" t="s">
        <v>452</v>
      </c>
      <c r="E106" s="110" t="s">
        <v>1290</v>
      </c>
      <c r="F106" s="110" t="s">
        <v>1290</v>
      </c>
      <c r="G106" s="110" t="s">
        <v>1020</v>
      </c>
      <c r="H106" s="110" t="s">
        <v>1020</v>
      </c>
      <c r="I106" s="20">
        <v>1</v>
      </c>
      <c r="J106" s="15" t="s">
        <v>29</v>
      </c>
      <c r="K106" s="20">
        <v>1</v>
      </c>
      <c r="L106" s="15" t="s">
        <v>29</v>
      </c>
      <c r="M106" s="95">
        <v>60000000</v>
      </c>
      <c r="N106" s="99">
        <v>60000000</v>
      </c>
      <c r="O106" s="135">
        <f t="shared" ref="O106:O115" si="7">N106-M106</f>
        <v>0</v>
      </c>
      <c r="P106" s="110" t="s">
        <v>1022</v>
      </c>
      <c r="Q106" s="110" t="s">
        <v>1023</v>
      </c>
      <c r="R106" s="106"/>
      <c r="S106" s="106"/>
      <c r="T106" s="106"/>
    </row>
    <row r="107" spans="1:20" ht="42.75" customHeight="1" x14ac:dyDescent="0.25">
      <c r="A107" s="151" t="s">
        <v>113</v>
      </c>
      <c r="B107" s="152" t="s">
        <v>453</v>
      </c>
      <c r="C107" s="153" t="s">
        <v>454</v>
      </c>
      <c r="D107" s="153" t="s">
        <v>454</v>
      </c>
      <c r="E107" s="154" t="s">
        <v>1290</v>
      </c>
      <c r="F107" s="154" t="s">
        <v>1290</v>
      </c>
      <c r="G107" s="154" t="s">
        <v>1020</v>
      </c>
      <c r="H107" s="154" t="s">
        <v>1020</v>
      </c>
      <c r="I107" s="155">
        <v>2</v>
      </c>
      <c r="J107" s="156" t="s">
        <v>27</v>
      </c>
      <c r="K107" s="155">
        <v>2</v>
      </c>
      <c r="L107" s="156" t="s">
        <v>27</v>
      </c>
      <c r="M107" s="157">
        <v>348947350</v>
      </c>
      <c r="N107" s="157">
        <v>348947350</v>
      </c>
      <c r="O107" s="158">
        <f t="shared" si="7"/>
        <v>0</v>
      </c>
      <c r="P107" s="154" t="s">
        <v>1022</v>
      </c>
      <c r="Q107" s="154" t="s">
        <v>1023</v>
      </c>
      <c r="R107" s="159"/>
      <c r="S107" s="159"/>
      <c r="T107" s="159"/>
    </row>
    <row r="108" spans="1:20" ht="42.75" customHeight="1" x14ac:dyDescent="0.25">
      <c r="A108" s="160" t="s">
        <v>114</v>
      </c>
      <c r="B108" s="161" t="s">
        <v>455</v>
      </c>
      <c r="C108" s="162" t="s">
        <v>456</v>
      </c>
      <c r="D108" s="162" t="s">
        <v>456</v>
      </c>
      <c r="E108" s="163" t="s">
        <v>1290</v>
      </c>
      <c r="F108" s="163" t="s">
        <v>1290</v>
      </c>
      <c r="G108" s="163" t="s">
        <v>1020</v>
      </c>
      <c r="H108" s="163" t="s">
        <v>1020</v>
      </c>
      <c r="I108" s="164">
        <v>1</v>
      </c>
      <c r="J108" s="165" t="s">
        <v>29</v>
      </c>
      <c r="K108" s="164">
        <v>1</v>
      </c>
      <c r="L108" s="165" t="s">
        <v>29</v>
      </c>
      <c r="M108" s="166">
        <v>52631575</v>
      </c>
      <c r="N108" s="166">
        <v>52631575</v>
      </c>
      <c r="O108" s="167">
        <f t="shared" si="7"/>
        <v>0</v>
      </c>
      <c r="P108" s="163" t="s">
        <v>1022</v>
      </c>
      <c r="Q108" s="163" t="s">
        <v>1023</v>
      </c>
      <c r="R108" s="168"/>
      <c r="S108" s="168"/>
      <c r="T108" s="168"/>
    </row>
    <row r="109" spans="1:20" ht="42.75" customHeight="1" x14ac:dyDescent="0.25">
      <c r="A109" s="67" t="s">
        <v>115</v>
      </c>
      <c r="B109" s="7" t="s">
        <v>457</v>
      </c>
      <c r="C109" s="21" t="s">
        <v>458</v>
      </c>
      <c r="D109" s="21" t="s">
        <v>458</v>
      </c>
      <c r="E109" s="110" t="s">
        <v>1290</v>
      </c>
      <c r="F109" s="110" t="s">
        <v>1290</v>
      </c>
      <c r="G109" s="110" t="s">
        <v>1020</v>
      </c>
      <c r="H109" s="110" t="s">
        <v>1020</v>
      </c>
      <c r="I109" s="20">
        <v>1</v>
      </c>
      <c r="J109" s="15" t="s">
        <v>28</v>
      </c>
      <c r="K109" s="20">
        <v>1</v>
      </c>
      <c r="L109" s="15" t="s">
        <v>28</v>
      </c>
      <c r="M109" s="95">
        <v>40000000</v>
      </c>
      <c r="N109" s="99">
        <v>40000000</v>
      </c>
      <c r="O109" s="135">
        <f t="shared" si="7"/>
        <v>0</v>
      </c>
      <c r="P109" s="110" t="s">
        <v>1022</v>
      </c>
      <c r="Q109" s="110" t="s">
        <v>1023</v>
      </c>
      <c r="R109" s="106"/>
      <c r="S109" s="106"/>
      <c r="T109" s="106"/>
    </row>
    <row r="110" spans="1:20" ht="42.75" customHeight="1" x14ac:dyDescent="0.25">
      <c r="A110" s="67" t="s">
        <v>460</v>
      </c>
      <c r="B110" s="7" t="s">
        <v>459</v>
      </c>
      <c r="C110" s="21" t="s">
        <v>461</v>
      </c>
      <c r="D110" s="21" t="s">
        <v>461</v>
      </c>
      <c r="E110" s="110" t="s">
        <v>1290</v>
      </c>
      <c r="F110" s="110" t="s">
        <v>1290</v>
      </c>
      <c r="G110" s="110" t="s">
        <v>1020</v>
      </c>
      <c r="H110" s="110" t="s">
        <v>1020</v>
      </c>
      <c r="I110" s="18">
        <v>1</v>
      </c>
      <c r="J110" s="15" t="s">
        <v>29</v>
      </c>
      <c r="K110" s="18">
        <v>1</v>
      </c>
      <c r="L110" s="15" t="s">
        <v>29</v>
      </c>
      <c r="M110" s="95">
        <v>52631575</v>
      </c>
      <c r="N110" s="99">
        <v>52631575</v>
      </c>
      <c r="O110" s="135">
        <f t="shared" si="7"/>
        <v>0</v>
      </c>
      <c r="P110" s="110" t="s">
        <v>1022</v>
      </c>
      <c r="Q110" s="110" t="s">
        <v>1023</v>
      </c>
      <c r="R110" s="106"/>
      <c r="S110" s="106"/>
      <c r="T110" s="106"/>
    </row>
    <row r="111" spans="1:20" ht="42.75" customHeight="1" x14ac:dyDescent="0.25">
      <c r="A111" s="67" t="s">
        <v>463</v>
      </c>
      <c r="B111" s="7" t="s">
        <v>462</v>
      </c>
      <c r="C111" s="21" t="s">
        <v>466</v>
      </c>
      <c r="D111" s="21" t="s">
        <v>466</v>
      </c>
      <c r="E111" s="110" t="s">
        <v>1290</v>
      </c>
      <c r="F111" s="110" t="s">
        <v>1290</v>
      </c>
      <c r="G111" s="110" t="s">
        <v>1020</v>
      </c>
      <c r="H111" s="110" t="s">
        <v>1020</v>
      </c>
      <c r="I111" s="18">
        <v>5</v>
      </c>
      <c r="J111" s="15" t="s">
        <v>29</v>
      </c>
      <c r="K111" s="18">
        <v>5</v>
      </c>
      <c r="L111" s="15" t="s">
        <v>29</v>
      </c>
      <c r="M111" s="95">
        <v>323157800</v>
      </c>
      <c r="N111" s="99">
        <v>323157800</v>
      </c>
      <c r="O111" s="135">
        <f t="shared" si="7"/>
        <v>0</v>
      </c>
      <c r="P111" s="110" t="s">
        <v>1022</v>
      </c>
      <c r="Q111" s="110" t="s">
        <v>1023</v>
      </c>
      <c r="R111" s="106"/>
      <c r="S111" s="106"/>
      <c r="T111" s="106"/>
    </row>
    <row r="112" spans="1:20" ht="42.75" customHeight="1" x14ac:dyDescent="0.25">
      <c r="A112" s="67" t="s">
        <v>464</v>
      </c>
      <c r="B112" s="7" t="s">
        <v>465</v>
      </c>
      <c r="C112" s="21" t="s">
        <v>343</v>
      </c>
      <c r="D112" s="21" t="s">
        <v>343</v>
      </c>
      <c r="E112" s="110" t="s">
        <v>1290</v>
      </c>
      <c r="F112" s="110" t="s">
        <v>1290</v>
      </c>
      <c r="G112" s="110" t="s">
        <v>1020</v>
      </c>
      <c r="H112" s="110" t="s">
        <v>1020</v>
      </c>
      <c r="I112" s="18">
        <v>3</v>
      </c>
      <c r="J112" s="15" t="s">
        <v>27</v>
      </c>
      <c r="K112" s="18">
        <v>3</v>
      </c>
      <c r="L112" s="15" t="s">
        <v>27</v>
      </c>
      <c r="M112" s="95">
        <v>559500000</v>
      </c>
      <c r="N112" s="99">
        <v>559500000</v>
      </c>
      <c r="O112" s="135">
        <f t="shared" si="7"/>
        <v>0</v>
      </c>
      <c r="P112" s="110" t="s">
        <v>1022</v>
      </c>
      <c r="Q112" s="110" t="s">
        <v>1023</v>
      </c>
      <c r="R112" s="106"/>
      <c r="S112" s="106"/>
      <c r="T112" s="106"/>
    </row>
    <row r="113" spans="1:20" ht="42.75" customHeight="1" x14ac:dyDescent="0.25">
      <c r="A113" s="67" t="s">
        <v>467</v>
      </c>
      <c r="B113" s="7" t="s">
        <v>468</v>
      </c>
      <c r="C113" s="21"/>
      <c r="D113" s="21" t="s">
        <v>1048</v>
      </c>
      <c r="E113" s="110"/>
      <c r="F113" s="110" t="s">
        <v>1290</v>
      </c>
      <c r="G113" s="110"/>
      <c r="H113" s="110" t="s">
        <v>1020</v>
      </c>
      <c r="I113" s="18"/>
      <c r="J113" s="15"/>
      <c r="K113" s="18">
        <v>1</v>
      </c>
      <c r="L113" s="15" t="s">
        <v>1364</v>
      </c>
      <c r="M113" s="95"/>
      <c r="N113" s="99">
        <v>28600000</v>
      </c>
      <c r="O113" s="135">
        <f t="shared" si="7"/>
        <v>28600000</v>
      </c>
      <c r="P113" s="110" t="s">
        <v>1022</v>
      </c>
      <c r="Q113" s="110" t="s">
        <v>1023</v>
      </c>
      <c r="R113" s="200">
        <f>SUM(O113:O115)</f>
        <v>445000000</v>
      </c>
      <c r="S113" s="106"/>
      <c r="T113" s="110" t="s">
        <v>1390</v>
      </c>
    </row>
    <row r="114" spans="1:20" ht="42.75" customHeight="1" x14ac:dyDescent="0.25">
      <c r="A114" s="67" t="s">
        <v>469</v>
      </c>
      <c r="B114" s="7" t="s">
        <v>470</v>
      </c>
      <c r="C114" s="21"/>
      <c r="D114" s="21" t="s">
        <v>1049</v>
      </c>
      <c r="E114" s="110"/>
      <c r="F114" s="110" t="s">
        <v>1290</v>
      </c>
      <c r="G114" s="110"/>
      <c r="H114" s="110" t="s">
        <v>1020</v>
      </c>
      <c r="I114" s="18"/>
      <c r="J114" s="15"/>
      <c r="K114" s="18">
        <v>1</v>
      </c>
      <c r="L114" s="15" t="s">
        <v>1364</v>
      </c>
      <c r="M114" s="95"/>
      <c r="N114" s="99">
        <v>123000000</v>
      </c>
      <c r="O114" s="135">
        <f t="shared" si="7"/>
        <v>123000000</v>
      </c>
      <c r="P114" s="110" t="s">
        <v>1022</v>
      </c>
      <c r="Q114" s="110" t="s">
        <v>1023</v>
      </c>
      <c r="R114" s="201">
        <v>2694230840</v>
      </c>
      <c r="S114" s="106"/>
      <c r="T114" s="110" t="s">
        <v>1390</v>
      </c>
    </row>
    <row r="115" spans="1:20" ht="42.75" customHeight="1" x14ac:dyDescent="0.25">
      <c r="A115" s="67" t="s">
        <v>471</v>
      </c>
      <c r="B115" s="7" t="s">
        <v>472</v>
      </c>
      <c r="C115" s="21"/>
      <c r="D115" s="21" t="s">
        <v>1050</v>
      </c>
      <c r="E115" s="110"/>
      <c r="F115" s="110" t="s">
        <v>1290</v>
      </c>
      <c r="G115" s="110"/>
      <c r="H115" s="110" t="s">
        <v>1020</v>
      </c>
      <c r="I115" s="18"/>
      <c r="J115" s="15"/>
      <c r="K115" s="18">
        <v>1</v>
      </c>
      <c r="L115" s="15" t="s">
        <v>1364</v>
      </c>
      <c r="M115" s="95"/>
      <c r="N115" s="99">
        <v>293400000</v>
      </c>
      <c r="O115" s="135">
        <f t="shared" si="7"/>
        <v>293400000</v>
      </c>
      <c r="P115" s="110" t="s">
        <v>1022</v>
      </c>
      <c r="Q115" s="110" t="s">
        <v>1023</v>
      </c>
      <c r="R115" s="200">
        <f>SUM(R113:R114)</f>
        <v>3139230840</v>
      </c>
      <c r="S115" s="106"/>
      <c r="T115" s="110" t="s">
        <v>1390</v>
      </c>
    </row>
    <row r="116" spans="1:20" ht="27" x14ac:dyDescent="0.25">
      <c r="A116" s="308" t="s">
        <v>116</v>
      </c>
      <c r="B116" s="302" t="s">
        <v>45</v>
      </c>
      <c r="C116" s="75" t="s">
        <v>284</v>
      </c>
      <c r="D116" s="75" t="s">
        <v>284</v>
      </c>
      <c r="E116" s="126" t="s">
        <v>1036</v>
      </c>
      <c r="F116" s="126" t="s">
        <v>1036</v>
      </c>
      <c r="G116" s="128" t="s">
        <v>1020</v>
      </c>
      <c r="H116" s="128" t="s">
        <v>1020</v>
      </c>
      <c r="I116" s="78">
        <v>125.5</v>
      </c>
      <c r="J116" s="76" t="s">
        <v>285</v>
      </c>
      <c r="K116" s="78">
        <v>125.5</v>
      </c>
      <c r="L116" s="76" t="s">
        <v>285</v>
      </c>
      <c r="M116" s="315">
        <f>SUM(M123:M377)</f>
        <v>14647124000</v>
      </c>
      <c r="N116" s="315">
        <f>SUM(N123:N377)</f>
        <v>70382602280</v>
      </c>
      <c r="O116" s="315">
        <f>SUM(O123:O377)</f>
        <v>55735478280</v>
      </c>
      <c r="P116" s="117" t="s">
        <v>1022</v>
      </c>
      <c r="Q116" s="117" t="s">
        <v>1023</v>
      </c>
      <c r="R116" s="116"/>
      <c r="S116" s="116"/>
      <c r="T116" s="116"/>
    </row>
    <row r="117" spans="1:20" ht="35.25" customHeight="1" x14ac:dyDescent="0.25">
      <c r="A117" s="308"/>
      <c r="B117" s="307"/>
      <c r="C117" s="75" t="s">
        <v>286</v>
      </c>
      <c r="D117" s="75" t="s">
        <v>286</v>
      </c>
      <c r="E117" s="126" t="s">
        <v>1036</v>
      </c>
      <c r="F117" s="126" t="s">
        <v>1036</v>
      </c>
      <c r="G117" s="128" t="s">
        <v>1020</v>
      </c>
      <c r="H117" s="128" t="s">
        <v>1020</v>
      </c>
      <c r="I117" s="79">
        <v>100</v>
      </c>
      <c r="J117" s="76" t="s">
        <v>285</v>
      </c>
      <c r="K117" s="79">
        <v>100</v>
      </c>
      <c r="L117" s="76" t="s">
        <v>285</v>
      </c>
      <c r="M117" s="316"/>
      <c r="N117" s="316"/>
      <c r="O117" s="316"/>
      <c r="P117" s="117" t="s">
        <v>1022</v>
      </c>
      <c r="Q117" s="117" t="s">
        <v>1023</v>
      </c>
      <c r="R117" s="116"/>
      <c r="S117" s="116"/>
      <c r="T117" s="116"/>
    </row>
    <row r="118" spans="1:20" ht="25.5" x14ac:dyDescent="0.25">
      <c r="A118" s="308"/>
      <c r="B118" s="307"/>
      <c r="C118" s="75" t="s">
        <v>287</v>
      </c>
      <c r="D118" s="75" t="s">
        <v>287</v>
      </c>
      <c r="E118" s="126" t="s">
        <v>1036</v>
      </c>
      <c r="F118" s="126" t="s">
        <v>1036</v>
      </c>
      <c r="G118" s="128" t="s">
        <v>1020</v>
      </c>
      <c r="H118" s="128" t="s">
        <v>1020</v>
      </c>
      <c r="I118" s="79">
        <v>100</v>
      </c>
      <c r="J118" s="76" t="s">
        <v>285</v>
      </c>
      <c r="K118" s="79">
        <v>100</v>
      </c>
      <c r="L118" s="76" t="s">
        <v>285</v>
      </c>
      <c r="M118" s="316"/>
      <c r="N118" s="316"/>
      <c r="O118" s="316"/>
      <c r="P118" s="117" t="s">
        <v>1022</v>
      </c>
      <c r="Q118" s="117" t="s">
        <v>1023</v>
      </c>
      <c r="R118" s="116"/>
      <c r="S118" s="116"/>
      <c r="T118" s="116"/>
    </row>
    <row r="119" spans="1:20" ht="36.75" customHeight="1" x14ac:dyDescent="0.25">
      <c r="A119" s="308"/>
      <c r="B119" s="307"/>
      <c r="C119" s="75" t="s">
        <v>288</v>
      </c>
      <c r="D119" s="75" t="s">
        <v>288</v>
      </c>
      <c r="E119" s="126" t="s">
        <v>1036</v>
      </c>
      <c r="F119" s="126" t="s">
        <v>1036</v>
      </c>
      <c r="G119" s="128" t="s">
        <v>1020</v>
      </c>
      <c r="H119" s="128" t="s">
        <v>1020</v>
      </c>
      <c r="I119" s="79">
        <v>54</v>
      </c>
      <c r="J119" s="76" t="s">
        <v>285</v>
      </c>
      <c r="K119" s="79">
        <v>54</v>
      </c>
      <c r="L119" s="76" t="s">
        <v>285</v>
      </c>
      <c r="M119" s="316"/>
      <c r="N119" s="316"/>
      <c r="O119" s="316"/>
      <c r="P119" s="117" t="s">
        <v>1022</v>
      </c>
      <c r="Q119" s="117" t="s">
        <v>1023</v>
      </c>
      <c r="R119" s="116"/>
      <c r="S119" s="116"/>
      <c r="T119" s="116"/>
    </row>
    <row r="120" spans="1:20" ht="25.5" x14ac:dyDescent="0.25">
      <c r="A120" s="308"/>
      <c r="B120" s="307"/>
      <c r="C120" s="75" t="s">
        <v>289</v>
      </c>
      <c r="D120" s="75" t="s">
        <v>289</v>
      </c>
      <c r="E120" s="126" t="s">
        <v>1036</v>
      </c>
      <c r="F120" s="126" t="s">
        <v>1036</v>
      </c>
      <c r="G120" s="128" t="s">
        <v>1020</v>
      </c>
      <c r="H120" s="128" t="s">
        <v>1020</v>
      </c>
      <c r="I120" s="79">
        <v>44</v>
      </c>
      <c r="J120" s="76" t="s">
        <v>285</v>
      </c>
      <c r="K120" s="79">
        <v>44</v>
      </c>
      <c r="L120" s="76" t="s">
        <v>285</v>
      </c>
      <c r="M120" s="316"/>
      <c r="N120" s="316"/>
      <c r="O120" s="316"/>
      <c r="P120" s="117" t="s">
        <v>1022</v>
      </c>
      <c r="Q120" s="117" t="s">
        <v>1023</v>
      </c>
      <c r="R120" s="127"/>
      <c r="S120" s="127"/>
      <c r="T120" s="127"/>
    </row>
    <row r="121" spans="1:20" ht="25.5" x14ac:dyDescent="0.25">
      <c r="A121" s="308"/>
      <c r="B121" s="307"/>
      <c r="C121" s="75" t="s">
        <v>290</v>
      </c>
      <c r="D121" s="75" t="s">
        <v>290</v>
      </c>
      <c r="E121" s="126" t="s">
        <v>1036</v>
      </c>
      <c r="F121" s="126" t="s">
        <v>1036</v>
      </c>
      <c r="G121" s="128" t="s">
        <v>1020</v>
      </c>
      <c r="H121" s="128" t="s">
        <v>1020</v>
      </c>
      <c r="I121" s="80" t="s">
        <v>1007</v>
      </c>
      <c r="J121" s="76" t="s">
        <v>291</v>
      </c>
      <c r="K121" s="80" t="s">
        <v>1007</v>
      </c>
      <c r="L121" s="76" t="s">
        <v>291</v>
      </c>
      <c r="M121" s="316"/>
      <c r="N121" s="316"/>
      <c r="O121" s="316"/>
      <c r="P121" s="117" t="s">
        <v>1022</v>
      </c>
      <c r="Q121" s="117" t="s">
        <v>1023</v>
      </c>
      <c r="R121" s="116"/>
      <c r="S121" s="116"/>
      <c r="T121" s="116"/>
    </row>
    <row r="122" spans="1:20" ht="25.5" x14ac:dyDescent="0.25">
      <c r="A122" s="308"/>
      <c r="B122" s="303"/>
      <c r="C122" s="81" t="s">
        <v>292</v>
      </c>
      <c r="D122" s="81" t="s">
        <v>292</v>
      </c>
      <c r="E122" s="126" t="s">
        <v>1036</v>
      </c>
      <c r="F122" s="126" t="s">
        <v>1036</v>
      </c>
      <c r="G122" s="128" t="s">
        <v>1020</v>
      </c>
      <c r="H122" s="128" t="s">
        <v>1020</v>
      </c>
      <c r="I122" s="97">
        <v>6.5277777777777782E-2</v>
      </c>
      <c r="J122" s="82" t="s">
        <v>291</v>
      </c>
      <c r="K122" s="97">
        <v>6.5277777777777782E-2</v>
      </c>
      <c r="L122" s="82" t="s">
        <v>291</v>
      </c>
      <c r="M122" s="317"/>
      <c r="N122" s="317"/>
      <c r="O122" s="317"/>
      <c r="P122" s="117" t="s">
        <v>1022</v>
      </c>
      <c r="Q122" s="117" t="s">
        <v>1023</v>
      </c>
      <c r="R122" s="116"/>
      <c r="S122" s="116"/>
      <c r="T122" s="116"/>
    </row>
    <row r="123" spans="1:20" ht="32.25" customHeight="1" x14ac:dyDescent="0.25">
      <c r="A123" s="209" t="s">
        <v>117</v>
      </c>
      <c r="B123" s="223" t="s">
        <v>473</v>
      </c>
      <c r="C123" s="224" t="s">
        <v>281</v>
      </c>
      <c r="D123" s="224" t="s">
        <v>281</v>
      </c>
      <c r="E123" s="189" t="s">
        <v>1043</v>
      </c>
      <c r="F123" s="189" t="s">
        <v>1043</v>
      </c>
      <c r="G123" s="189" t="s">
        <v>1020</v>
      </c>
      <c r="H123" s="189" t="s">
        <v>1020</v>
      </c>
      <c r="I123" s="221">
        <v>22</v>
      </c>
      <c r="J123" s="225" t="s">
        <v>282</v>
      </c>
      <c r="K123" s="221">
        <v>22</v>
      </c>
      <c r="L123" s="225" t="s">
        <v>282</v>
      </c>
      <c r="M123" s="243">
        <v>5750000000</v>
      </c>
      <c r="N123" s="248">
        <f>M123-272687560-2000000+71460000</f>
        <v>5546772440</v>
      </c>
      <c r="O123" s="249">
        <f>N123-M123</f>
        <v>-203227560</v>
      </c>
      <c r="P123" s="110" t="s">
        <v>1022</v>
      </c>
      <c r="Q123" s="181" t="s">
        <v>1023</v>
      </c>
      <c r="R123" s="182"/>
      <c r="S123" s="182"/>
      <c r="T123" s="182"/>
    </row>
    <row r="124" spans="1:20" ht="32.25" customHeight="1" x14ac:dyDescent="0.25">
      <c r="A124" s="226"/>
      <c r="B124" s="227"/>
      <c r="C124" s="224"/>
      <c r="D124" s="224" t="s">
        <v>1363</v>
      </c>
      <c r="E124" s="189"/>
      <c r="F124" s="189" t="s">
        <v>1043</v>
      </c>
      <c r="G124" s="189"/>
      <c r="H124" s="189" t="s">
        <v>1020</v>
      </c>
      <c r="I124" s="221"/>
      <c r="J124" s="225"/>
      <c r="K124" s="221">
        <v>1</v>
      </c>
      <c r="L124" s="225" t="s">
        <v>1361</v>
      </c>
      <c r="M124" s="245"/>
      <c r="N124" s="250"/>
      <c r="O124" s="251"/>
      <c r="P124" s="110"/>
      <c r="Q124" s="181" t="s">
        <v>1023</v>
      </c>
      <c r="R124" s="184"/>
      <c r="S124" s="184"/>
      <c r="T124" s="184"/>
    </row>
    <row r="125" spans="1:20" ht="24.75" customHeight="1" x14ac:dyDescent="0.25">
      <c r="A125" s="210"/>
      <c r="B125" s="228"/>
      <c r="C125" s="224"/>
      <c r="D125" s="224" t="s">
        <v>1362</v>
      </c>
      <c r="E125" s="189"/>
      <c r="F125" s="189" t="s">
        <v>1043</v>
      </c>
      <c r="G125" s="189"/>
      <c r="H125" s="189" t="s">
        <v>1020</v>
      </c>
      <c r="I125" s="221"/>
      <c r="J125" s="225"/>
      <c r="K125" s="221">
        <v>7</v>
      </c>
      <c r="L125" s="225" t="s">
        <v>29</v>
      </c>
      <c r="M125" s="244"/>
      <c r="N125" s="252"/>
      <c r="O125" s="253"/>
      <c r="P125" s="110"/>
      <c r="Q125" s="181" t="s">
        <v>1023</v>
      </c>
      <c r="R125" s="183"/>
      <c r="S125" s="183"/>
      <c r="T125" s="183"/>
    </row>
    <row r="126" spans="1:20" ht="54.75" customHeight="1" x14ac:dyDescent="0.25">
      <c r="A126" s="209" t="s">
        <v>118</v>
      </c>
      <c r="B126" s="223" t="s">
        <v>220</v>
      </c>
      <c r="C126" s="222" t="s">
        <v>295</v>
      </c>
      <c r="D126" s="222" t="s">
        <v>295</v>
      </c>
      <c r="E126" s="189" t="s">
        <v>1043</v>
      </c>
      <c r="F126" s="189" t="s">
        <v>1043</v>
      </c>
      <c r="G126" s="189" t="s">
        <v>1020</v>
      </c>
      <c r="H126" s="189" t="s">
        <v>1020</v>
      </c>
      <c r="I126" s="229">
        <v>9</v>
      </c>
      <c r="J126" s="220" t="s">
        <v>296</v>
      </c>
      <c r="K126" s="229">
        <v>9</v>
      </c>
      <c r="L126" s="220" t="s">
        <v>296</v>
      </c>
      <c r="M126" s="246">
        <v>1200000000</v>
      </c>
      <c r="N126" s="247">
        <f>M126-9997000</f>
        <v>1190003000</v>
      </c>
      <c r="O126" s="135">
        <f t="shared" ref="O126:O194" si="8">N126-M126</f>
        <v>-9997000</v>
      </c>
      <c r="P126" s="110" t="s">
        <v>1022</v>
      </c>
      <c r="Q126" s="110" t="s">
        <v>1023</v>
      </c>
      <c r="R126" s="106"/>
      <c r="S126" s="106"/>
      <c r="T126" s="106"/>
    </row>
    <row r="127" spans="1:20" ht="54.75" customHeight="1" x14ac:dyDescent="0.25">
      <c r="A127" s="210"/>
      <c r="B127" s="228"/>
      <c r="C127" s="222"/>
      <c r="D127" s="224" t="s">
        <v>1362</v>
      </c>
      <c r="E127" s="189"/>
      <c r="F127" s="189" t="s">
        <v>1043</v>
      </c>
      <c r="G127" s="189"/>
      <c r="H127" s="189" t="s">
        <v>1020</v>
      </c>
      <c r="I127" s="229"/>
      <c r="J127" s="220"/>
      <c r="K127" s="221">
        <v>9</v>
      </c>
      <c r="L127" s="225" t="s">
        <v>29</v>
      </c>
      <c r="M127" s="243"/>
      <c r="N127" s="248"/>
      <c r="O127" s="249"/>
      <c r="P127" s="110"/>
      <c r="Q127" s="110" t="s">
        <v>1023</v>
      </c>
      <c r="R127" s="182"/>
      <c r="S127" s="182"/>
      <c r="T127" s="182"/>
    </row>
    <row r="128" spans="1:20" ht="40.5" customHeight="1" x14ac:dyDescent="0.25">
      <c r="A128" s="209" t="s">
        <v>119</v>
      </c>
      <c r="B128" s="223" t="s">
        <v>10</v>
      </c>
      <c r="C128" s="222" t="s">
        <v>294</v>
      </c>
      <c r="D128" s="222" t="s">
        <v>294</v>
      </c>
      <c r="E128" s="189" t="s">
        <v>1043</v>
      </c>
      <c r="F128" s="189" t="s">
        <v>1043</v>
      </c>
      <c r="G128" s="189" t="s">
        <v>1020</v>
      </c>
      <c r="H128" s="189" t="s">
        <v>1020</v>
      </c>
      <c r="I128" s="229">
        <v>2</v>
      </c>
      <c r="J128" s="220" t="s">
        <v>28</v>
      </c>
      <c r="K128" s="229">
        <v>2</v>
      </c>
      <c r="L128" s="220" t="s">
        <v>28</v>
      </c>
      <c r="M128" s="243">
        <v>150000000</v>
      </c>
      <c r="N128" s="248">
        <f>M128+54000000-1110000</f>
        <v>202890000</v>
      </c>
      <c r="O128" s="249">
        <f t="shared" si="8"/>
        <v>52890000</v>
      </c>
      <c r="P128" s="110" t="s">
        <v>1022</v>
      </c>
      <c r="Q128" s="181" t="s">
        <v>1023</v>
      </c>
      <c r="R128" s="182"/>
      <c r="S128" s="182"/>
      <c r="T128" s="182"/>
    </row>
    <row r="129" spans="1:20" ht="40.5" customHeight="1" x14ac:dyDescent="0.25">
      <c r="A129" s="226"/>
      <c r="B129" s="227"/>
      <c r="C129" s="222"/>
      <c r="D129" s="222" t="s">
        <v>1368</v>
      </c>
      <c r="E129" s="189"/>
      <c r="F129" s="189" t="s">
        <v>1043</v>
      </c>
      <c r="G129" s="189"/>
      <c r="H129" s="189" t="s">
        <v>1020</v>
      </c>
      <c r="I129" s="229"/>
      <c r="J129" s="220"/>
      <c r="K129" s="229">
        <v>2</v>
      </c>
      <c r="L129" s="220" t="s">
        <v>1361</v>
      </c>
      <c r="M129" s="244"/>
      <c r="N129" s="252"/>
      <c r="O129" s="253"/>
      <c r="P129" s="110"/>
      <c r="Q129" s="181" t="s">
        <v>1023</v>
      </c>
      <c r="R129" s="183"/>
      <c r="S129" s="183"/>
      <c r="T129" s="183"/>
    </row>
    <row r="130" spans="1:20" ht="40.5" customHeight="1" x14ac:dyDescent="0.25">
      <c r="A130" s="210"/>
      <c r="B130" s="228"/>
      <c r="C130" s="222"/>
      <c r="D130" s="224" t="s">
        <v>1362</v>
      </c>
      <c r="E130" s="189"/>
      <c r="F130" s="189" t="s">
        <v>1043</v>
      </c>
      <c r="G130" s="189"/>
      <c r="H130" s="189" t="s">
        <v>1020</v>
      </c>
      <c r="I130" s="229"/>
      <c r="J130" s="220"/>
      <c r="K130" s="221">
        <v>4</v>
      </c>
      <c r="L130" s="225" t="s">
        <v>29</v>
      </c>
      <c r="M130" s="244"/>
      <c r="N130" s="252"/>
      <c r="O130" s="253"/>
      <c r="P130" s="110"/>
      <c r="Q130" s="181"/>
      <c r="R130" s="183"/>
      <c r="S130" s="183"/>
      <c r="T130" s="183"/>
    </row>
    <row r="131" spans="1:20" ht="39" customHeight="1" x14ac:dyDescent="0.25">
      <c r="A131" s="209" t="s">
        <v>120</v>
      </c>
      <c r="B131" s="223" t="s">
        <v>12</v>
      </c>
      <c r="C131" s="222" t="s">
        <v>298</v>
      </c>
      <c r="D131" s="222" t="s">
        <v>298</v>
      </c>
      <c r="E131" s="189" t="s">
        <v>1043</v>
      </c>
      <c r="F131" s="189" t="s">
        <v>1043</v>
      </c>
      <c r="G131" s="189" t="s">
        <v>1020</v>
      </c>
      <c r="H131" s="189" t="s">
        <v>1020</v>
      </c>
      <c r="I131" s="229">
        <v>31</v>
      </c>
      <c r="J131" s="191" t="s">
        <v>299</v>
      </c>
      <c r="K131" s="229">
        <v>31</v>
      </c>
      <c r="L131" s="191" t="s">
        <v>299</v>
      </c>
      <c r="M131" s="246">
        <v>1500000000</v>
      </c>
      <c r="N131" s="247">
        <f>M131-27265000-6153000+55800000</f>
        <v>1522382000</v>
      </c>
      <c r="O131" s="135">
        <f t="shared" si="8"/>
        <v>22382000</v>
      </c>
      <c r="P131" s="110" t="s">
        <v>1022</v>
      </c>
      <c r="Q131" s="110" t="s">
        <v>1023</v>
      </c>
      <c r="R131" s="106"/>
      <c r="S131" s="106"/>
      <c r="T131" s="106"/>
    </row>
    <row r="132" spans="1:20" ht="39" customHeight="1" x14ac:dyDescent="0.25">
      <c r="A132" s="226"/>
      <c r="B132" s="227"/>
      <c r="C132" s="230"/>
      <c r="D132" s="224" t="s">
        <v>1369</v>
      </c>
      <c r="E132" s="189"/>
      <c r="F132" s="189" t="s">
        <v>1043</v>
      </c>
      <c r="G132" s="189"/>
      <c r="H132" s="189" t="s">
        <v>1020</v>
      </c>
      <c r="I132" s="229"/>
      <c r="J132" s="231"/>
      <c r="K132" s="229">
        <v>1</v>
      </c>
      <c r="L132" s="220" t="s">
        <v>1361</v>
      </c>
      <c r="M132" s="246"/>
      <c r="N132" s="247"/>
      <c r="O132" s="135"/>
      <c r="P132" s="110"/>
      <c r="Q132" s="110" t="s">
        <v>1023</v>
      </c>
      <c r="R132" s="106"/>
      <c r="S132" s="106"/>
      <c r="T132" s="106"/>
    </row>
    <row r="133" spans="1:20" ht="39" customHeight="1" x14ac:dyDescent="0.25">
      <c r="A133" s="210"/>
      <c r="B133" s="228"/>
      <c r="C133" s="230"/>
      <c r="D133" s="224" t="s">
        <v>1362</v>
      </c>
      <c r="E133" s="189"/>
      <c r="F133" s="189" t="s">
        <v>1043</v>
      </c>
      <c r="G133" s="189"/>
      <c r="H133" s="189" t="s">
        <v>1020</v>
      </c>
      <c r="I133" s="229"/>
      <c r="J133" s="231"/>
      <c r="K133" s="221">
        <v>6</v>
      </c>
      <c r="L133" s="225" t="s">
        <v>29</v>
      </c>
      <c r="M133" s="246"/>
      <c r="N133" s="247"/>
      <c r="O133" s="135"/>
      <c r="P133" s="110"/>
      <c r="Q133" s="110" t="s">
        <v>1023</v>
      </c>
      <c r="R133" s="106"/>
      <c r="S133" s="106"/>
      <c r="T133" s="106"/>
    </row>
    <row r="134" spans="1:20" ht="63" customHeight="1" x14ac:dyDescent="0.25">
      <c r="A134" s="67" t="s">
        <v>121</v>
      </c>
      <c r="B134" s="7" t="s">
        <v>46</v>
      </c>
      <c r="C134" s="22" t="s">
        <v>297</v>
      </c>
      <c r="D134" s="22" t="s">
        <v>297</v>
      </c>
      <c r="E134" s="110" t="s">
        <v>1044</v>
      </c>
      <c r="F134" s="110" t="s">
        <v>1044</v>
      </c>
      <c r="G134" s="110" t="s">
        <v>1020</v>
      </c>
      <c r="H134" s="110" t="s">
        <v>1020</v>
      </c>
      <c r="I134" s="29">
        <v>150</v>
      </c>
      <c r="J134" s="28" t="s">
        <v>260</v>
      </c>
      <c r="K134" s="29">
        <v>150</v>
      </c>
      <c r="L134" s="28" t="s">
        <v>260</v>
      </c>
      <c r="M134" s="95">
        <v>75000000</v>
      </c>
      <c r="N134" s="99">
        <v>75000000</v>
      </c>
      <c r="O134" s="135">
        <f t="shared" si="8"/>
        <v>0</v>
      </c>
      <c r="P134" s="110" t="s">
        <v>1022</v>
      </c>
      <c r="Q134" s="110" t="s">
        <v>1023</v>
      </c>
      <c r="R134" s="106"/>
      <c r="S134" s="106"/>
      <c r="T134" s="106"/>
    </row>
    <row r="135" spans="1:20" ht="42" customHeight="1" x14ac:dyDescent="0.25">
      <c r="A135" s="67" t="s">
        <v>122</v>
      </c>
      <c r="B135" s="30" t="s">
        <v>47</v>
      </c>
      <c r="C135" s="17" t="s">
        <v>300</v>
      </c>
      <c r="D135" s="17" t="s">
        <v>300</v>
      </c>
      <c r="E135" s="110" t="s">
        <v>1063</v>
      </c>
      <c r="F135" s="110" t="s">
        <v>1063</v>
      </c>
      <c r="G135" s="110" t="s">
        <v>1020</v>
      </c>
      <c r="H135" s="110" t="s">
        <v>1020</v>
      </c>
      <c r="I135" s="31">
        <v>150</v>
      </c>
      <c r="J135" s="15" t="s">
        <v>405</v>
      </c>
      <c r="K135" s="31">
        <v>150</v>
      </c>
      <c r="L135" s="15" t="s">
        <v>405</v>
      </c>
      <c r="M135" s="95">
        <v>150000000</v>
      </c>
      <c r="N135" s="99">
        <v>150000000</v>
      </c>
      <c r="O135" s="135">
        <f t="shared" si="8"/>
        <v>0</v>
      </c>
      <c r="P135" s="110" t="s">
        <v>1022</v>
      </c>
      <c r="Q135" s="110" t="s">
        <v>1023</v>
      </c>
      <c r="R135" s="106"/>
      <c r="S135" s="106"/>
      <c r="T135" s="106"/>
    </row>
    <row r="136" spans="1:20" ht="54" customHeight="1" x14ac:dyDescent="0.25">
      <c r="A136" s="67" t="s">
        <v>123</v>
      </c>
      <c r="B136" s="7" t="s">
        <v>222</v>
      </c>
      <c r="C136" s="22" t="s">
        <v>301</v>
      </c>
      <c r="D136" s="22" t="s">
        <v>301</v>
      </c>
      <c r="E136" s="110" t="s">
        <v>1063</v>
      </c>
      <c r="F136" s="110" t="s">
        <v>1063</v>
      </c>
      <c r="G136" s="110" t="s">
        <v>1020</v>
      </c>
      <c r="H136" s="110" t="s">
        <v>1020</v>
      </c>
      <c r="I136" s="32">
        <v>150</v>
      </c>
      <c r="J136" s="15" t="s">
        <v>405</v>
      </c>
      <c r="K136" s="32">
        <v>150</v>
      </c>
      <c r="L136" s="15" t="s">
        <v>405</v>
      </c>
      <c r="M136" s="95">
        <v>150000000</v>
      </c>
      <c r="N136" s="99">
        <v>150000000</v>
      </c>
      <c r="O136" s="135">
        <f t="shared" si="8"/>
        <v>0</v>
      </c>
      <c r="P136" s="110" t="s">
        <v>1022</v>
      </c>
      <c r="Q136" s="110" t="s">
        <v>1023</v>
      </c>
      <c r="R136" s="106"/>
      <c r="S136" s="106"/>
      <c r="T136" s="106"/>
    </row>
    <row r="137" spans="1:20" ht="39.75" customHeight="1" x14ac:dyDescent="0.25">
      <c r="A137" s="67" t="s">
        <v>124</v>
      </c>
      <c r="B137" s="7" t="s">
        <v>223</v>
      </c>
      <c r="C137" s="22" t="s">
        <v>302</v>
      </c>
      <c r="D137" s="22" t="s">
        <v>302</v>
      </c>
      <c r="E137" s="110" t="s">
        <v>1063</v>
      </c>
      <c r="F137" s="110" t="s">
        <v>1063</v>
      </c>
      <c r="G137" s="110" t="s">
        <v>1020</v>
      </c>
      <c r="H137" s="110" t="s">
        <v>1020</v>
      </c>
      <c r="I137" s="32">
        <v>75</v>
      </c>
      <c r="J137" s="15" t="s">
        <v>405</v>
      </c>
      <c r="K137" s="32">
        <v>75</v>
      </c>
      <c r="L137" s="15" t="s">
        <v>405</v>
      </c>
      <c r="M137" s="95">
        <v>75000000</v>
      </c>
      <c r="N137" s="99">
        <v>75000000</v>
      </c>
      <c r="O137" s="135">
        <f t="shared" si="8"/>
        <v>0</v>
      </c>
      <c r="P137" s="110" t="s">
        <v>1022</v>
      </c>
      <c r="Q137" s="110" t="s">
        <v>1023</v>
      </c>
      <c r="R137" s="106"/>
      <c r="S137" s="106"/>
      <c r="T137" s="106"/>
    </row>
    <row r="138" spans="1:20" ht="32.25" customHeight="1" x14ac:dyDescent="0.25">
      <c r="A138" s="67" t="s">
        <v>125</v>
      </c>
      <c r="B138" s="7" t="s">
        <v>224</v>
      </c>
      <c r="C138" s="22" t="s">
        <v>303</v>
      </c>
      <c r="D138" s="22" t="s">
        <v>303</v>
      </c>
      <c r="E138" s="110" t="s">
        <v>1063</v>
      </c>
      <c r="F138" s="110" t="s">
        <v>1063</v>
      </c>
      <c r="G138" s="110" t="s">
        <v>1020</v>
      </c>
      <c r="H138" s="110" t="s">
        <v>1020</v>
      </c>
      <c r="I138" s="33">
        <v>150</v>
      </c>
      <c r="J138" s="15" t="s">
        <v>405</v>
      </c>
      <c r="K138" s="33">
        <v>150</v>
      </c>
      <c r="L138" s="15" t="s">
        <v>405</v>
      </c>
      <c r="M138" s="95">
        <v>150000000</v>
      </c>
      <c r="N138" s="99">
        <v>150000000</v>
      </c>
      <c r="O138" s="135">
        <f t="shared" si="8"/>
        <v>0</v>
      </c>
      <c r="P138" s="110" t="s">
        <v>1022</v>
      </c>
      <c r="Q138" s="110" t="s">
        <v>1023</v>
      </c>
      <c r="R138" s="106"/>
      <c r="S138" s="106"/>
      <c r="T138" s="106"/>
    </row>
    <row r="139" spans="1:20" ht="60.75" customHeight="1" x14ac:dyDescent="0.25">
      <c r="A139" s="67" t="s">
        <v>126</v>
      </c>
      <c r="B139" s="7" t="s">
        <v>225</v>
      </c>
      <c r="C139" s="17" t="s">
        <v>304</v>
      </c>
      <c r="D139" s="17" t="s">
        <v>304</v>
      </c>
      <c r="E139" s="110" t="s">
        <v>1063</v>
      </c>
      <c r="F139" s="110" t="s">
        <v>1063</v>
      </c>
      <c r="G139" s="110" t="s">
        <v>1020</v>
      </c>
      <c r="H139" s="110" t="s">
        <v>1020</v>
      </c>
      <c r="I139" s="35">
        <v>150</v>
      </c>
      <c r="J139" s="15" t="s">
        <v>405</v>
      </c>
      <c r="K139" s="35">
        <v>150</v>
      </c>
      <c r="L139" s="15" t="s">
        <v>405</v>
      </c>
      <c r="M139" s="95">
        <v>75000000</v>
      </c>
      <c r="N139" s="99">
        <v>75000000</v>
      </c>
      <c r="O139" s="135">
        <f t="shared" si="8"/>
        <v>0</v>
      </c>
      <c r="P139" s="110" t="s">
        <v>1022</v>
      </c>
      <c r="Q139" s="110" t="s">
        <v>1023</v>
      </c>
      <c r="R139" s="106"/>
      <c r="S139" s="106"/>
      <c r="T139" s="106"/>
    </row>
    <row r="140" spans="1:20" ht="39.75" customHeight="1" x14ac:dyDescent="0.25">
      <c r="A140" s="67" t="s">
        <v>127</v>
      </c>
      <c r="B140" s="7" t="s">
        <v>48</v>
      </c>
      <c r="C140" s="22" t="s">
        <v>305</v>
      </c>
      <c r="D140" s="22" t="s">
        <v>305</v>
      </c>
      <c r="E140" s="110" t="s">
        <v>1063</v>
      </c>
      <c r="F140" s="110" t="s">
        <v>1063</v>
      </c>
      <c r="G140" s="110" t="s">
        <v>1020</v>
      </c>
      <c r="H140" s="110" t="s">
        <v>1020</v>
      </c>
      <c r="I140" s="27">
        <v>150</v>
      </c>
      <c r="J140" s="15" t="s">
        <v>405</v>
      </c>
      <c r="K140" s="27">
        <v>150</v>
      </c>
      <c r="L140" s="15" t="s">
        <v>405</v>
      </c>
      <c r="M140" s="95">
        <v>150000000</v>
      </c>
      <c r="N140" s="99">
        <v>150000000</v>
      </c>
      <c r="O140" s="135">
        <f t="shared" si="8"/>
        <v>0</v>
      </c>
      <c r="P140" s="110" t="s">
        <v>1022</v>
      </c>
      <c r="Q140" s="110" t="s">
        <v>1023</v>
      </c>
      <c r="R140" s="106"/>
      <c r="S140" s="106"/>
      <c r="T140" s="106"/>
    </row>
    <row r="141" spans="1:20" ht="36" customHeight="1" x14ac:dyDescent="0.25">
      <c r="A141" s="67" t="s">
        <v>128</v>
      </c>
      <c r="B141" s="7" t="s">
        <v>14</v>
      </c>
      <c r="C141" s="22" t="s">
        <v>306</v>
      </c>
      <c r="D141" s="22" t="s">
        <v>306</v>
      </c>
      <c r="E141" s="110" t="s">
        <v>1043</v>
      </c>
      <c r="F141" s="110" t="s">
        <v>1043</v>
      </c>
      <c r="G141" s="110" t="s">
        <v>1020</v>
      </c>
      <c r="H141" s="110" t="s">
        <v>1020</v>
      </c>
      <c r="I141" s="27">
        <v>252</v>
      </c>
      <c r="J141" s="15" t="s">
        <v>296</v>
      </c>
      <c r="K141" s="27">
        <v>252</v>
      </c>
      <c r="L141" s="15" t="s">
        <v>296</v>
      </c>
      <c r="M141" s="95">
        <v>650000000</v>
      </c>
      <c r="N141" s="99">
        <v>650000000</v>
      </c>
      <c r="O141" s="135">
        <f t="shared" si="8"/>
        <v>0</v>
      </c>
      <c r="P141" s="110" t="s">
        <v>1022</v>
      </c>
      <c r="Q141" s="110" t="s">
        <v>1023</v>
      </c>
      <c r="R141" s="106"/>
      <c r="S141" s="106"/>
      <c r="T141" s="106"/>
    </row>
    <row r="142" spans="1:20" ht="40.5" customHeight="1" x14ac:dyDescent="0.25">
      <c r="A142" s="67" t="s">
        <v>474</v>
      </c>
      <c r="B142" s="7" t="s">
        <v>49</v>
      </c>
      <c r="C142" s="22" t="s">
        <v>307</v>
      </c>
      <c r="D142" s="22" t="s">
        <v>307</v>
      </c>
      <c r="E142" s="110" t="s">
        <v>1063</v>
      </c>
      <c r="F142" s="110" t="s">
        <v>1063</v>
      </c>
      <c r="G142" s="110" t="s">
        <v>1020</v>
      </c>
      <c r="H142" s="110" t="s">
        <v>1020</v>
      </c>
      <c r="I142" s="31">
        <v>150</v>
      </c>
      <c r="J142" s="15" t="s">
        <v>405</v>
      </c>
      <c r="K142" s="31">
        <v>150</v>
      </c>
      <c r="L142" s="15" t="s">
        <v>405</v>
      </c>
      <c r="M142" s="95">
        <v>75000000</v>
      </c>
      <c r="N142" s="99">
        <v>75000000</v>
      </c>
      <c r="O142" s="135">
        <f t="shared" si="8"/>
        <v>0</v>
      </c>
      <c r="P142" s="110" t="s">
        <v>1022</v>
      </c>
      <c r="Q142" s="110" t="s">
        <v>1023</v>
      </c>
      <c r="R142" s="106"/>
      <c r="S142" s="106"/>
      <c r="T142" s="106"/>
    </row>
    <row r="143" spans="1:20" ht="39" customHeight="1" x14ac:dyDescent="0.25">
      <c r="A143" s="67" t="s">
        <v>129</v>
      </c>
      <c r="B143" s="7" t="s">
        <v>226</v>
      </c>
      <c r="C143" s="22" t="s">
        <v>423</v>
      </c>
      <c r="D143" s="22" t="s">
        <v>423</v>
      </c>
      <c r="E143" s="110" t="s">
        <v>1043</v>
      </c>
      <c r="F143" s="110" t="s">
        <v>1043</v>
      </c>
      <c r="G143" s="110" t="s">
        <v>1020</v>
      </c>
      <c r="H143" s="110" t="s">
        <v>1020</v>
      </c>
      <c r="I143" s="36">
        <v>100</v>
      </c>
      <c r="J143" s="28" t="s">
        <v>296</v>
      </c>
      <c r="K143" s="36">
        <v>100</v>
      </c>
      <c r="L143" s="28" t="s">
        <v>296</v>
      </c>
      <c r="M143" s="95">
        <v>100000000</v>
      </c>
      <c r="N143" s="99">
        <v>100000000</v>
      </c>
      <c r="O143" s="135">
        <f t="shared" si="8"/>
        <v>0</v>
      </c>
      <c r="P143" s="110" t="s">
        <v>1022</v>
      </c>
      <c r="Q143" s="110" t="s">
        <v>1023</v>
      </c>
      <c r="R143" s="106"/>
      <c r="S143" s="106"/>
      <c r="T143" s="106"/>
    </row>
    <row r="144" spans="1:20" ht="39" customHeight="1" x14ac:dyDescent="0.25">
      <c r="A144" s="67" t="s">
        <v>130</v>
      </c>
      <c r="B144" s="7" t="s">
        <v>227</v>
      </c>
      <c r="C144" s="22" t="s">
        <v>422</v>
      </c>
      <c r="D144" s="22" t="s">
        <v>422</v>
      </c>
      <c r="E144" s="110" t="s">
        <v>1064</v>
      </c>
      <c r="F144" s="110" t="s">
        <v>1064</v>
      </c>
      <c r="G144" s="110" t="s">
        <v>1020</v>
      </c>
      <c r="H144" s="110" t="s">
        <v>1020</v>
      </c>
      <c r="I144" s="37">
        <v>102</v>
      </c>
      <c r="J144" s="28" t="s">
        <v>308</v>
      </c>
      <c r="K144" s="37">
        <v>102</v>
      </c>
      <c r="L144" s="28" t="s">
        <v>308</v>
      </c>
      <c r="M144" s="95">
        <v>400000000</v>
      </c>
      <c r="N144" s="99">
        <v>400000000</v>
      </c>
      <c r="O144" s="135">
        <f t="shared" si="8"/>
        <v>0</v>
      </c>
      <c r="P144" s="110" t="s">
        <v>1022</v>
      </c>
      <c r="Q144" s="110" t="s">
        <v>1023</v>
      </c>
      <c r="R144" s="106"/>
      <c r="S144" s="106"/>
      <c r="T144" s="106"/>
    </row>
    <row r="145" spans="1:20" ht="32.25" customHeight="1" x14ac:dyDescent="0.25">
      <c r="A145" s="67" t="s">
        <v>131</v>
      </c>
      <c r="B145" s="7" t="s">
        <v>228</v>
      </c>
      <c r="C145" s="21" t="s">
        <v>424</v>
      </c>
      <c r="D145" s="21" t="s">
        <v>424</v>
      </c>
      <c r="E145" s="110" t="s">
        <v>1065</v>
      </c>
      <c r="F145" s="110" t="s">
        <v>1065</v>
      </c>
      <c r="G145" s="110" t="s">
        <v>1020</v>
      </c>
      <c r="H145" s="110" t="s">
        <v>1020</v>
      </c>
      <c r="I145" s="23">
        <v>5000</v>
      </c>
      <c r="J145" s="150" t="s">
        <v>309</v>
      </c>
      <c r="K145" s="38">
        <v>5000</v>
      </c>
      <c r="L145" s="150" t="s">
        <v>309</v>
      </c>
      <c r="M145" s="149">
        <v>225000000</v>
      </c>
      <c r="N145" s="149">
        <v>225000000</v>
      </c>
      <c r="O145" s="135">
        <f t="shared" si="8"/>
        <v>0</v>
      </c>
      <c r="P145" s="110" t="s">
        <v>1022</v>
      </c>
      <c r="Q145" s="110" t="s">
        <v>1023</v>
      </c>
      <c r="R145" s="106"/>
      <c r="S145" s="106"/>
      <c r="T145" s="106"/>
    </row>
    <row r="146" spans="1:20" ht="38.25" customHeight="1" x14ac:dyDescent="0.25">
      <c r="A146" s="67" t="s">
        <v>132</v>
      </c>
      <c r="B146" s="7" t="s">
        <v>229</v>
      </c>
      <c r="C146" s="21" t="s">
        <v>425</v>
      </c>
      <c r="D146" s="21" t="s">
        <v>425</v>
      </c>
      <c r="E146" s="110" t="s">
        <v>1063</v>
      </c>
      <c r="F146" s="110" t="s">
        <v>1063</v>
      </c>
      <c r="G146" s="110" t="s">
        <v>1020</v>
      </c>
      <c r="H146" s="110" t="s">
        <v>1020</v>
      </c>
      <c r="I146" s="36">
        <v>150</v>
      </c>
      <c r="J146" s="150" t="s">
        <v>260</v>
      </c>
      <c r="K146" s="36">
        <v>150</v>
      </c>
      <c r="L146" s="150" t="s">
        <v>260</v>
      </c>
      <c r="M146" s="149">
        <v>150000000</v>
      </c>
      <c r="N146" s="149">
        <v>150000000</v>
      </c>
      <c r="O146" s="135">
        <f t="shared" si="8"/>
        <v>0</v>
      </c>
      <c r="P146" s="110" t="s">
        <v>1022</v>
      </c>
      <c r="Q146" s="110" t="s">
        <v>1023</v>
      </c>
      <c r="R146" s="106"/>
      <c r="S146" s="106"/>
      <c r="T146" s="106"/>
    </row>
    <row r="147" spans="1:20" ht="49.5" customHeight="1" x14ac:dyDescent="0.25">
      <c r="A147" s="67" t="s">
        <v>133</v>
      </c>
      <c r="B147" s="7" t="s">
        <v>475</v>
      </c>
      <c r="C147" s="22" t="s">
        <v>426</v>
      </c>
      <c r="D147" s="22" t="s">
        <v>426</v>
      </c>
      <c r="E147" s="110" t="s">
        <v>1063</v>
      </c>
      <c r="F147" s="110" t="s">
        <v>1063</v>
      </c>
      <c r="G147" s="110" t="s">
        <v>1020</v>
      </c>
      <c r="H147" s="110" t="s">
        <v>1020</v>
      </c>
      <c r="I147" s="36">
        <v>872</v>
      </c>
      <c r="J147" s="25" t="s">
        <v>260</v>
      </c>
      <c r="K147" s="36">
        <v>872</v>
      </c>
      <c r="L147" s="25" t="s">
        <v>260</v>
      </c>
      <c r="M147" s="95">
        <v>450000000</v>
      </c>
      <c r="N147" s="99">
        <v>450000000</v>
      </c>
      <c r="O147" s="135">
        <f t="shared" si="8"/>
        <v>0</v>
      </c>
      <c r="P147" s="110" t="s">
        <v>1022</v>
      </c>
      <c r="Q147" s="110" t="s">
        <v>1023</v>
      </c>
      <c r="R147" s="106"/>
      <c r="S147" s="106"/>
      <c r="T147" s="106"/>
    </row>
    <row r="148" spans="1:20" ht="49.5" customHeight="1" x14ac:dyDescent="0.25">
      <c r="A148" s="67" t="s">
        <v>134</v>
      </c>
      <c r="B148" s="7" t="s">
        <v>476</v>
      </c>
      <c r="C148" s="22" t="s">
        <v>1037</v>
      </c>
      <c r="D148" s="22" t="s">
        <v>1037</v>
      </c>
      <c r="E148" s="110" t="s">
        <v>1066</v>
      </c>
      <c r="F148" s="110" t="s">
        <v>1066</v>
      </c>
      <c r="G148" s="110" t="s">
        <v>1020</v>
      </c>
      <c r="H148" s="110" t="s">
        <v>1020</v>
      </c>
      <c r="I148" s="15">
        <v>16</v>
      </c>
      <c r="J148" s="25" t="s">
        <v>27</v>
      </c>
      <c r="K148" s="15">
        <v>16</v>
      </c>
      <c r="L148" s="25" t="s">
        <v>27</v>
      </c>
      <c r="M148" s="23">
        <v>1782862768</v>
      </c>
      <c r="N148" s="23">
        <v>1782862768</v>
      </c>
      <c r="O148" s="135">
        <f t="shared" si="8"/>
        <v>0</v>
      </c>
      <c r="P148" s="110" t="s">
        <v>1022</v>
      </c>
      <c r="Q148" s="110" t="s">
        <v>1023</v>
      </c>
      <c r="R148" s="106"/>
      <c r="S148" s="106"/>
      <c r="T148" s="106"/>
    </row>
    <row r="149" spans="1:20" ht="49.5" customHeight="1" x14ac:dyDescent="0.25">
      <c r="A149" s="67" t="s">
        <v>477</v>
      </c>
      <c r="B149" s="7" t="s">
        <v>478</v>
      </c>
      <c r="C149" s="22" t="s">
        <v>1038</v>
      </c>
      <c r="D149" s="22" t="s">
        <v>1038</v>
      </c>
      <c r="E149" s="110" t="s">
        <v>1066</v>
      </c>
      <c r="F149" s="110" t="s">
        <v>1066</v>
      </c>
      <c r="G149" s="110" t="s">
        <v>1020</v>
      </c>
      <c r="H149" s="110" t="s">
        <v>1020</v>
      </c>
      <c r="I149" s="15">
        <v>1</v>
      </c>
      <c r="J149" s="25" t="s">
        <v>28</v>
      </c>
      <c r="K149" s="15">
        <v>1</v>
      </c>
      <c r="L149" s="25" t="s">
        <v>28</v>
      </c>
      <c r="M149" s="23">
        <v>115722000</v>
      </c>
      <c r="N149" s="23">
        <v>115722000</v>
      </c>
      <c r="O149" s="135">
        <f t="shared" si="8"/>
        <v>0</v>
      </c>
      <c r="P149" s="110" t="s">
        <v>1022</v>
      </c>
      <c r="Q149" s="110" t="s">
        <v>1023</v>
      </c>
      <c r="R149" s="107"/>
      <c r="S149" s="107"/>
      <c r="T149" s="107"/>
    </row>
    <row r="150" spans="1:20" ht="49.5" customHeight="1" x14ac:dyDescent="0.25">
      <c r="A150" s="67" t="s">
        <v>135</v>
      </c>
      <c r="B150" s="7" t="s">
        <v>479</v>
      </c>
      <c r="C150" s="22" t="s">
        <v>1039</v>
      </c>
      <c r="D150" s="22" t="s">
        <v>1039</v>
      </c>
      <c r="E150" s="110" t="s">
        <v>1066</v>
      </c>
      <c r="F150" s="110" t="s">
        <v>1066</v>
      </c>
      <c r="G150" s="110" t="s">
        <v>1020</v>
      </c>
      <c r="H150" s="110" t="s">
        <v>1020</v>
      </c>
      <c r="I150" s="36">
        <v>6</v>
      </c>
      <c r="J150" s="25" t="s">
        <v>344</v>
      </c>
      <c r="K150" s="36">
        <v>6</v>
      </c>
      <c r="L150" s="25" t="s">
        <v>344</v>
      </c>
      <c r="M150" s="23">
        <v>57710000</v>
      </c>
      <c r="N150" s="23">
        <v>57710000</v>
      </c>
      <c r="O150" s="135">
        <f t="shared" si="8"/>
        <v>0</v>
      </c>
      <c r="P150" s="110" t="s">
        <v>1022</v>
      </c>
      <c r="Q150" s="110" t="s">
        <v>1023</v>
      </c>
      <c r="R150" s="107"/>
      <c r="S150" s="107"/>
      <c r="T150" s="107"/>
    </row>
    <row r="151" spans="1:20" ht="49.5" customHeight="1" x14ac:dyDescent="0.25">
      <c r="A151" s="67" t="s">
        <v>136</v>
      </c>
      <c r="B151" s="7" t="s">
        <v>480</v>
      </c>
      <c r="C151" s="22" t="s">
        <v>1040</v>
      </c>
      <c r="D151" s="22" t="s">
        <v>1040</v>
      </c>
      <c r="E151" s="110" t="s">
        <v>1066</v>
      </c>
      <c r="F151" s="110" t="s">
        <v>1066</v>
      </c>
      <c r="G151" s="110" t="s">
        <v>1020</v>
      </c>
      <c r="H151" s="110" t="s">
        <v>1020</v>
      </c>
      <c r="I151" s="36">
        <v>4</v>
      </c>
      <c r="J151" s="25" t="s">
        <v>344</v>
      </c>
      <c r="K151" s="36">
        <v>4</v>
      </c>
      <c r="L151" s="25" t="s">
        <v>344</v>
      </c>
      <c r="M151" s="23">
        <v>738922029</v>
      </c>
      <c r="N151" s="23">
        <v>738922029</v>
      </c>
      <c r="O151" s="135">
        <f t="shared" si="8"/>
        <v>0</v>
      </c>
      <c r="P151" s="110" t="s">
        <v>1022</v>
      </c>
      <c r="Q151" s="110" t="s">
        <v>1023</v>
      </c>
      <c r="R151" s="107"/>
      <c r="S151" s="107"/>
      <c r="T151" s="107"/>
    </row>
    <row r="152" spans="1:20" ht="49.5" customHeight="1" x14ac:dyDescent="0.25">
      <c r="A152" s="67" t="s">
        <v>230</v>
      </c>
      <c r="B152" s="7" t="s">
        <v>481</v>
      </c>
      <c r="C152" s="22" t="s">
        <v>1041</v>
      </c>
      <c r="D152" s="22" t="s">
        <v>1041</v>
      </c>
      <c r="E152" s="110" t="s">
        <v>1066</v>
      </c>
      <c r="F152" s="110" t="s">
        <v>1066</v>
      </c>
      <c r="G152" s="110" t="s">
        <v>1020</v>
      </c>
      <c r="H152" s="110" t="s">
        <v>1020</v>
      </c>
      <c r="I152" s="36">
        <v>3</v>
      </c>
      <c r="J152" s="25" t="s">
        <v>28</v>
      </c>
      <c r="K152" s="36">
        <v>3</v>
      </c>
      <c r="L152" s="25" t="s">
        <v>28</v>
      </c>
      <c r="M152" s="23">
        <v>331357203</v>
      </c>
      <c r="N152" s="23">
        <v>331357203</v>
      </c>
      <c r="O152" s="135">
        <f t="shared" si="8"/>
        <v>0</v>
      </c>
      <c r="P152" s="110" t="s">
        <v>1022</v>
      </c>
      <c r="Q152" s="110" t="s">
        <v>1023</v>
      </c>
      <c r="R152" s="107"/>
      <c r="S152" s="107"/>
      <c r="T152" s="107"/>
    </row>
    <row r="153" spans="1:20" ht="49.5" customHeight="1" x14ac:dyDescent="0.25">
      <c r="A153" s="67" t="s">
        <v>231</v>
      </c>
      <c r="B153" s="7" t="s">
        <v>482</v>
      </c>
      <c r="C153" s="22" t="s">
        <v>1042</v>
      </c>
      <c r="D153" s="22" t="s">
        <v>1042</v>
      </c>
      <c r="E153" s="110" t="s">
        <v>1066</v>
      </c>
      <c r="F153" s="110" t="s">
        <v>1066</v>
      </c>
      <c r="G153" s="110" t="s">
        <v>1020</v>
      </c>
      <c r="H153" s="110" t="s">
        <v>1020</v>
      </c>
      <c r="I153" s="36">
        <v>6</v>
      </c>
      <c r="J153" s="25" t="s">
        <v>296</v>
      </c>
      <c r="K153" s="36">
        <v>6</v>
      </c>
      <c r="L153" s="25" t="s">
        <v>296</v>
      </c>
      <c r="M153" s="23">
        <v>145550000</v>
      </c>
      <c r="N153" s="23">
        <v>145550000</v>
      </c>
      <c r="O153" s="135">
        <f t="shared" si="8"/>
        <v>0</v>
      </c>
      <c r="P153" s="110" t="s">
        <v>1022</v>
      </c>
      <c r="Q153" s="110" t="s">
        <v>1023</v>
      </c>
      <c r="R153" s="107"/>
      <c r="S153" s="107"/>
      <c r="T153" s="107"/>
    </row>
    <row r="154" spans="1:20" ht="36.6" customHeight="1" x14ac:dyDescent="0.25">
      <c r="A154" s="67" t="s">
        <v>232</v>
      </c>
      <c r="B154" s="7" t="s">
        <v>483</v>
      </c>
      <c r="C154" s="22"/>
      <c r="D154" s="22" t="s">
        <v>1005</v>
      </c>
      <c r="E154" s="36"/>
      <c r="F154" s="36" t="s">
        <v>1067</v>
      </c>
      <c r="G154" s="110"/>
      <c r="H154" s="110" t="s">
        <v>1020</v>
      </c>
      <c r="I154" s="15"/>
      <c r="J154" s="25"/>
      <c r="K154" s="15">
        <v>12</v>
      </c>
      <c r="L154" s="25" t="s">
        <v>1004</v>
      </c>
      <c r="M154" s="23"/>
      <c r="N154" s="23">
        <v>255200000</v>
      </c>
      <c r="O154" s="135">
        <f t="shared" si="8"/>
        <v>255200000</v>
      </c>
      <c r="P154" s="110"/>
      <c r="Q154" s="110" t="s">
        <v>1023</v>
      </c>
      <c r="R154" s="107"/>
      <c r="S154" s="107"/>
      <c r="T154" s="110" t="s">
        <v>1390</v>
      </c>
    </row>
    <row r="155" spans="1:20" ht="36.6" customHeight="1" x14ac:dyDescent="0.25">
      <c r="A155" s="67" t="s">
        <v>484</v>
      </c>
      <c r="B155" s="7" t="s">
        <v>512</v>
      </c>
      <c r="C155" s="22"/>
      <c r="D155" s="22" t="s">
        <v>1005</v>
      </c>
      <c r="E155" s="36"/>
      <c r="F155" s="36" t="s">
        <v>1068</v>
      </c>
      <c r="G155" s="110"/>
      <c r="H155" s="110" t="s">
        <v>1020</v>
      </c>
      <c r="I155" s="15"/>
      <c r="J155" s="25"/>
      <c r="K155" s="15">
        <v>12</v>
      </c>
      <c r="L155" s="25" t="s">
        <v>1004</v>
      </c>
      <c r="M155" s="23"/>
      <c r="N155" s="23">
        <v>167200000</v>
      </c>
      <c r="O155" s="135">
        <f t="shared" si="8"/>
        <v>167200000</v>
      </c>
      <c r="P155" s="110"/>
      <c r="Q155" s="110" t="s">
        <v>1023</v>
      </c>
      <c r="R155" s="107"/>
      <c r="S155" s="107"/>
      <c r="T155" s="110" t="s">
        <v>1390</v>
      </c>
    </row>
    <row r="156" spans="1:20" ht="36.6" customHeight="1" x14ac:dyDescent="0.25">
      <c r="A156" s="67" t="s">
        <v>485</v>
      </c>
      <c r="B156" s="7" t="s">
        <v>511</v>
      </c>
      <c r="C156" s="22"/>
      <c r="D156" s="22" t="s">
        <v>1005</v>
      </c>
      <c r="E156" s="36"/>
      <c r="F156" s="36" t="s">
        <v>1069</v>
      </c>
      <c r="G156" s="110"/>
      <c r="H156" s="110" t="s">
        <v>1020</v>
      </c>
      <c r="I156" s="15"/>
      <c r="J156" s="25"/>
      <c r="K156" s="15">
        <v>12</v>
      </c>
      <c r="L156" s="25" t="s">
        <v>1004</v>
      </c>
      <c r="M156" s="23"/>
      <c r="N156" s="23">
        <v>124000000</v>
      </c>
      <c r="O156" s="135">
        <f t="shared" si="8"/>
        <v>124000000</v>
      </c>
      <c r="P156" s="110"/>
      <c r="Q156" s="110" t="s">
        <v>1023</v>
      </c>
      <c r="R156" s="107"/>
      <c r="S156" s="107"/>
      <c r="T156" s="110" t="s">
        <v>1390</v>
      </c>
    </row>
    <row r="157" spans="1:20" ht="36.6" customHeight="1" x14ac:dyDescent="0.25">
      <c r="A157" s="67" t="s">
        <v>486</v>
      </c>
      <c r="B157" s="7" t="s">
        <v>513</v>
      </c>
      <c r="C157" s="22"/>
      <c r="D157" s="22" t="s">
        <v>1005</v>
      </c>
      <c r="E157" s="36"/>
      <c r="F157" s="36" t="s">
        <v>1070</v>
      </c>
      <c r="G157" s="110"/>
      <c r="H157" s="110" t="s">
        <v>1020</v>
      </c>
      <c r="I157" s="15"/>
      <c r="J157" s="25"/>
      <c r="K157" s="15">
        <v>12</v>
      </c>
      <c r="L157" s="25" t="s">
        <v>1004</v>
      </c>
      <c r="M157" s="23"/>
      <c r="N157" s="23">
        <v>280000000</v>
      </c>
      <c r="O157" s="135">
        <f t="shared" si="8"/>
        <v>280000000</v>
      </c>
      <c r="P157" s="110"/>
      <c r="Q157" s="110" t="s">
        <v>1023</v>
      </c>
      <c r="R157" s="107"/>
      <c r="S157" s="107"/>
      <c r="T157" s="110" t="s">
        <v>1390</v>
      </c>
    </row>
    <row r="158" spans="1:20" ht="36.6" customHeight="1" x14ac:dyDescent="0.25">
      <c r="A158" s="67" t="s">
        <v>487</v>
      </c>
      <c r="B158" s="7" t="s">
        <v>514</v>
      </c>
      <c r="C158" s="22"/>
      <c r="D158" s="22" t="s">
        <v>1005</v>
      </c>
      <c r="E158" s="36"/>
      <c r="F158" s="36" t="s">
        <v>1071</v>
      </c>
      <c r="G158" s="110"/>
      <c r="H158" s="110" t="s">
        <v>1020</v>
      </c>
      <c r="I158" s="15"/>
      <c r="J158" s="25"/>
      <c r="K158" s="15">
        <v>12</v>
      </c>
      <c r="L158" s="25" t="s">
        <v>1004</v>
      </c>
      <c r="M158" s="23"/>
      <c r="N158" s="23">
        <v>157600000</v>
      </c>
      <c r="O158" s="135">
        <f t="shared" si="8"/>
        <v>157600000</v>
      </c>
      <c r="P158" s="110"/>
      <c r="Q158" s="110" t="s">
        <v>1023</v>
      </c>
      <c r="R158" s="107"/>
      <c r="S158" s="107"/>
      <c r="T158" s="110" t="s">
        <v>1390</v>
      </c>
    </row>
    <row r="159" spans="1:20" ht="36.6" customHeight="1" x14ac:dyDescent="0.25">
      <c r="A159" s="67" t="s">
        <v>488</v>
      </c>
      <c r="B159" s="7" t="s">
        <v>515</v>
      </c>
      <c r="C159" s="22"/>
      <c r="D159" s="22" t="s">
        <v>1005</v>
      </c>
      <c r="E159" s="36"/>
      <c r="F159" s="36" t="s">
        <v>1072</v>
      </c>
      <c r="G159" s="110"/>
      <c r="H159" s="110" t="s">
        <v>1020</v>
      </c>
      <c r="I159" s="15"/>
      <c r="J159" s="25"/>
      <c r="K159" s="15">
        <v>12</v>
      </c>
      <c r="L159" s="25" t="s">
        <v>1004</v>
      </c>
      <c r="M159" s="23"/>
      <c r="N159" s="23">
        <v>362400000</v>
      </c>
      <c r="O159" s="135">
        <f t="shared" si="8"/>
        <v>362400000</v>
      </c>
      <c r="P159" s="110"/>
      <c r="Q159" s="110" t="s">
        <v>1023</v>
      </c>
      <c r="R159" s="107"/>
      <c r="S159" s="107"/>
      <c r="T159" s="110" t="s">
        <v>1390</v>
      </c>
    </row>
    <row r="160" spans="1:20" ht="36.6" customHeight="1" x14ac:dyDescent="0.25">
      <c r="A160" s="67" t="s">
        <v>489</v>
      </c>
      <c r="B160" s="7" t="s">
        <v>516</v>
      </c>
      <c r="C160" s="22"/>
      <c r="D160" s="22" t="s">
        <v>1005</v>
      </c>
      <c r="E160" s="36"/>
      <c r="F160" s="36" t="s">
        <v>1073</v>
      </c>
      <c r="G160" s="110"/>
      <c r="H160" s="110" t="s">
        <v>1020</v>
      </c>
      <c r="I160" s="15"/>
      <c r="J160" s="25"/>
      <c r="K160" s="15">
        <v>12</v>
      </c>
      <c r="L160" s="25" t="s">
        <v>1004</v>
      </c>
      <c r="M160" s="23"/>
      <c r="N160" s="23">
        <v>200000000</v>
      </c>
      <c r="O160" s="135">
        <f t="shared" si="8"/>
        <v>200000000</v>
      </c>
      <c r="P160" s="110"/>
      <c r="Q160" s="110" t="s">
        <v>1023</v>
      </c>
      <c r="R160" s="107"/>
      <c r="S160" s="107"/>
      <c r="T160" s="110" t="s">
        <v>1390</v>
      </c>
    </row>
    <row r="161" spans="1:20" ht="36.6" customHeight="1" x14ac:dyDescent="0.25">
      <c r="A161" s="67" t="s">
        <v>490</v>
      </c>
      <c r="B161" s="7" t="s">
        <v>517</v>
      </c>
      <c r="C161" s="22"/>
      <c r="D161" s="22" t="s">
        <v>1005</v>
      </c>
      <c r="E161" s="36"/>
      <c r="F161" s="36" t="s">
        <v>1074</v>
      </c>
      <c r="G161" s="110"/>
      <c r="H161" s="110" t="s">
        <v>1020</v>
      </c>
      <c r="I161" s="15"/>
      <c r="J161" s="25"/>
      <c r="K161" s="15">
        <v>12</v>
      </c>
      <c r="L161" s="25" t="s">
        <v>1004</v>
      </c>
      <c r="M161" s="23"/>
      <c r="N161" s="23">
        <v>172000000</v>
      </c>
      <c r="O161" s="135">
        <f t="shared" si="8"/>
        <v>172000000</v>
      </c>
      <c r="P161" s="110"/>
      <c r="Q161" s="110" t="s">
        <v>1023</v>
      </c>
      <c r="R161" s="107"/>
      <c r="S161" s="107"/>
      <c r="T161" s="110" t="s">
        <v>1390</v>
      </c>
    </row>
    <row r="162" spans="1:20" ht="36.6" customHeight="1" x14ac:dyDescent="0.25">
      <c r="A162" s="67" t="s">
        <v>491</v>
      </c>
      <c r="B162" s="7" t="s">
        <v>518</v>
      </c>
      <c r="C162" s="22"/>
      <c r="D162" s="22" t="s">
        <v>1005</v>
      </c>
      <c r="E162" s="36"/>
      <c r="F162" s="36" t="s">
        <v>1075</v>
      </c>
      <c r="G162" s="110"/>
      <c r="H162" s="110" t="s">
        <v>1020</v>
      </c>
      <c r="I162" s="15"/>
      <c r="J162" s="25"/>
      <c r="K162" s="15">
        <v>12</v>
      </c>
      <c r="L162" s="25" t="s">
        <v>1004</v>
      </c>
      <c r="M162" s="23"/>
      <c r="N162" s="23">
        <v>516000000</v>
      </c>
      <c r="O162" s="135">
        <f t="shared" si="8"/>
        <v>516000000</v>
      </c>
      <c r="P162" s="110"/>
      <c r="Q162" s="110" t="s">
        <v>1023</v>
      </c>
      <c r="R162" s="107"/>
      <c r="S162" s="107"/>
      <c r="T162" s="110" t="s">
        <v>1390</v>
      </c>
    </row>
    <row r="163" spans="1:20" ht="36.6" customHeight="1" x14ac:dyDescent="0.25">
      <c r="A163" s="67" t="s">
        <v>492</v>
      </c>
      <c r="B163" s="7" t="s">
        <v>519</v>
      </c>
      <c r="C163" s="22"/>
      <c r="D163" s="22" t="s">
        <v>1005</v>
      </c>
      <c r="E163" s="36"/>
      <c r="F163" s="36" t="s">
        <v>1076</v>
      </c>
      <c r="G163" s="110"/>
      <c r="H163" s="110" t="s">
        <v>1020</v>
      </c>
      <c r="I163" s="15"/>
      <c r="J163" s="25"/>
      <c r="K163" s="15">
        <v>12</v>
      </c>
      <c r="L163" s="25" t="s">
        <v>1004</v>
      </c>
      <c r="M163" s="23"/>
      <c r="N163" s="23">
        <v>555200000</v>
      </c>
      <c r="O163" s="135">
        <f t="shared" si="8"/>
        <v>555200000</v>
      </c>
      <c r="P163" s="110"/>
      <c r="Q163" s="110" t="s">
        <v>1023</v>
      </c>
      <c r="R163" s="107"/>
      <c r="S163" s="107"/>
      <c r="T163" s="110" t="s">
        <v>1390</v>
      </c>
    </row>
    <row r="164" spans="1:20" ht="36.6" customHeight="1" x14ac:dyDescent="0.25">
      <c r="A164" s="67" t="s">
        <v>493</v>
      </c>
      <c r="B164" s="7" t="s">
        <v>520</v>
      </c>
      <c r="C164" s="22"/>
      <c r="D164" s="22" t="s">
        <v>1005</v>
      </c>
      <c r="E164" s="36"/>
      <c r="F164" s="36" t="s">
        <v>1077</v>
      </c>
      <c r="G164" s="110"/>
      <c r="H164" s="110" t="s">
        <v>1020</v>
      </c>
      <c r="I164" s="15"/>
      <c r="J164" s="25"/>
      <c r="K164" s="15">
        <v>12</v>
      </c>
      <c r="L164" s="25" t="s">
        <v>1004</v>
      </c>
      <c r="M164" s="23"/>
      <c r="N164" s="23">
        <v>133600000</v>
      </c>
      <c r="O164" s="135">
        <f t="shared" si="8"/>
        <v>133600000</v>
      </c>
      <c r="P164" s="110"/>
      <c r="Q164" s="110" t="s">
        <v>1023</v>
      </c>
      <c r="R164" s="107"/>
      <c r="S164" s="107"/>
      <c r="T164" s="110" t="s">
        <v>1390</v>
      </c>
    </row>
    <row r="165" spans="1:20" ht="36.6" customHeight="1" x14ac:dyDescent="0.25">
      <c r="A165" s="67" t="s">
        <v>494</v>
      </c>
      <c r="B165" s="7" t="s">
        <v>521</v>
      </c>
      <c r="C165" s="22"/>
      <c r="D165" s="22" t="s">
        <v>1005</v>
      </c>
      <c r="E165" s="36"/>
      <c r="F165" s="36" t="s">
        <v>1078</v>
      </c>
      <c r="G165" s="110"/>
      <c r="H165" s="110" t="s">
        <v>1020</v>
      </c>
      <c r="I165" s="15"/>
      <c r="J165" s="25"/>
      <c r="K165" s="15">
        <v>12</v>
      </c>
      <c r="L165" s="25" t="s">
        <v>1004</v>
      </c>
      <c r="M165" s="23"/>
      <c r="N165" s="23">
        <v>234400000</v>
      </c>
      <c r="O165" s="135">
        <f t="shared" si="8"/>
        <v>234400000</v>
      </c>
      <c r="P165" s="110"/>
      <c r="Q165" s="110" t="s">
        <v>1023</v>
      </c>
      <c r="R165" s="107"/>
      <c r="S165" s="107"/>
      <c r="T165" s="110" t="s">
        <v>1390</v>
      </c>
    </row>
    <row r="166" spans="1:20" ht="36.6" customHeight="1" x14ac:dyDescent="0.25">
      <c r="A166" s="67" t="s">
        <v>495</v>
      </c>
      <c r="B166" s="7" t="s">
        <v>522</v>
      </c>
      <c r="C166" s="22"/>
      <c r="D166" s="22" t="s">
        <v>1005</v>
      </c>
      <c r="E166" s="36"/>
      <c r="F166" s="36" t="s">
        <v>1079</v>
      </c>
      <c r="G166" s="110"/>
      <c r="H166" s="110" t="s">
        <v>1020</v>
      </c>
      <c r="I166" s="15"/>
      <c r="J166" s="25"/>
      <c r="K166" s="15">
        <v>12</v>
      </c>
      <c r="L166" s="25" t="s">
        <v>1004</v>
      </c>
      <c r="M166" s="23"/>
      <c r="N166" s="23">
        <v>129600000</v>
      </c>
      <c r="O166" s="135">
        <f t="shared" si="8"/>
        <v>129600000</v>
      </c>
      <c r="P166" s="110"/>
      <c r="Q166" s="110" t="s">
        <v>1023</v>
      </c>
      <c r="R166" s="107"/>
      <c r="S166" s="107"/>
      <c r="T166" s="110" t="s">
        <v>1390</v>
      </c>
    </row>
    <row r="167" spans="1:20" ht="36.6" customHeight="1" x14ac:dyDescent="0.25">
      <c r="A167" s="67" t="s">
        <v>496</v>
      </c>
      <c r="B167" s="7" t="s">
        <v>523</v>
      </c>
      <c r="C167" s="22"/>
      <c r="D167" s="22" t="s">
        <v>1005</v>
      </c>
      <c r="E167" s="36"/>
      <c r="F167" s="36" t="s">
        <v>1080</v>
      </c>
      <c r="G167" s="110"/>
      <c r="H167" s="110" t="s">
        <v>1020</v>
      </c>
      <c r="I167" s="15"/>
      <c r="J167" s="25"/>
      <c r="K167" s="15">
        <v>12</v>
      </c>
      <c r="L167" s="25" t="s">
        <v>1004</v>
      </c>
      <c r="M167" s="23"/>
      <c r="N167" s="23">
        <v>231200000</v>
      </c>
      <c r="O167" s="135">
        <f t="shared" si="8"/>
        <v>231200000</v>
      </c>
      <c r="P167" s="110"/>
      <c r="Q167" s="110" t="s">
        <v>1023</v>
      </c>
      <c r="R167" s="107"/>
      <c r="S167" s="107"/>
      <c r="T167" s="110" t="s">
        <v>1390</v>
      </c>
    </row>
    <row r="168" spans="1:20" ht="36.6" customHeight="1" x14ac:dyDescent="0.25">
      <c r="A168" s="67" t="s">
        <v>497</v>
      </c>
      <c r="B168" s="7" t="s">
        <v>524</v>
      </c>
      <c r="C168" s="22"/>
      <c r="D168" s="22" t="s">
        <v>1005</v>
      </c>
      <c r="E168" s="36"/>
      <c r="F168" s="36" t="s">
        <v>1081</v>
      </c>
      <c r="G168" s="110"/>
      <c r="H168" s="110" t="s">
        <v>1020</v>
      </c>
      <c r="I168" s="15"/>
      <c r="J168" s="25"/>
      <c r="K168" s="15">
        <v>12</v>
      </c>
      <c r="L168" s="25" t="s">
        <v>1004</v>
      </c>
      <c r="M168" s="23"/>
      <c r="N168" s="23">
        <v>202400000</v>
      </c>
      <c r="O168" s="135">
        <f t="shared" si="8"/>
        <v>202400000</v>
      </c>
      <c r="P168" s="110"/>
      <c r="Q168" s="110" t="s">
        <v>1023</v>
      </c>
      <c r="R168" s="107"/>
      <c r="S168" s="107"/>
      <c r="T168" s="110" t="s">
        <v>1390</v>
      </c>
    </row>
    <row r="169" spans="1:20" ht="36.6" customHeight="1" x14ac:dyDescent="0.25">
      <c r="A169" s="67" t="s">
        <v>498</v>
      </c>
      <c r="B169" s="7" t="s">
        <v>525</v>
      </c>
      <c r="C169" s="22"/>
      <c r="D169" s="22" t="s">
        <v>1005</v>
      </c>
      <c r="E169" s="36"/>
      <c r="F169" s="36" t="s">
        <v>1082</v>
      </c>
      <c r="G169" s="110"/>
      <c r="H169" s="110" t="s">
        <v>1020</v>
      </c>
      <c r="I169" s="15"/>
      <c r="J169" s="25"/>
      <c r="K169" s="15">
        <v>12</v>
      </c>
      <c r="L169" s="25" t="s">
        <v>1004</v>
      </c>
      <c r="M169" s="23"/>
      <c r="N169" s="23">
        <v>158400000</v>
      </c>
      <c r="O169" s="135">
        <f t="shared" si="8"/>
        <v>158400000</v>
      </c>
      <c r="P169" s="110"/>
      <c r="Q169" s="110" t="s">
        <v>1023</v>
      </c>
      <c r="R169" s="107"/>
      <c r="S169" s="107"/>
      <c r="T169" s="110" t="s">
        <v>1390</v>
      </c>
    </row>
    <row r="170" spans="1:20" ht="36.6" customHeight="1" x14ac:dyDescent="0.25">
      <c r="A170" s="67" t="s">
        <v>499</v>
      </c>
      <c r="B170" s="7" t="s">
        <v>526</v>
      </c>
      <c r="C170" s="22"/>
      <c r="D170" s="22" t="s">
        <v>1005</v>
      </c>
      <c r="E170" s="36"/>
      <c r="F170" s="36" t="s">
        <v>1083</v>
      </c>
      <c r="G170" s="110"/>
      <c r="H170" s="110" t="s">
        <v>1020</v>
      </c>
      <c r="I170" s="15"/>
      <c r="J170" s="25"/>
      <c r="K170" s="15">
        <v>12</v>
      </c>
      <c r="L170" s="25" t="s">
        <v>1004</v>
      </c>
      <c r="M170" s="23"/>
      <c r="N170" s="23">
        <v>110400000</v>
      </c>
      <c r="O170" s="135">
        <f t="shared" si="8"/>
        <v>110400000</v>
      </c>
      <c r="P170" s="110"/>
      <c r="Q170" s="110" t="s">
        <v>1023</v>
      </c>
      <c r="R170" s="107"/>
      <c r="S170" s="107"/>
      <c r="T170" s="110" t="s">
        <v>1390</v>
      </c>
    </row>
    <row r="171" spans="1:20" ht="36.6" customHeight="1" x14ac:dyDescent="0.25">
      <c r="A171" s="67" t="s">
        <v>500</v>
      </c>
      <c r="B171" s="7" t="s">
        <v>527</v>
      </c>
      <c r="C171" s="21"/>
      <c r="D171" s="21" t="s">
        <v>1005</v>
      </c>
      <c r="E171" s="36"/>
      <c r="F171" s="36" t="s">
        <v>1084</v>
      </c>
      <c r="G171" s="110"/>
      <c r="H171" s="110" t="s">
        <v>1020</v>
      </c>
      <c r="I171" s="15"/>
      <c r="J171" s="26"/>
      <c r="K171" s="15">
        <v>12</v>
      </c>
      <c r="L171" s="26" t="s">
        <v>1004</v>
      </c>
      <c r="M171" s="23"/>
      <c r="N171" s="23">
        <v>159200000</v>
      </c>
      <c r="O171" s="135">
        <f t="shared" si="8"/>
        <v>159200000</v>
      </c>
      <c r="P171" s="110"/>
      <c r="Q171" s="110" t="s">
        <v>1023</v>
      </c>
      <c r="R171" s="107"/>
      <c r="S171" s="107"/>
      <c r="T171" s="110" t="s">
        <v>1390</v>
      </c>
    </row>
    <row r="172" spans="1:20" ht="36.6" customHeight="1" x14ac:dyDescent="0.25">
      <c r="A172" s="67" t="s">
        <v>501</v>
      </c>
      <c r="B172" s="7" t="s">
        <v>528</v>
      </c>
      <c r="C172" s="21"/>
      <c r="D172" s="21" t="s">
        <v>1005</v>
      </c>
      <c r="E172" s="36"/>
      <c r="F172" s="36" t="s">
        <v>1085</v>
      </c>
      <c r="G172" s="110"/>
      <c r="H172" s="110" t="s">
        <v>1020</v>
      </c>
      <c r="I172" s="15"/>
      <c r="J172" s="26"/>
      <c r="K172" s="15">
        <v>12</v>
      </c>
      <c r="L172" s="26" t="s">
        <v>1004</v>
      </c>
      <c r="M172" s="23"/>
      <c r="N172" s="23">
        <v>250400000</v>
      </c>
      <c r="O172" s="135">
        <f t="shared" si="8"/>
        <v>250400000</v>
      </c>
      <c r="P172" s="110"/>
      <c r="Q172" s="110" t="s">
        <v>1023</v>
      </c>
      <c r="R172" s="107"/>
      <c r="S172" s="107"/>
      <c r="T172" s="110" t="s">
        <v>1390</v>
      </c>
    </row>
    <row r="173" spans="1:20" ht="36.6" customHeight="1" x14ac:dyDescent="0.25">
      <c r="A173" s="67" t="s">
        <v>502</v>
      </c>
      <c r="B173" s="7" t="s">
        <v>529</v>
      </c>
      <c r="C173" s="22"/>
      <c r="D173" s="22" t="s">
        <v>1005</v>
      </c>
      <c r="E173" s="36"/>
      <c r="F173" s="36" t="s">
        <v>1086</v>
      </c>
      <c r="G173" s="110"/>
      <c r="H173" s="110" t="s">
        <v>1020</v>
      </c>
      <c r="I173" s="15"/>
      <c r="J173" s="25"/>
      <c r="K173" s="15">
        <v>12</v>
      </c>
      <c r="L173" s="25" t="s">
        <v>1004</v>
      </c>
      <c r="M173" s="23"/>
      <c r="N173" s="23">
        <v>268800000</v>
      </c>
      <c r="O173" s="135">
        <f t="shared" si="8"/>
        <v>268800000</v>
      </c>
      <c r="P173" s="110"/>
      <c r="Q173" s="110" t="s">
        <v>1023</v>
      </c>
      <c r="R173" s="107"/>
      <c r="S173" s="107"/>
      <c r="T173" s="110" t="s">
        <v>1390</v>
      </c>
    </row>
    <row r="174" spans="1:20" ht="36.6" customHeight="1" x14ac:dyDescent="0.25">
      <c r="A174" s="67" t="s">
        <v>503</v>
      </c>
      <c r="B174" s="7" t="s">
        <v>726</v>
      </c>
      <c r="C174" s="22"/>
      <c r="D174" s="22" t="s">
        <v>1005</v>
      </c>
      <c r="E174" s="36"/>
      <c r="F174" s="36" t="s">
        <v>1087</v>
      </c>
      <c r="G174" s="110"/>
      <c r="H174" s="110" t="s">
        <v>1020</v>
      </c>
      <c r="I174" s="15"/>
      <c r="J174" s="25"/>
      <c r="K174" s="15">
        <v>12</v>
      </c>
      <c r="L174" s="25" t="s">
        <v>1004</v>
      </c>
      <c r="M174" s="23"/>
      <c r="N174" s="23">
        <v>92000000</v>
      </c>
      <c r="O174" s="135">
        <f t="shared" si="8"/>
        <v>92000000</v>
      </c>
      <c r="P174" s="110"/>
      <c r="Q174" s="110" t="s">
        <v>1023</v>
      </c>
      <c r="R174" s="107"/>
      <c r="S174" s="107"/>
      <c r="T174" s="110" t="s">
        <v>1390</v>
      </c>
    </row>
    <row r="175" spans="1:20" ht="36.6" customHeight="1" x14ac:dyDescent="0.25">
      <c r="A175" s="67" t="s">
        <v>504</v>
      </c>
      <c r="B175" s="7" t="s">
        <v>727</v>
      </c>
      <c r="C175" s="22"/>
      <c r="D175" s="22" t="s">
        <v>1005</v>
      </c>
      <c r="E175" s="36"/>
      <c r="F175" s="36" t="s">
        <v>1088</v>
      </c>
      <c r="G175" s="110"/>
      <c r="H175" s="110" t="s">
        <v>1020</v>
      </c>
      <c r="I175" s="15"/>
      <c r="J175" s="25"/>
      <c r="K175" s="15">
        <v>12</v>
      </c>
      <c r="L175" s="25" t="s">
        <v>1004</v>
      </c>
      <c r="M175" s="23"/>
      <c r="N175" s="23">
        <v>415200000</v>
      </c>
      <c r="O175" s="135">
        <f t="shared" si="8"/>
        <v>415200000</v>
      </c>
      <c r="P175" s="110"/>
      <c r="Q175" s="110" t="s">
        <v>1023</v>
      </c>
      <c r="R175" s="107"/>
      <c r="S175" s="107"/>
      <c r="T175" s="110" t="s">
        <v>1390</v>
      </c>
    </row>
    <row r="176" spans="1:20" ht="36.6" customHeight="1" x14ac:dyDescent="0.25">
      <c r="A176" s="67" t="s">
        <v>505</v>
      </c>
      <c r="B176" s="7" t="s">
        <v>728</v>
      </c>
      <c r="C176" s="22"/>
      <c r="D176" s="22" t="s">
        <v>1005</v>
      </c>
      <c r="E176" s="36"/>
      <c r="F176" s="36" t="s">
        <v>1089</v>
      </c>
      <c r="G176" s="110"/>
      <c r="H176" s="110" t="s">
        <v>1020</v>
      </c>
      <c r="I176" s="15"/>
      <c r="J176" s="25"/>
      <c r="K176" s="15">
        <v>12</v>
      </c>
      <c r="L176" s="25" t="s">
        <v>1004</v>
      </c>
      <c r="M176" s="23"/>
      <c r="N176" s="23">
        <v>284000000</v>
      </c>
      <c r="O176" s="135">
        <f t="shared" si="8"/>
        <v>284000000</v>
      </c>
      <c r="P176" s="110"/>
      <c r="Q176" s="110" t="s">
        <v>1023</v>
      </c>
      <c r="R176" s="107"/>
      <c r="S176" s="107"/>
      <c r="T176" s="110" t="s">
        <v>1390</v>
      </c>
    </row>
    <row r="177" spans="1:20" ht="36.6" customHeight="1" x14ac:dyDescent="0.25">
      <c r="A177" s="67" t="s">
        <v>506</v>
      </c>
      <c r="B177" s="7" t="s">
        <v>729</v>
      </c>
      <c r="C177" s="22"/>
      <c r="D177" s="22" t="s">
        <v>1005</v>
      </c>
      <c r="E177" s="36"/>
      <c r="F177" s="36" t="s">
        <v>1090</v>
      </c>
      <c r="G177" s="110"/>
      <c r="H177" s="110" t="s">
        <v>1020</v>
      </c>
      <c r="I177" s="15"/>
      <c r="J177" s="25"/>
      <c r="K177" s="15">
        <v>12</v>
      </c>
      <c r="L177" s="25" t="s">
        <v>1004</v>
      </c>
      <c r="M177" s="23"/>
      <c r="N177" s="23">
        <v>203200000</v>
      </c>
      <c r="O177" s="135">
        <f t="shared" si="8"/>
        <v>203200000</v>
      </c>
      <c r="P177" s="110"/>
      <c r="Q177" s="110" t="s">
        <v>1023</v>
      </c>
      <c r="R177" s="107"/>
      <c r="S177" s="107"/>
      <c r="T177" s="110" t="s">
        <v>1390</v>
      </c>
    </row>
    <row r="178" spans="1:20" ht="36.6" customHeight="1" x14ac:dyDescent="0.25">
      <c r="A178" s="67" t="s">
        <v>507</v>
      </c>
      <c r="B178" s="7" t="s">
        <v>730</v>
      </c>
      <c r="C178" s="22"/>
      <c r="D178" s="22" t="s">
        <v>1005</v>
      </c>
      <c r="E178" s="36"/>
      <c r="F178" s="36" t="s">
        <v>1091</v>
      </c>
      <c r="G178" s="110"/>
      <c r="H178" s="110" t="s">
        <v>1020</v>
      </c>
      <c r="I178" s="15"/>
      <c r="J178" s="25"/>
      <c r="K178" s="15">
        <v>12</v>
      </c>
      <c r="L178" s="25" t="s">
        <v>1004</v>
      </c>
      <c r="M178" s="23"/>
      <c r="N178" s="23">
        <v>228000000</v>
      </c>
      <c r="O178" s="135">
        <f t="shared" si="8"/>
        <v>228000000</v>
      </c>
      <c r="P178" s="110"/>
      <c r="Q178" s="110" t="s">
        <v>1023</v>
      </c>
      <c r="R178" s="107"/>
      <c r="S178" s="107"/>
      <c r="T178" s="110" t="s">
        <v>1390</v>
      </c>
    </row>
    <row r="179" spans="1:20" ht="36.6" customHeight="1" x14ac:dyDescent="0.25">
      <c r="A179" s="67" t="s">
        <v>508</v>
      </c>
      <c r="B179" s="7" t="s">
        <v>731</v>
      </c>
      <c r="C179" s="22"/>
      <c r="D179" s="22" t="s">
        <v>1005</v>
      </c>
      <c r="E179" s="36"/>
      <c r="F179" s="36" t="s">
        <v>1092</v>
      </c>
      <c r="G179" s="110"/>
      <c r="H179" s="110" t="s">
        <v>1020</v>
      </c>
      <c r="I179" s="15"/>
      <c r="J179" s="25"/>
      <c r="K179" s="15">
        <v>12</v>
      </c>
      <c r="L179" s="25" t="s">
        <v>1004</v>
      </c>
      <c r="M179" s="23"/>
      <c r="N179" s="23">
        <v>313600000</v>
      </c>
      <c r="O179" s="135">
        <f t="shared" si="8"/>
        <v>313600000</v>
      </c>
      <c r="P179" s="110"/>
      <c r="Q179" s="110" t="s">
        <v>1023</v>
      </c>
      <c r="R179" s="107"/>
      <c r="S179" s="107"/>
      <c r="T179" s="110" t="s">
        <v>1390</v>
      </c>
    </row>
    <row r="180" spans="1:20" ht="36.6" customHeight="1" x14ac:dyDescent="0.25">
      <c r="A180" s="67" t="s">
        <v>509</v>
      </c>
      <c r="B180" s="7" t="s">
        <v>732</v>
      </c>
      <c r="C180" s="22"/>
      <c r="D180" s="22" t="s">
        <v>1005</v>
      </c>
      <c r="E180" s="36"/>
      <c r="F180" s="36" t="s">
        <v>1093</v>
      </c>
      <c r="G180" s="110"/>
      <c r="H180" s="110" t="s">
        <v>1020</v>
      </c>
      <c r="I180" s="15"/>
      <c r="J180" s="25"/>
      <c r="K180" s="15">
        <v>12</v>
      </c>
      <c r="L180" s="25" t="s">
        <v>1004</v>
      </c>
      <c r="M180" s="23"/>
      <c r="N180" s="23">
        <v>266400000</v>
      </c>
      <c r="O180" s="135">
        <f t="shared" si="8"/>
        <v>266400000</v>
      </c>
      <c r="P180" s="110"/>
      <c r="Q180" s="110" t="s">
        <v>1023</v>
      </c>
      <c r="R180" s="109"/>
      <c r="S180" s="109"/>
      <c r="T180" s="110" t="s">
        <v>1390</v>
      </c>
    </row>
    <row r="181" spans="1:20" ht="36.6" customHeight="1" x14ac:dyDescent="0.25">
      <c r="A181" s="67" t="s">
        <v>510</v>
      </c>
      <c r="B181" s="7" t="s">
        <v>733</v>
      </c>
      <c r="C181" s="22"/>
      <c r="D181" s="22" t="s">
        <v>1005</v>
      </c>
      <c r="E181" s="36"/>
      <c r="F181" s="36" t="s">
        <v>1094</v>
      </c>
      <c r="G181" s="110"/>
      <c r="H181" s="110" t="s">
        <v>1020</v>
      </c>
      <c r="I181" s="15"/>
      <c r="J181" s="25"/>
      <c r="K181" s="15">
        <v>12</v>
      </c>
      <c r="L181" s="25" t="s">
        <v>1004</v>
      </c>
      <c r="M181" s="23"/>
      <c r="N181" s="23">
        <v>198400000</v>
      </c>
      <c r="O181" s="135">
        <f t="shared" si="8"/>
        <v>198400000</v>
      </c>
      <c r="P181" s="110"/>
      <c r="Q181" s="110" t="s">
        <v>1023</v>
      </c>
      <c r="R181" s="109"/>
      <c r="S181" s="109"/>
      <c r="T181" s="110" t="s">
        <v>1390</v>
      </c>
    </row>
    <row r="182" spans="1:20" ht="36.6" customHeight="1" x14ac:dyDescent="0.25">
      <c r="A182" s="67" t="s">
        <v>530</v>
      </c>
      <c r="B182" s="7" t="s">
        <v>734</v>
      </c>
      <c r="C182" s="22"/>
      <c r="D182" s="22" t="s">
        <v>1005</v>
      </c>
      <c r="E182" s="36"/>
      <c r="F182" s="36" t="s">
        <v>1095</v>
      </c>
      <c r="G182" s="110"/>
      <c r="H182" s="110" t="s">
        <v>1020</v>
      </c>
      <c r="I182" s="15"/>
      <c r="J182" s="25"/>
      <c r="K182" s="15">
        <v>12</v>
      </c>
      <c r="L182" s="25" t="s">
        <v>1004</v>
      </c>
      <c r="M182" s="23"/>
      <c r="N182" s="23">
        <v>356800000</v>
      </c>
      <c r="O182" s="135">
        <f t="shared" si="8"/>
        <v>356800000</v>
      </c>
      <c r="P182" s="110"/>
      <c r="Q182" s="110" t="s">
        <v>1023</v>
      </c>
      <c r="R182" s="109"/>
      <c r="S182" s="109"/>
      <c r="T182" s="110" t="s">
        <v>1390</v>
      </c>
    </row>
    <row r="183" spans="1:20" ht="36.6" customHeight="1" x14ac:dyDescent="0.25">
      <c r="A183" s="67" t="s">
        <v>531</v>
      </c>
      <c r="B183" s="7" t="s">
        <v>735</v>
      </c>
      <c r="C183" s="22"/>
      <c r="D183" s="22" t="s">
        <v>1005</v>
      </c>
      <c r="E183" s="36"/>
      <c r="F183" s="36" t="s">
        <v>1096</v>
      </c>
      <c r="G183" s="110"/>
      <c r="H183" s="110" t="s">
        <v>1020</v>
      </c>
      <c r="I183" s="15"/>
      <c r="J183" s="25"/>
      <c r="K183" s="15">
        <v>12</v>
      </c>
      <c r="L183" s="25" t="s">
        <v>1004</v>
      </c>
      <c r="M183" s="23"/>
      <c r="N183" s="23">
        <v>325600000</v>
      </c>
      <c r="O183" s="135">
        <f t="shared" si="8"/>
        <v>325600000</v>
      </c>
      <c r="P183" s="110"/>
      <c r="Q183" s="110" t="s">
        <v>1023</v>
      </c>
      <c r="R183" s="109"/>
      <c r="S183" s="109"/>
      <c r="T183" s="110" t="s">
        <v>1390</v>
      </c>
    </row>
    <row r="184" spans="1:20" ht="36.6" customHeight="1" x14ac:dyDescent="0.25">
      <c r="A184" s="67" t="s">
        <v>532</v>
      </c>
      <c r="B184" s="7" t="s">
        <v>736</v>
      </c>
      <c r="C184" s="22"/>
      <c r="D184" s="22" t="s">
        <v>1005</v>
      </c>
      <c r="E184" s="36"/>
      <c r="F184" s="36" t="s">
        <v>1097</v>
      </c>
      <c r="G184" s="110"/>
      <c r="H184" s="110" t="s">
        <v>1020</v>
      </c>
      <c r="I184" s="15"/>
      <c r="J184" s="25"/>
      <c r="K184" s="15">
        <v>12</v>
      </c>
      <c r="L184" s="25" t="s">
        <v>1004</v>
      </c>
      <c r="M184" s="23"/>
      <c r="N184" s="23">
        <v>156800000</v>
      </c>
      <c r="O184" s="135">
        <f t="shared" si="8"/>
        <v>156800000</v>
      </c>
      <c r="P184" s="110"/>
      <c r="Q184" s="110" t="s">
        <v>1023</v>
      </c>
      <c r="R184" s="109"/>
      <c r="S184" s="109"/>
      <c r="T184" s="110" t="s">
        <v>1390</v>
      </c>
    </row>
    <row r="185" spans="1:20" ht="36.6" customHeight="1" x14ac:dyDescent="0.25">
      <c r="A185" s="67" t="s">
        <v>533</v>
      </c>
      <c r="B185" s="7" t="s">
        <v>737</v>
      </c>
      <c r="C185" s="22"/>
      <c r="D185" s="22" t="s">
        <v>1005</v>
      </c>
      <c r="E185" s="36"/>
      <c r="F185" s="36" t="s">
        <v>1098</v>
      </c>
      <c r="G185" s="110"/>
      <c r="H185" s="110" t="s">
        <v>1020</v>
      </c>
      <c r="I185" s="15"/>
      <c r="J185" s="25"/>
      <c r="K185" s="15">
        <v>12</v>
      </c>
      <c r="L185" s="25" t="s">
        <v>1004</v>
      </c>
      <c r="M185" s="23"/>
      <c r="N185" s="23">
        <v>223200000</v>
      </c>
      <c r="O185" s="135">
        <f t="shared" si="8"/>
        <v>223200000</v>
      </c>
      <c r="P185" s="110"/>
      <c r="Q185" s="110" t="s">
        <v>1023</v>
      </c>
      <c r="R185" s="109"/>
      <c r="S185" s="109"/>
      <c r="T185" s="110" t="s">
        <v>1390</v>
      </c>
    </row>
    <row r="186" spans="1:20" ht="36.6" customHeight="1" x14ac:dyDescent="0.25">
      <c r="A186" s="67" t="s">
        <v>534</v>
      </c>
      <c r="B186" s="7" t="s">
        <v>738</v>
      </c>
      <c r="C186" s="22"/>
      <c r="D186" s="22" t="s">
        <v>1005</v>
      </c>
      <c r="E186" s="36"/>
      <c r="F186" s="36" t="s">
        <v>1099</v>
      </c>
      <c r="G186" s="110"/>
      <c r="H186" s="110" t="s">
        <v>1020</v>
      </c>
      <c r="I186" s="15"/>
      <c r="J186" s="25"/>
      <c r="K186" s="15">
        <v>12</v>
      </c>
      <c r="L186" s="25" t="s">
        <v>1004</v>
      </c>
      <c r="M186" s="23"/>
      <c r="N186" s="23">
        <v>287200000</v>
      </c>
      <c r="O186" s="135">
        <f t="shared" si="8"/>
        <v>287200000</v>
      </c>
      <c r="P186" s="110"/>
      <c r="Q186" s="110" t="s">
        <v>1023</v>
      </c>
      <c r="R186" s="109"/>
      <c r="S186" s="109"/>
      <c r="T186" s="110" t="s">
        <v>1390</v>
      </c>
    </row>
    <row r="187" spans="1:20" ht="36.6" customHeight="1" x14ac:dyDescent="0.25">
      <c r="A187" s="67" t="s">
        <v>535</v>
      </c>
      <c r="B187" s="7" t="s">
        <v>739</v>
      </c>
      <c r="C187" s="22"/>
      <c r="D187" s="22" t="s">
        <v>1005</v>
      </c>
      <c r="E187" s="36"/>
      <c r="F187" s="36" t="s">
        <v>1100</v>
      </c>
      <c r="G187" s="110"/>
      <c r="H187" s="110" t="s">
        <v>1020</v>
      </c>
      <c r="I187" s="15"/>
      <c r="J187" s="25"/>
      <c r="K187" s="15">
        <v>12</v>
      </c>
      <c r="L187" s="25" t="s">
        <v>1004</v>
      </c>
      <c r="M187" s="23"/>
      <c r="N187" s="23">
        <v>307200000</v>
      </c>
      <c r="O187" s="135">
        <f t="shared" si="8"/>
        <v>307200000</v>
      </c>
      <c r="P187" s="110"/>
      <c r="Q187" s="110" t="s">
        <v>1023</v>
      </c>
      <c r="R187" s="109"/>
      <c r="S187" s="109"/>
      <c r="T187" s="110" t="s">
        <v>1390</v>
      </c>
    </row>
    <row r="188" spans="1:20" ht="36.6" customHeight="1" x14ac:dyDescent="0.25">
      <c r="A188" s="67" t="s">
        <v>536</v>
      </c>
      <c r="B188" s="7" t="s">
        <v>740</v>
      </c>
      <c r="C188" s="22"/>
      <c r="D188" s="22" t="s">
        <v>1005</v>
      </c>
      <c r="E188" s="36"/>
      <c r="F188" s="36" t="s">
        <v>1101</v>
      </c>
      <c r="G188" s="110"/>
      <c r="H188" s="110" t="s">
        <v>1020</v>
      </c>
      <c r="I188" s="15"/>
      <c r="J188" s="25"/>
      <c r="K188" s="15">
        <v>12</v>
      </c>
      <c r="L188" s="25" t="s">
        <v>1004</v>
      </c>
      <c r="M188" s="23"/>
      <c r="N188" s="23">
        <v>138400000</v>
      </c>
      <c r="O188" s="135">
        <f t="shared" si="8"/>
        <v>138400000</v>
      </c>
      <c r="P188" s="110"/>
      <c r="Q188" s="110" t="s">
        <v>1023</v>
      </c>
      <c r="R188" s="109"/>
      <c r="S188" s="109"/>
      <c r="T188" s="110" t="s">
        <v>1390</v>
      </c>
    </row>
    <row r="189" spans="1:20" ht="36.6" customHeight="1" x14ac:dyDescent="0.25">
      <c r="A189" s="67" t="s">
        <v>537</v>
      </c>
      <c r="B189" s="7" t="s">
        <v>741</v>
      </c>
      <c r="C189" s="22"/>
      <c r="D189" s="22" t="s">
        <v>1005</v>
      </c>
      <c r="E189" s="36"/>
      <c r="F189" s="36" t="s">
        <v>1102</v>
      </c>
      <c r="G189" s="110"/>
      <c r="H189" s="110" t="s">
        <v>1020</v>
      </c>
      <c r="I189" s="15"/>
      <c r="J189" s="25"/>
      <c r="K189" s="15">
        <v>12</v>
      </c>
      <c r="L189" s="25" t="s">
        <v>1004</v>
      </c>
      <c r="M189" s="23"/>
      <c r="N189" s="23">
        <v>144000000</v>
      </c>
      <c r="O189" s="135">
        <f t="shared" si="8"/>
        <v>144000000</v>
      </c>
      <c r="P189" s="110"/>
      <c r="Q189" s="110" t="s">
        <v>1023</v>
      </c>
      <c r="R189" s="109"/>
      <c r="S189" s="109"/>
      <c r="T189" s="110" t="s">
        <v>1390</v>
      </c>
    </row>
    <row r="190" spans="1:20" ht="36.6" customHeight="1" x14ac:dyDescent="0.25">
      <c r="A190" s="67" t="s">
        <v>538</v>
      </c>
      <c r="B190" s="7" t="s">
        <v>742</v>
      </c>
      <c r="C190" s="22"/>
      <c r="D190" s="22" t="s">
        <v>1005</v>
      </c>
      <c r="E190" s="36"/>
      <c r="F190" s="36" t="s">
        <v>1103</v>
      </c>
      <c r="G190" s="110"/>
      <c r="H190" s="110" t="s">
        <v>1020</v>
      </c>
      <c r="I190" s="15"/>
      <c r="J190" s="25"/>
      <c r="K190" s="15">
        <v>12</v>
      </c>
      <c r="L190" s="25" t="s">
        <v>1004</v>
      </c>
      <c r="M190" s="23"/>
      <c r="N190" s="23">
        <v>125600000</v>
      </c>
      <c r="O190" s="135">
        <f t="shared" si="8"/>
        <v>125600000</v>
      </c>
      <c r="P190" s="110"/>
      <c r="Q190" s="110" t="s">
        <v>1023</v>
      </c>
      <c r="R190" s="109"/>
      <c r="S190" s="109"/>
      <c r="T190" s="110" t="s">
        <v>1390</v>
      </c>
    </row>
    <row r="191" spans="1:20" ht="36.6" customHeight="1" x14ac:dyDescent="0.25">
      <c r="A191" s="67" t="s">
        <v>539</v>
      </c>
      <c r="B191" s="7" t="s">
        <v>743</v>
      </c>
      <c r="C191" s="22"/>
      <c r="D191" s="22" t="s">
        <v>1005</v>
      </c>
      <c r="E191" s="36"/>
      <c r="F191" s="36" t="s">
        <v>1104</v>
      </c>
      <c r="G191" s="110"/>
      <c r="H191" s="110" t="s">
        <v>1020</v>
      </c>
      <c r="I191" s="15"/>
      <c r="J191" s="25"/>
      <c r="K191" s="15">
        <v>12</v>
      </c>
      <c r="L191" s="25" t="s">
        <v>1004</v>
      </c>
      <c r="M191" s="23"/>
      <c r="N191" s="23">
        <v>151200000</v>
      </c>
      <c r="O191" s="135">
        <f t="shared" si="8"/>
        <v>151200000</v>
      </c>
      <c r="P191" s="110"/>
      <c r="Q191" s="110" t="s">
        <v>1023</v>
      </c>
      <c r="R191" s="109"/>
      <c r="S191" s="109"/>
      <c r="T191" s="110" t="s">
        <v>1390</v>
      </c>
    </row>
    <row r="192" spans="1:20" ht="36.6" customHeight="1" x14ac:dyDescent="0.25">
      <c r="A192" s="67" t="s">
        <v>540</v>
      </c>
      <c r="B192" s="7" t="s">
        <v>744</v>
      </c>
      <c r="C192" s="22"/>
      <c r="D192" s="22" t="s">
        <v>1005</v>
      </c>
      <c r="E192" s="36"/>
      <c r="F192" s="36" t="s">
        <v>1105</v>
      </c>
      <c r="G192" s="110"/>
      <c r="H192" s="110" t="s">
        <v>1020</v>
      </c>
      <c r="I192" s="15"/>
      <c r="J192" s="25"/>
      <c r="K192" s="15">
        <v>12</v>
      </c>
      <c r="L192" s="25" t="s">
        <v>1004</v>
      </c>
      <c r="M192" s="23"/>
      <c r="N192" s="23">
        <v>154400000</v>
      </c>
      <c r="O192" s="135">
        <f t="shared" si="8"/>
        <v>154400000</v>
      </c>
      <c r="P192" s="110"/>
      <c r="Q192" s="110" t="s">
        <v>1023</v>
      </c>
      <c r="R192" s="109"/>
      <c r="S192" s="109"/>
      <c r="T192" s="110" t="s">
        <v>1390</v>
      </c>
    </row>
    <row r="193" spans="1:20" ht="36.6" customHeight="1" x14ac:dyDescent="0.25">
      <c r="A193" s="67" t="s">
        <v>541</v>
      </c>
      <c r="B193" s="7" t="s">
        <v>745</v>
      </c>
      <c r="C193" s="22"/>
      <c r="D193" s="22" t="s">
        <v>1005</v>
      </c>
      <c r="E193" s="36"/>
      <c r="F193" s="36" t="s">
        <v>1106</v>
      </c>
      <c r="G193" s="110"/>
      <c r="H193" s="110" t="s">
        <v>1020</v>
      </c>
      <c r="I193" s="15"/>
      <c r="J193" s="25"/>
      <c r="K193" s="15">
        <v>12</v>
      </c>
      <c r="L193" s="25" t="s">
        <v>1004</v>
      </c>
      <c r="M193" s="23"/>
      <c r="N193" s="23">
        <v>352000000</v>
      </c>
      <c r="O193" s="135">
        <f t="shared" si="8"/>
        <v>352000000</v>
      </c>
      <c r="P193" s="110"/>
      <c r="Q193" s="110" t="s">
        <v>1023</v>
      </c>
      <c r="R193" s="109"/>
      <c r="S193" s="109"/>
      <c r="T193" s="110" t="s">
        <v>1390</v>
      </c>
    </row>
    <row r="194" spans="1:20" ht="36.6" customHeight="1" x14ac:dyDescent="0.25">
      <c r="A194" s="67" t="s">
        <v>542</v>
      </c>
      <c r="B194" s="7" t="s">
        <v>746</v>
      </c>
      <c r="C194" s="22"/>
      <c r="D194" s="22" t="s">
        <v>1005</v>
      </c>
      <c r="E194" s="36"/>
      <c r="F194" s="36" t="s">
        <v>1107</v>
      </c>
      <c r="G194" s="110"/>
      <c r="H194" s="110" t="s">
        <v>1020</v>
      </c>
      <c r="I194" s="15"/>
      <c r="J194" s="25"/>
      <c r="K194" s="15">
        <v>12</v>
      </c>
      <c r="L194" s="25" t="s">
        <v>1004</v>
      </c>
      <c r="M194" s="23"/>
      <c r="N194" s="23">
        <v>108000000</v>
      </c>
      <c r="O194" s="135">
        <f t="shared" si="8"/>
        <v>108000000</v>
      </c>
      <c r="P194" s="110"/>
      <c r="Q194" s="110" t="s">
        <v>1023</v>
      </c>
      <c r="R194" s="109"/>
      <c r="S194" s="109"/>
      <c r="T194" s="110" t="s">
        <v>1390</v>
      </c>
    </row>
    <row r="195" spans="1:20" ht="36.6" customHeight="1" x14ac:dyDescent="0.25">
      <c r="A195" s="67" t="s">
        <v>543</v>
      </c>
      <c r="B195" s="7" t="s">
        <v>747</v>
      </c>
      <c r="C195" s="22"/>
      <c r="D195" s="22" t="s">
        <v>1005</v>
      </c>
      <c r="E195" s="36"/>
      <c r="F195" s="36" t="s">
        <v>1108</v>
      </c>
      <c r="G195" s="110"/>
      <c r="H195" s="110" t="s">
        <v>1020</v>
      </c>
      <c r="I195" s="15"/>
      <c r="J195" s="25"/>
      <c r="K195" s="15">
        <v>12</v>
      </c>
      <c r="L195" s="25" t="s">
        <v>1004</v>
      </c>
      <c r="M195" s="23"/>
      <c r="N195" s="23">
        <v>272800000</v>
      </c>
      <c r="O195" s="135">
        <f t="shared" ref="O195:O258" si="9">N195-M195</f>
        <v>272800000</v>
      </c>
      <c r="P195" s="110"/>
      <c r="Q195" s="110" t="s">
        <v>1023</v>
      </c>
      <c r="R195" s="109"/>
      <c r="S195" s="109"/>
      <c r="T195" s="110" t="s">
        <v>1390</v>
      </c>
    </row>
    <row r="196" spans="1:20" ht="36.6" customHeight="1" x14ac:dyDescent="0.25">
      <c r="A196" s="67" t="s">
        <v>544</v>
      </c>
      <c r="B196" s="7" t="s">
        <v>748</v>
      </c>
      <c r="C196" s="22"/>
      <c r="D196" s="22" t="s">
        <v>1005</v>
      </c>
      <c r="E196" s="36"/>
      <c r="F196" s="36" t="s">
        <v>1109</v>
      </c>
      <c r="G196" s="110"/>
      <c r="H196" s="110" t="s">
        <v>1020</v>
      </c>
      <c r="I196" s="15"/>
      <c r="J196" s="25"/>
      <c r="K196" s="15">
        <v>12</v>
      </c>
      <c r="L196" s="25" t="s">
        <v>1004</v>
      </c>
      <c r="M196" s="23"/>
      <c r="N196" s="23">
        <v>128000000</v>
      </c>
      <c r="O196" s="135">
        <f t="shared" si="9"/>
        <v>128000000</v>
      </c>
      <c r="P196" s="110"/>
      <c r="Q196" s="110" t="s">
        <v>1023</v>
      </c>
      <c r="R196" s="109"/>
      <c r="S196" s="109"/>
      <c r="T196" s="110" t="s">
        <v>1390</v>
      </c>
    </row>
    <row r="197" spans="1:20" ht="36.6" customHeight="1" x14ac:dyDescent="0.25">
      <c r="A197" s="67" t="s">
        <v>545</v>
      </c>
      <c r="B197" s="7" t="s">
        <v>749</v>
      </c>
      <c r="C197" s="22"/>
      <c r="D197" s="22" t="s">
        <v>1005</v>
      </c>
      <c r="E197" s="36"/>
      <c r="F197" s="36" t="s">
        <v>1110</v>
      </c>
      <c r="G197" s="110"/>
      <c r="H197" s="110" t="s">
        <v>1020</v>
      </c>
      <c r="I197" s="15"/>
      <c r="J197" s="25"/>
      <c r="K197" s="15">
        <v>12</v>
      </c>
      <c r="L197" s="25" t="s">
        <v>1004</v>
      </c>
      <c r="M197" s="23"/>
      <c r="N197" s="23">
        <v>165600000</v>
      </c>
      <c r="O197" s="135">
        <f t="shared" si="9"/>
        <v>165600000</v>
      </c>
      <c r="P197" s="110"/>
      <c r="Q197" s="110" t="s">
        <v>1023</v>
      </c>
      <c r="R197" s="109"/>
      <c r="S197" s="109"/>
      <c r="T197" s="110" t="s">
        <v>1390</v>
      </c>
    </row>
    <row r="198" spans="1:20" ht="36.6" customHeight="1" x14ac:dyDescent="0.25">
      <c r="A198" s="67" t="s">
        <v>546</v>
      </c>
      <c r="B198" s="7" t="s">
        <v>750</v>
      </c>
      <c r="C198" s="22"/>
      <c r="D198" s="22" t="s">
        <v>1005</v>
      </c>
      <c r="E198" s="36"/>
      <c r="F198" s="36" t="s">
        <v>1111</v>
      </c>
      <c r="G198" s="110"/>
      <c r="H198" s="110" t="s">
        <v>1020</v>
      </c>
      <c r="I198" s="15"/>
      <c r="J198" s="25"/>
      <c r="K198" s="15">
        <v>12</v>
      </c>
      <c r="L198" s="25" t="s">
        <v>1004</v>
      </c>
      <c r="M198" s="23"/>
      <c r="N198" s="23">
        <v>200000000</v>
      </c>
      <c r="O198" s="135">
        <f t="shared" si="9"/>
        <v>200000000</v>
      </c>
      <c r="P198" s="110"/>
      <c r="Q198" s="110" t="s">
        <v>1023</v>
      </c>
      <c r="R198" s="109"/>
      <c r="S198" s="109"/>
      <c r="T198" s="110" t="s">
        <v>1390</v>
      </c>
    </row>
    <row r="199" spans="1:20" ht="36.6" customHeight="1" x14ac:dyDescent="0.25">
      <c r="A199" s="67" t="s">
        <v>547</v>
      </c>
      <c r="B199" s="7" t="s">
        <v>751</v>
      </c>
      <c r="C199" s="21"/>
      <c r="D199" s="21" t="s">
        <v>1005</v>
      </c>
      <c r="E199" s="36"/>
      <c r="F199" s="36" t="s">
        <v>1112</v>
      </c>
      <c r="G199" s="110"/>
      <c r="H199" s="110" t="s">
        <v>1020</v>
      </c>
      <c r="I199" s="15"/>
      <c r="J199" s="26"/>
      <c r="K199" s="15">
        <v>12</v>
      </c>
      <c r="L199" s="26" t="s">
        <v>1004</v>
      </c>
      <c r="M199" s="23"/>
      <c r="N199" s="23">
        <v>175200000</v>
      </c>
      <c r="O199" s="135">
        <f t="shared" si="9"/>
        <v>175200000</v>
      </c>
      <c r="P199" s="110"/>
      <c r="Q199" s="110" t="s">
        <v>1023</v>
      </c>
      <c r="R199" s="109"/>
      <c r="S199" s="109"/>
      <c r="T199" s="110" t="s">
        <v>1390</v>
      </c>
    </row>
    <row r="200" spans="1:20" ht="36.6" customHeight="1" x14ac:dyDescent="0.25">
      <c r="A200" s="67" t="s">
        <v>548</v>
      </c>
      <c r="B200" s="7" t="s">
        <v>752</v>
      </c>
      <c r="C200" s="21"/>
      <c r="D200" s="21" t="s">
        <v>1005</v>
      </c>
      <c r="E200" s="36"/>
      <c r="F200" s="36" t="s">
        <v>1113</v>
      </c>
      <c r="G200" s="110"/>
      <c r="H200" s="110" t="s">
        <v>1020</v>
      </c>
      <c r="I200" s="15"/>
      <c r="J200" s="26"/>
      <c r="K200" s="15">
        <v>12</v>
      </c>
      <c r="L200" s="26" t="s">
        <v>1004</v>
      </c>
      <c r="M200" s="23"/>
      <c r="N200" s="23">
        <v>325600000</v>
      </c>
      <c r="O200" s="135">
        <f t="shared" si="9"/>
        <v>325600000</v>
      </c>
      <c r="P200" s="110"/>
      <c r="Q200" s="110" t="s">
        <v>1023</v>
      </c>
      <c r="R200" s="109"/>
      <c r="S200" s="109"/>
      <c r="T200" s="110" t="s">
        <v>1390</v>
      </c>
    </row>
    <row r="201" spans="1:20" ht="36.6" customHeight="1" x14ac:dyDescent="0.25">
      <c r="A201" s="67" t="s">
        <v>549</v>
      </c>
      <c r="B201" s="7" t="s">
        <v>753</v>
      </c>
      <c r="C201" s="22"/>
      <c r="D201" s="22" t="s">
        <v>1005</v>
      </c>
      <c r="E201" s="36"/>
      <c r="F201" s="36" t="s">
        <v>1114</v>
      </c>
      <c r="G201" s="110"/>
      <c r="H201" s="110" t="s">
        <v>1020</v>
      </c>
      <c r="I201" s="15"/>
      <c r="J201" s="25"/>
      <c r="K201" s="15">
        <v>12</v>
      </c>
      <c r="L201" s="25" t="s">
        <v>1004</v>
      </c>
      <c r="M201" s="23"/>
      <c r="N201" s="23">
        <v>227200000</v>
      </c>
      <c r="O201" s="135">
        <f t="shared" si="9"/>
        <v>227200000</v>
      </c>
      <c r="P201" s="110"/>
      <c r="Q201" s="110" t="s">
        <v>1023</v>
      </c>
      <c r="R201" s="109"/>
      <c r="S201" s="109"/>
      <c r="T201" s="110" t="s">
        <v>1390</v>
      </c>
    </row>
    <row r="202" spans="1:20" ht="36.6" customHeight="1" x14ac:dyDescent="0.25">
      <c r="A202" s="67" t="s">
        <v>550</v>
      </c>
      <c r="B202" s="7" t="s">
        <v>754</v>
      </c>
      <c r="C202" s="22"/>
      <c r="D202" s="22" t="s">
        <v>1005</v>
      </c>
      <c r="E202" s="36"/>
      <c r="F202" s="36" t="s">
        <v>1115</v>
      </c>
      <c r="G202" s="110"/>
      <c r="H202" s="110" t="s">
        <v>1020</v>
      </c>
      <c r="I202" s="15"/>
      <c r="J202" s="25"/>
      <c r="K202" s="15">
        <v>12</v>
      </c>
      <c r="L202" s="25" t="s">
        <v>1004</v>
      </c>
      <c r="M202" s="23"/>
      <c r="N202" s="23">
        <v>190400000</v>
      </c>
      <c r="O202" s="135">
        <f t="shared" si="9"/>
        <v>190400000</v>
      </c>
      <c r="P202" s="110"/>
      <c r="Q202" s="110" t="s">
        <v>1023</v>
      </c>
      <c r="R202" s="109"/>
      <c r="S202" s="109"/>
      <c r="T202" s="110" t="s">
        <v>1390</v>
      </c>
    </row>
    <row r="203" spans="1:20" ht="36.6" customHeight="1" x14ac:dyDescent="0.25">
      <c r="A203" s="67" t="s">
        <v>551</v>
      </c>
      <c r="B203" s="7" t="s">
        <v>755</v>
      </c>
      <c r="C203" s="22"/>
      <c r="D203" s="22" t="s">
        <v>1005</v>
      </c>
      <c r="E203" s="36"/>
      <c r="F203" s="36" t="s">
        <v>1116</v>
      </c>
      <c r="G203" s="110"/>
      <c r="H203" s="110" t="s">
        <v>1020</v>
      </c>
      <c r="I203" s="15"/>
      <c r="J203" s="25"/>
      <c r="K203" s="15">
        <v>12</v>
      </c>
      <c r="L203" s="25" t="s">
        <v>1004</v>
      </c>
      <c r="M203" s="23"/>
      <c r="N203" s="23">
        <v>220800000</v>
      </c>
      <c r="O203" s="135">
        <f t="shared" si="9"/>
        <v>220800000</v>
      </c>
      <c r="P203" s="110"/>
      <c r="Q203" s="110" t="s">
        <v>1023</v>
      </c>
      <c r="R203" s="109"/>
      <c r="S203" s="109"/>
      <c r="T203" s="110" t="s">
        <v>1390</v>
      </c>
    </row>
    <row r="204" spans="1:20" ht="36.6" customHeight="1" x14ac:dyDescent="0.25">
      <c r="A204" s="67" t="s">
        <v>552</v>
      </c>
      <c r="B204" s="7" t="s">
        <v>756</v>
      </c>
      <c r="C204" s="22"/>
      <c r="D204" s="22" t="s">
        <v>1005</v>
      </c>
      <c r="E204" s="36"/>
      <c r="F204" s="36" t="s">
        <v>1117</v>
      </c>
      <c r="G204" s="110"/>
      <c r="H204" s="110" t="s">
        <v>1020</v>
      </c>
      <c r="I204" s="15"/>
      <c r="J204" s="25"/>
      <c r="K204" s="15">
        <v>12</v>
      </c>
      <c r="L204" s="25" t="s">
        <v>1004</v>
      </c>
      <c r="M204" s="23"/>
      <c r="N204" s="23">
        <v>200000000</v>
      </c>
      <c r="O204" s="135">
        <f t="shared" si="9"/>
        <v>200000000</v>
      </c>
      <c r="P204" s="110"/>
      <c r="Q204" s="110" t="s">
        <v>1023</v>
      </c>
      <c r="R204" s="109"/>
      <c r="S204" s="109"/>
      <c r="T204" s="110" t="s">
        <v>1390</v>
      </c>
    </row>
    <row r="205" spans="1:20" ht="36.6" customHeight="1" x14ac:dyDescent="0.25">
      <c r="A205" s="67" t="s">
        <v>553</v>
      </c>
      <c r="B205" s="7" t="s">
        <v>757</v>
      </c>
      <c r="C205" s="22"/>
      <c r="D205" s="22" t="s">
        <v>1005</v>
      </c>
      <c r="E205" s="36"/>
      <c r="F205" s="36" t="s">
        <v>1118</v>
      </c>
      <c r="G205" s="110"/>
      <c r="H205" s="110" t="s">
        <v>1020</v>
      </c>
      <c r="I205" s="15"/>
      <c r="J205" s="25"/>
      <c r="K205" s="15">
        <v>12</v>
      </c>
      <c r="L205" s="25" t="s">
        <v>1004</v>
      </c>
      <c r="M205" s="23"/>
      <c r="N205" s="23">
        <v>208800000</v>
      </c>
      <c r="O205" s="135">
        <f t="shared" si="9"/>
        <v>208800000</v>
      </c>
      <c r="P205" s="110"/>
      <c r="Q205" s="110" t="s">
        <v>1023</v>
      </c>
      <c r="R205" s="109"/>
      <c r="S205" s="109"/>
      <c r="T205" s="110" t="s">
        <v>1390</v>
      </c>
    </row>
    <row r="206" spans="1:20" ht="36.6" customHeight="1" x14ac:dyDescent="0.25">
      <c r="A206" s="67" t="s">
        <v>554</v>
      </c>
      <c r="B206" s="7" t="s">
        <v>758</v>
      </c>
      <c r="C206" s="22"/>
      <c r="D206" s="22" t="s">
        <v>1005</v>
      </c>
      <c r="E206" s="36"/>
      <c r="F206" s="36" t="s">
        <v>1119</v>
      </c>
      <c r="G206" s="110"/>
      <c r="H206" s="110" t="s">
        <v>1020</v>
      </c>
      <c r="I206" s="15"/>
      <c r="J206" s="25"/>
      <c r="K206" s="15">
        <v>12</v>
      </c>
      <c r="L206" s="25" t="s">
        <v>1004</v>
      </c>
      <c r="M206" s="23"/>
      <c r="N206" s="23">
        <v>135200000</v>
      </c>
      <c r="O206" s="135">
        <f t="shared" si="9"/>
        <v>135200000</v>
      </c>
      <c r="P206" s="110"/>
      <c r="Q206" s="110" t="s">
        <v>1023</v>
      </c>
      <c r="R206" s="109"/>
      <c r="S206" s="109"/>
      <c r="T206" s="110" t="s">
        <v>1390</v>
      </c>
    </row>
    <row r="207" spans="1:20" ht="36.6" customHeight="1" x14ac:dyDescent="0.25">
      <c r="A207" s="67" t="s">
        <v>555</v>
      </c>
      <c r="B207" s="7" t="s">
        <v>759</v>
      </c>
      <c r="C207" s="22"/>
      <c r="D207" s="22" t="s">
        <v>1005</v>
      </c>
      <c r="E207" s="36"/>
      <c r="F207" s="36" t="s">
        <v>1120</v>
      </c>
      <c r="G207" s="110"/>
      <c r="H207" s="110" t="s">
        <v>1020</v>
      </c>
      <c r="I207" s="15"/>
      <c r="J207" s="25"/>
      <c r="K207" s="15">
        <v>12</v>
      </c>
      <c r="L207" s="25" t="s">
        <v>1004</v>
      </c>
      <c r="M207" s="23"/>
      <c r="N207" s="23">
        <v>156000000</v>
      </c>
      <c r="O207" s="135">
        <f t="shared" si="9"/>
        <v>156000000</v>
      </c>
      <c r="P207" s="110"/>
      <c r="Q207" s="110" t="s">
        <v>1023</v>
      </c>
      <c r="R207" s="109"/>
      <c r="S207" s="109"/>
      <c r="T207" s="110" t="s">
        <v>1390</v>
      </c>
    </row>
    <row r="208" spans="1:20" ht="36.6" customHeight="1" x14ac:dyDescent="0.25">
      <c r="A208" s="67" t="s">
        <v>556</v>
      </c>
      <c r="B208" s="7" t="s">
        <v>760</v>
      </c>
      <c r="C208" s="22"/>
      <c r="D208" s="22" t="s">
        <v>1005</v>
      </c>
      <c r="E208" s="36"/>
      <c r="F208" s="36" t="s">
        <v>1121</v>
      </c>
      <c r="G208" s="110"/>
      <c r="H208" s="110" t="s">
        <v>1020</v>
      </c>
      <c r="I208" s="15"/>
      <c r="J208" s="25"/>
      <c r="K208" s="15">
        <v>12</v>
      </c>
      <c r="L208" s="25" t="s">
        <v>1004</v>
      </c>
      <c r="M208" s="23"/>
      <c r="N208" s="23">
        <v>180800000</v>
      </c>
      <c r="O208" s="135">
        <f t="shared" si="9"/>
        <v>180800000</v>
      </c>
      <c r="P208" s="110"/>
      <c r="Q208" s="110" t="s">
        <v>1023</v>
      </c>
      <c r="R208" s="109"/>
      <c r="S208" s="109"/>
      <c r="T208" s="110" t="s">
        <v>1390</v>
      </c>
    </row>
    <row r="209" spans="1:20" ht="36.6" customHeight="1" x14ac:dyDescent="0.25">
      <c r="A209" s="67" t="s">
        <v>557</v>
      </c>
      <c r="B209" s="7" t="s">
        <v>761</v>
      </c>
      <c r="C209" s="22"/>
      <c r="D209" s="22" t="s">
        <v>1005</v>
      </c>
      <c r="E209" s="36"/>
      <c r="F209" s="36" t="s">
        <v>1122</v>
      </c>
      <c r="G209" s="110"/>
      <c r="H209" s="110" t="s">
        <v>1020</v>
      </c>
      <c r="I209" s="15"/>
      <c r="J209" s="25"/>
      <c r="K209" s="15">
        <v>12</v>
      </c>
      <c r="L209" s="25" t="s">
        <v>1004</v>
      </c>
      <c r="M209" s="23"/>
      <c r="N209" s="23">
        <v>164800000</v>
      </c>
      <c r="O209" s="135">
        <f t="shared" si="9"/>
        <v>164800000</v>
      </c>
      <c r="P209" s="110"/>
      <c r="Q209" s="110" t="s">
        <v>1023</v>
      </c>
      <c r="R209" s="109"/>
      <c r="S209" s="109"/>
      <c r="T209" s="110" t="s">
        <v>1390</v>
      </c>
    </row>
    <row r="210" spans="1:20" ht="36.6" customHeight="1" x14ac:dyDescent="0.25">
      <c r="A210" s="67" t="s">
        <v>558</v>
      </c>
      <c r="B210" s="7" t="s">
        <v>762</v>
      </c>
      <c r="C210" s="22"/>
      <c r="D210" s="22" t="s">
        <v>1005</v>
      </c>
      <c r="E210" s="36"/>
      <c r="F210" s="36" t="s">
        <v>1123</v>
      </c>
      <c r="G210" s="110"/>
      <c r="H210" s="110" t="s">
        <v>1020</v>
      </c>
      <c r="I210" s="15"/>
      <c r="J210" s="25"/>
      <c r="K210" s="15">
        <v>12</v>
      </c>
      <c r="L210" s="25" t="s">
        <v>1004</v>
      </c>
      <c r="M210" s="23"/>
      <c r="N210" s="23">
        <v>192000000</v>
      </c>
      <c r="O210" s="135">
        <f t="shared" si="9"/>
        <v>192000000</v>
      </c>
      <c r="P210" s="110"/>
      <c r="Q210" s="110" t="s">
        <v>1023</v>
      </c>
      <c r="R210" s="109"/>
      <c r="S210" s="109"/>
      <c r="T210" s="110" t="s">
        <v>1390</v>
      </c>
    </row>
    <row r="211" spans="1:20" ht="36.6" customHeight="1" x14ac:dyDescent="0.25">
      <c r="A211" s="67" t="s">
        <v>559</v>
      </c>
      <c r="B211" s="7" t="s">
        <v>763</v>
      </c>
      <c r="C211" s="22"/>
      <c r="D211" s="22" t="s">
        <v>1005</v>
      </c>
      <c r="E211" s="36"/>
      <c r="F211" s="36" t="s">
        <v>1124</v>
      </c>
      <c r="G211" s="110"/>
      <c r="H211" s="110" t="s">
        <v>1020</v>
      </c>
      <c r="I211" s="15"/>
      <c r="J211" s="25"/>
      <c r="K211" s="15">
        <v>12</v>
      </c>
      <c r="L211" s="25" t="s">
        <v>1004</v>
      </c>
      <c r="M211" s="23"/>
      <c r="N211" s="23">
        <v>174400000</v>
      </c>
      <c r="O211" s="135">
        <f t="shared" si="9"/>
        <v>174400000</v>
      </c>
      <c r="P211" s="110"/>
      <c r="Q211" s="110" t="s">
        <v>1023</v>
      </c>
      <c r="R211" s="109"/>
      <c r="S211" s="109"/>
      <c r="T211" s="110" t="s">
        <v>1390</v>
      </c>
    </row>
    <row r="212" spans="1:20" ht="36.6" customHeight="1" x14ac:dyDescent="0.25">
      <c r="A212" s="67" t="s">
        <v>560</v>
      </c>
      <c r="B212" s="7" t="s">
        <v>764</v>
      </c>
      <c r="C212" s="22"/>
      <c r="D212" s="22" t="s">
        <v>1005</v>
      </c>
      <c r="E212" s="36"/>
      <c r="F212" s="36" t="s">
        <v>1125</v>
      </c>
      <c r="G212" s="110"/>
      <c r="H212" s="110" t="s">
        <v>1020</v>
      </c>
      <c r="I212" s="15"/>
      <c r="J212" s="25"/>
      <c r="K212" s="15">
        <v>12</v>
      </c>
      <c r="L212" s="25" t="s">
        <v>1004</v>
      </c>
      <c r="M212" s="23"/>
      <c r="N212" s="23">
        <v>124800000</v>
      </c>
      <c r="O212" s="135">
        <f t="shared" si="9"/>
        <v>124800000</v>
      </c>
      <c r="P212" s="110"/>
      <c r="Q212" s="110" t="s">
        <v>1023</v>
      </c>
      <c r="R212" s="109"/>
      <c r="S212" s="109"/>
      <c r="T212" s="110" t="s">
        <v>1390</v>
      </c>
    </row>
    <row r="213" spans="1:20" ht="36.6" customHeight="1" x14ac:dyDescent="0.25">
      <c r="A213" s="67" t="s">
        <v>561</v>
      </c>
      <c r="B213" s="7" t="s">
        <v>765</v>
      </c>
      <c r="C213" s="22"/>
      <c r="D213" s="22" t="s">
        <v>1005</v>
      </c>
      <c r="E213" s="36"/>
      <c r="F213" s="36" t="s">
        <v>1126</v>
      </c>
      <c r="G213" s="110"/>
      <c r="H213" s="110" t="s">
        <v>1020</v>
      </c>
      <c r="I213" s="15"/>
      <c r="J213" s="25"/>
      <c r="K213" s="15">
        <v>12</v>
      </c>
      <c r="L213" s="25" t="s">
        <v>1004</v>
      </c>
      <c r="M213" s="23"/>
      <c r="N213" s="23">
        <v>229600000</v>
      </c>
      <c r="O213" s="135">
        <f t="shared" si="9"/>
        <v>229600000</v>
      </c>
      <c r="P213" s="110"/>
      <c r="Q213" s="110" t="s">
        <v>1023</v>
      </c>
      <c r="R213" s="109"/>
      <c r="S213" s="109"/>
      <c r="T213" s="110" t="s">
        <v>1390</v>
      </c>
    </row>
    <row r="214" spans="1:20" ht="36.6" customHeight="1" x14ac:dyDescent="0.25">
      <c r="A214" s="67" t="s">
        <v>562</v>
      </c>
      <c r="B214" s="7" t="s">
        <v>766</v>
      </c>
      <c r="C214" s="22"/>
      <c r="D214" s="22" t="s">
        <v>1005</v>
      </c>
      <c r="E214" s="36"/>
      <c r="F214" s="36" t="s">
        <v>1127</v>
      </c>
      <c r="G214" s="110"/>
      <c r="H214" s="110" t="s">
        <v>1020</v>
      </c>
      <c r="I214" s="15"/>
      <c r="J214" s="25"/>
      <c r="K214" s="15">
        <v>12</v>
      </c>
      <c r="L214" s="25" t="s">
        <v>1004</v>
      </c>
      <c r="M214" s="23"/>
      <c r="N214" s="23">
        <v>300000000</v>
      </c>
      <c r="O214" s="135">
        <f t="shared" si="9"/>
        <v>300000000</v>
      </c>
      <c r="P214" s="110"/>
      <c r="Q214" s="110" t="s">
        <v>1023</v>
      </c>
      <c r="R214" s="109"/>
      <c r="S214" s="109"/>
      <c r="T214" s="110" t="s">
        <v>1390</v>
      </c>
    </row>
    <row r="215" spans="1:20" ht="36.6" customHeight="1" x14ac:dyDescent="0.25">
      <c r="A215" s="67" t="s">
        <v>563</v>
      </c>
      <c r="B215" s="7" t="s">
        <v>767</v>
      </c>
      <c r="C215" s="22"/>
      <c r="D215" s="22" t="s">
        <v>1005</v>
      </c>
      <c r="E215" s="36"/>
      <c r="F215" s="36" t="s">
        <v>1128</v>
      </c>
      <c r="G215" s="110"/>
      <c r="H215" s="110" t="s">
        <v>1020</v>
      </c>
      <c r="I215" s="15"/>
      <c r="J215" s="25"/>
      <c r="K215" s="15">
        <v>12</v>
      </c>
      <c r="L215" s="25" t="s">
        <v>1004</v>
      </c>
      <c r="M215" s="23"/>
      <c r="N215" s="23">
        <v>432000000</v>
      </c>
      <c r="O215" s="135">
        <f t="shared" si="9"/>
        <v>432000000</v>
      </c>
      <c r="P215" s="110"/>
      <c r="Q215" s="110" t="s">
        <v>1023</v>
      </c>
      <c r="R215" s="109"/>
      <c r="S215" s="109"/>
      <c r="T215" s="110" t="s">
        <v>1390</v>
      </c>
    </row>
    <row r="216" spans="1:20" ht="36.6" customHeight="1" x14ac:dyDescent="0.25">
      <c r="A216" s="67" t="s">
        <v>564</v>
      </c>
      <c r="B216" s="7" t="s">
        <v>768</v>
      </c>
      <c r="C216" s="22"/>
      <c r="D216" s="22" t="s">
        <v>1005</v>
      </c>
      <c r="E216" s="36"/>
      <c r="F216" s="36" t="s">
        <v>1129</v>
      </c>
      <c r="G216" s="110"/>
      <c r="H216" s="110" t="s">
        <v>1020</v>
      </c>
      <c r="I216" s="15"/>
      <c r="J216" s="25"/>
      <c r="K216" s="15">
        <v>12</v>
      </c>
      <c r="L216" s="25" t="s">
        <v>1004</v>
      </c>
      <c r="M216" s="23"/>
      <c r="N216" s="23">
        <v>447200000</v>
      </c>
      <c r="O216" s="135">
        <f t="shared" si="9"/>
        <v>447200000</v>
      </c>
      <c r="P216" s="110"/>
      <c r="Q216" s="110" t="s">
        <v>1023</v>
      </c>
      <c r="R216" s="109"/>
      <c r="S216" s="109"/>
      <c r="T216" s="110" t="s">
        <v>1390</v>
      </c>
    </row>
    <row r="217" spans="1:20" ht="36.6" customHeight="1" x14ac:dyDescent="0.25">
      <c r="A217" s="67" t="s">
        <v>565</v>
      </c>
      <c r="B217" s="7" t="s">
        <v>769</v>
      </c>
      <c r="C217" s="22"/>
      <c r="D217" s="22" t="s">
        <v>1005</v>
      </c>
      <c r="E217" s="36"/>
      <c r="F217" s="36" t="s">
        <v>1130</v>
      </c>
      <c r="G217" s="110"/>
      <c r="H217" s="110" t="s">
        <v>1020</v>
      </c>
      <c r="I217" s="15"/>
      <c r="J217" s="25"/>
      <c r="K217" s="15">
        <v>12</v>
      </c>
      <c r="L217" s="25" t="s">
        <v>1004</v>
      </c>
      <c r="M217" s="23"/>
      <c r="N217" s="23">
        <v>358400000</v>
      </c>
      <c r="O217" s="135">
        <f t="shared" si="9"/>
        <v>358400000</v>
      </c>
      <c r="P217" s="110"/>
      <c r="Q217" s="110" t="s">
        <v>1023</v>
      </c>
      <c r="R217" s="109"/>
      <c r="S217" s="109"/>
      <c r="T217" s="110" t="s">
        <v>1390</v>
      </c>
    </row>
    <row r="218" spans="1:20" ht="36.6" customHeight="1" x14ac:dyDescent="0.25">
      <c r="A218" s="67" t="s">
        <v>566</v>
      </c>
      <c r="B218" s="7" t="s">
        <v>770</v>
      </c>
      <c r="C218" s="22"/>
      <c r="D218" s="22" t="s">
        <v>1005</v>
      </c>
      <c r="E218" s="36"/>
      <c r="F218" s="36" t="s">
        <v>1131</v>
      </c>
      <c r="G218" s="110"/>
      <c r="H218" s="110" t="s">
        <v>1020</v>
      </c>
      <c r="I218" s="15"/>
      <c r="J218" s="25"/>
      <c r="K218" s="15">
        <v>12</v>
      </c>
      <c r="L218" s="25" t="s">
        <v>1004</v>
      </c>
      <c r="M218" s="23"/>
      <c r="N218" s="23">
        <v>140800000</v>
      </c>
      <c r="O218" s="135">
        <f t="shared" si="9"/>
        <v>140800000</v>
      </c>
      <c r="P218" s="110"/>
      <c r="Q218" s="110" t="s">
        <v>1023</v>
      </c>
      <c r="R218" s="109"/>
      <c r="S218" s="109"/>
      <c r="T218" s="110" t="s">
        <v>1390</v>
      </c>
    </row>
    <row r="219" spans="1:20" ht="36.6" customHeight="1" x14ac:dyDescent="0.25">
      <c r="A219" s="67" t="s">
        <v>567</v>
      </c>
      <c r="B219" s="7" t="s">
        <v>771</v>
      </c>
      <c r="C219" s="22"/>
      <c r="D219" s="22" t="s">
        <v>1005</v>
      </c>
      <c r="E219" s="36"/>
      <c r="F219" s="36" t="s">
        <v>1132</v>
      </c>
      <c r="G219" s="110"/>
      <c r="H219" s="110" t="s">
        <v>1020</v>
      </c>
      <c r="I219" s="15"/>
      <c r="J219" s="25"/>
      <c r="K219" s="15">
        <v>12</v>
      </c>
      <c r="L219" s="25" t="s">
        <v>1004</v>
      </c>
      <c r="M219" s="23"/>
      <c r="N219" s="23">
        <v>178400000</v>
      </c>
      <c r="O219" s="135">
        <f t="shared" si="9"/>
        <v>178400000</v>
      </c>
      <c r="P219" s="110"/>
      <c r="Q219" s="110" t="s">
        <v>1023</v>
      </c>
      <c r="R219" s="109"/>
      <c r="S219" s="109"/>
      <c r="T219" s="110" t="s">
        <v>1390</v>
      </c>
    </row>
    <row r="220" spans="1:20" ht="36.6" customHeight="1" x14ac:dyDescent="0.25">
      <c r="A220" s="67" t="s">
        <v>568</v>
      </c>
      <c r="B220" s="7" t="s">
        <v>772</v>
      </c>
      <c r="C220" s="22"/>
      <c r="D220" s="22" t="s">
        <v>1005</v>
      </c>
      <c r="E220" s="36"/>
      <c r="F220" s="36" t="s">
        <v>1133</v>
      </c>
      <c r="G220" s="110"/>
      <c r="H220" s="110" t="s">
        <v>1020</v>
      </c>
      <c r="I220" s="15"/>
      <c r="J220" s="25"/>
      <c r="K220" s="15">
        <v>12</v>
      </c>
      <c r="L220" s="25" t="s">
        <v>1004</v>
      </c>
      <c r="M220" s="23"/>
      <c r="N220" s="23">
        <v>140000000</v>
      </c>
      <c r="O220" s="135">
        <f t="shared" si="9"/>
        <v>140000000</v>
      </c>
      <c r="P220" s="110"/>
      <c r="Q220" s="110" t="s">
        <v>1023</v>
      </c>
      <c r="R220" s="109"/>
      <c r="S220" s="109"/>
      <c r="T220" s="110" t="s">
        <v>1390</v>
      </c>
    </row>
    <row r="221" spans="1:20" ht="36.6" customHeight="1" x14ac:dyDescent="0.25">
      <c r="A221" s="67" t="s">
        <v>569</v>
      </c>
      <c r="B221" s="7" t="s">
        <v>773</v>
      </c>
      <c r="C221" s="22"/>
      <c r="D221" s="22" t="s">
        <v>1005</v>
      </c>
      <c r="E221" s="36"/>
      <c r="F221" s="36" t="s">
        <v>1134</v>
      </c>
      <c r="G221" s="110"/>
      <c r="H221" s="110" t="s">
        <v>1020</v>
      </c>
      <c r="I221" s="15"/>
      <c r="J221" s="25"/>
      <c r="K221" s="15">
        <v>12</v>
      </c>
      <c r="L221" s="25" t="s">
        <v>1004</v>
      </c>
      <c r="M221" s="23"/>
      <c r="N221" s="23">
        <v>198400000</v>
      </c>
      <c r="O221" s="135">
        <f t="shared" si="9"/>
        <v>198400000</v>
      </c>
      <c r="P221" s="110"/>
      <c r="Q221" s="110" t="s">
        <v>1023</v>
      </c>
      <c r="R221" s="109"/>
      <c r="S221" s="109"/>
      <c r="T221" s="110" t="s">
        <v>1390</v>
      </c>
    </row>
    <row r="222" spans="1:20" ht="36.6" customHeight="1" x14ac:dyDescent="0.25">
      <c r="A222" s="67" t="s">
        <v>570</v>
      </c>
      <c r="B222" s="7" t="s">
        <v>774</v>
      </c>
      <c r="C222" s="22"/>
      <c r="D222" s="22" t="s">
        <v>1005</v>
      </c>
      <c r="E222" s="36"/>
      <c r="F222" s="36" t="s">
        <v>1135</v>
      </c>
      <c r="G222" s="110"/>
      <c r="H222" s="110" t="s">
        <v>1020</v>
      </c>
      <c r="I222" s="15"/>
      <c r="J222" s="25"/>
      <c r="K222" s="15">
        <v>12</v>
      </c>
      <c r="L222" s="25" t="s">
        <v>1004</v>
      </c>
      <c r="M222" s="23"/>
      <c r="N222" s="23">
        <v>339200000</v>
      </c>
      <c r="O222" s="135">
        <f t="shared" si="9"/>
        <v>339200000</v>
      </c>
      <c r="P222" s="110"/>
      <c r="Q222" s="110" t="s">
        <v>1023</v>
      </c>
      <c r="R222" s="109"/>
      <c r="S222" s="109"/>
      <c r="T222" s="110" t="s">
        <v>1390</v>
      </c>
    </row>
    <row r="223" spans="1:20" ht="36.6" customHeight="1" x14ac:dyDescent="0.25">
      <c r="A223" s="67" t="s">
        <v>571</v>
      </c>
      <c r="B223" s="7" t="s">
        <v>775</v>
      </c>
      <c r="C223" s="22"/>
      <c r="D223" s="22" t="s">
        <v>1005</v>
      </c>
      <c r="E223" s="36"/>
      <c r="F223" s="36" t="s">
        <v>1136</v>
      </c>
      <c r="G223" s="110"/>
      <c r="H223" s="110" t="s">
        <v>1020</v>
      </c>
      <c r="I223" s="15"/>
      <c r="J223" s="25"/>
      <c r="K223" s="15">
        <v>12</v>
      </c>
      <c r="L223" s="25" t="s">
        <v>1004</v>
      </c>
      <c r="M223" s="23"/>
      <c r="N223" s="23">
        <v>496800000</v>
      </c>
      <c r="O223" s="135">
        <f t="shared" si="9"/>
        <v>496800000</v>
      </c>
      <c r="P223" s="110"/>
      <c r="Q223" s="110" t="s">
        <v>1023</v>
      </c>
      <c r="R223" s="109"/>
      <c r="S223" s="109"/>
      <c r="T223" s="110" t="s">
        <v>1390</v>
      </c>
    </row>
    <row r="224" spans="1:20" ht="36.6" customHeight="1" x14ac:dyDescent="0.25">
      <c r="A224" s="67" t="s">
        <v>572</v>
      </c>
      <c r="B224" s="7" t="s">
        <v>776</v>
      </c>
      <c r="C224" s="22"/>
      <c r="D224" s="22" t="s">
        <v>1005</v>
      </c>
      <c r="E224" s="36"/>
      <c r="F224" s="36" t="s">
        <v>1137</v>
      </c>
      <c r="G224" s="110"/>
      <c r="H224" s="110" t="s">
        <v>1020</v>
      </c>
      <c r="I224" s="15"/>
      <c r="J224" s="25"/>
      <c r="K224" s="15">
        <v>12</v>
      </c>
      <c r="L224" s="25" t="s">
        <v>1004</v>
      </c>
      <c r="M224" s="23"/>
      <c r="N224" s="23">
        <v>332000000</v>
      </c>
      <c r="O224" s="135">
        <f t="shared" si="9"/>
        <v>332000000</v>
      </c>
      <c r="P224" s="110"/>
      <c r="Q224" s="110" t="s">
        <v>1023</v>
      </c>
      <c r="R224" s="109"/>
      <c r="S224" s="109"/>
      <c r="T224" s="110" t="s">
        <v>1390</v>
      </c>
    </row>
    <row r="225" spans="1:20" ht="36.6" customHeight="1" x14ac:dyDescent="0.25">
      <c r="A225" s="67" t="s">
        <v>573</v>
      </c>
      <c r="B225" s="7" t="s">
        <v>777</v>
      </c>
      <c r="C225" s="22"/>
      <c r="D225" s="22" t="s">
        <v>1005</v>
      </c>
      <c r="E225" s="36"/>
      <c r="F225" s="36" t="s">
        <v>1138</v>
      </c>
      <c r="G225" s="110"/>
      <c r="H225" s="110" t="s">
        <v>1020</v>
      </c>
      <c r="I225" s="15"/>
      <c r="J225" s="25"/>
      <c r="K225" s="15">
        <v>12</v>
      </c>
      <c r="L225" s="25" t="s">
        <v>1004</v>
      </c>
      <c r="M225" s="23"/>
      <c r="N225" s="23">
        <v>289600000</v>
      </c>
      <c r="O225" s="135">
        <f t="shared" si="9"/>
        <v>289600000</v>
      </c>
      <c r="P225" s="110"/>
      <c r="Q225" s="110" t="s">
        <v>1023</v>
      </c>
      <c r="R225" s="109"/>
      <c r="S225" s="109"/>
      <c r="T225" s="110" t="s">
        <v>1390</v>
      </c>
    </row>
    <row r="226" spans="1:20" ht="36.6" customHeight="1" x14ac:dyDescent="0.25">
      <c r="A226" s="67" t="s">
        <v>574</v>
      </c>
      <c r="B226" s="7" t="s">
        <v>778</v>
      </c>
      <c r="C226" s="22"/>
      <c r="D226" s="22" t="s">
        <v>1005</v>
      </c>
      <c r="E226" s="36"/>
      <c r="F226" s="36" t="s">
        <v>1139</v>
      </c>
      <c r="G226" s="110"/>
      <c r="H226" s="110" t="s">
        <v>1020</v>
      </c>
      <c r="I226" s="15"/>
      <c r="J226" s="25"/>
      <c r="K226" s="15">
        <v>12</v>
      </c>
      <c r="L226" s="25" t="s">
        <v>1004</v>
      </c>
      <c r="M226" s="23"/>
      <c r="N226" s="23">
        <v>130400000</v>
      </c>
      <c r="O226" s="135">
        <f t="shared" si="9"/>
        <v>130400000</v>
      </c>
      <c r="P226" s="110"/>
      <c r="Q226" s="110" t="s">
        <v>1023</v>
      </c>
      <c r="R226" s="109"/>
      <c r="S226" s="109"/>
      <c r="T226" s="110" t="s">
        <v>1390</v>
      </c>
    </row>
    <row r="227" spans="1:20" ht="36.6" customHeight="1" x14ac:dyDescent="0.25">
      <c r="A227" s="67" t="s">
        <v>575</v>
      </c>
      <c r="B227" s="7" t="s">
        <v>779</v>
      </c>
      <c r="C227" s="22"/>
      <c r="D227" s="22" t="s">
        <v>1005</v>
      </c>
      <c r="E227" s="36"/>
      <c r="F227" s="36" t="s">
        <v>1140</v>
      </c>
      <c r="G227" s="110"/>
      <c r="H227" s="110" t="s">
        <v>1020</v>
      </c>
      <c r="I227" s="15"/>
      <c r="J227" s="25"/>
      <c r="K227" s="15">
        <v>12</v>
      </c>
      <c r="L227" s="25" t="s">
        <v>1004</v>
      </c>
      <c r="M227" s="23"/>
      <c r="N227" s="23">
        <v>236000000</v>
      </c>
      <c r="O227" s="135">
        <f t="shared" si="9"/>
        <v>236000000</v>
      </c>
      <c r="P227" s="110"/>
      <c r="Q227" s="110" t="s">
        <v>1023</v>
      </c>
      <c r="R227" s="109"/>
      <c r="S227" s="109"/>
      <c r="T227" s="110" t="s">
        <v>1390</v>
      </c>
    </row>
    <row r="228" spans="1:20" ht="36.6" customHeight="1" x14ac:dyDescent="0.25">
      <c r="A228" s="67" t="s">
        <v>576</v>
      </c>
      <c r="B228" s="7" t="s">
        <v>780</v>
      </c>
      <c r="C228" s="22"/>
      <c r="D228" s="22" t="s">
        <v>1005</v>
      </c>
      <c r="E228" s="36"/>
      <c r="F228" s="36" t="s">
        <v>1141</v>
      </c>
      <c r="G228" s="110"/>
      <c r="H228" s="110" t="s">
        <v>1020</v>
      </c>
      <c r="I228" s="15"/>
      <c r="J228" s="25"/>
      <c r="K228" s="15">
        <v>12</v>
      </c>
      <c r="L228" s="25" t="s">
        <v>1004</v>
      </c>
      <c r="M228" s="23"/>
      <c r="N228" s="23">
        <v>318400000</v>
      </c>
      <c r="O228" s="135">
        <f t="shared" si="9"/>
        <v>318400000</v>
      </c>
      <c r="P228" s="110"/>
      <c r="Q228" s="110" t="s">
        <v>1023</v>
      </c>
      <c r="R228" s="109"/>
      <c r="S228" s="109"/>
      <c r="T228" s="110" t="s">
        <v>1390</v>
      </c>
    </row>
    <row r="229" spans="1:20" ht="36.6" customHeight="1" x14ac:dyDescent="0.25">
      <c r="A229" s="67" t="s">
        <v>577</v>
      </c>
      <c r="B229" s="7" t="s">
        <v>781</v>
      </c>
      <c r="C229" s="22"/>
      <c r="D229" s="22" t="s">
        <v>1005</v>
      </c>
      <c r="E229" s="36"/>
      <c r="F229" s="36" t="s">
        <v>1142</v>
      </c>
      <c r="G229" s="110"/>
      <c r="H229" s="110" t="s">
        <v>1020</v>
      </c>
      <c r="I229" s="15"/>
      <c r="J229" s="25"/>
      <c r="K229" s="15">
        <v>12</v>
      </c>
      <c r="L229" s="25" t="s">
        <v>1004</v>
      </c>
      <c r="M229" s="23"/>
      <c r="N229" s="23">
        <v>129600000</v>
      </c>
      <c r="O229" s="135">
        <f t="shared" si="9"/>
        <v>129600000</v>
      </c>
      <c r="P229" s="110"/>
      <c r="Q229" s="110" t="s">
        <v>1023</v>
      </c>
      <c r="R229" s="109"/>
      <c r="S229" s="109"/>
      <c r="T229" s="110" t="s">
        <v>1390</v>
      </c>
    </row>
    <row r="230" spans="1:20" ht="36.6" customHeight="1" x14ac:dyDescent="0.25">
      <c r="A230" s="67" t="s">
        <v>578</v>
      </c>
      <c r="B230" s="7" t="s">
        <v>782</v>
      </c>
      <c r="C230" s="22"/>
      <c r="D230" s="22" t="s">
        <v>1005</v>
      </c>
      <c r="E230" s="36"/>
      <c r="F230" s="36" t="s">
        <v>1143</v>
      </c>
      <c r="G230" s="110"/>
      <c r="H230" s="110" t="s">
        <v>1020</v>
      </c>
      <c r="I230" s="15"/>
      <c r="J230" s="25"/>
      <c r="K230" s="15">
        <v>12</v>
      </c>
      <c r="L230" s="25" t="s">
        <v>1004</v>
      </c>
      <c r="M230" s="23"/>
      <c r="N230" s="23">
        <v>440000000</v>
      </c>
      <c r="O230" s="135">
        <f t="shared" si="9"/>
        <v>440000000</v>
      </c>
      <c r="P230" s="110"/>
      <c r="Q230" s="110" t="s">
        <v>1023</v>
      </c>
      <c r="R230" s="109"/>
      <c r="S230" s="109"/>
      <c r="T230" s="110" t="s">
        <v>1390</v>
      </c>
    </row>
    <row r="231" spans="1:20" ht="36.6" customHeight="1" x14ac:dyDescent="0.25">
      <c r="A231" s="67" t="s">
        <v>579</v>
      </c>
      <c r="B231" s="7" t="s">
        <v>783</v>
      </c>
      <c r="C231" s="22"/>
      <c r="D231" s="22" t="s">
        <v>1005</v>
      </c>
      <c r="E231" s="36"/>
      <c r="F231" s="36" t="s">
        <v>1144</v>
      </c>
      <c r="G231" s="110"/>
      <c r="H231" s="110" t="s">
        <v>1020</v>
      </c>
      <c r="I231" s="15"/>
      <c r="J231" s="25"/>
      <c r="K231" s="15">
        <v>12</v>
      </c>
      <c r="L231" s="25" t="s">
        <v>1004</v>
      </c>
      <c r="M231" s="23"/>
      <c r="N231" s="23">
        <v>220000000</v>
      </c>
      <c r="O231" s="135">
        <f t="shared" si="9"/>
        <v>220000000</v>
      </c>
      <c r="P231" s="110"/>
      <c r="Q231" s="110" t="s">
        <v>1023</v>
      </c>
      <c r="R231" s="109"/>
      <c r="S231" s="109"/>
      <c r="T231" s="110" t="s">
        <v>1390</v>
      </c>
    </row>
    <row r="232" spans="1:20" ht="36.6" customHeight="1" x14ac:dyDescent="0.25">
      <c r="A232" s="67" t="s">
        <v>580</v>
      </c>
      <c r="B232" s="7" t="s">
        <v>784</v>
      </c>
      <c r="C232" s="22"/>
      <c r="D232" s="22" t="s">
        <v>1005</v>
      </c>
      <c r="E232" s="36"/>
      <c r="F232" s="36" t="s">
        <v>1145</v>
      </c>
      <c r="G232" s="110"/>
      <c r="H232" s="110" t="s">
        <v>1020</v>
      </c>
      <c r="I232" s="15"/>
      <c r="J232" s="25"/>
      <c r="K232" s="15">
        <v>12</v>
      </c>
      <c r="L232" s="25" t="s">
        <v>1004</v>
      </c>
      <c r="M232" s="23"/>
      <c r="N232" s="23">
        <v>171200000</v>
      </c>
      <c r="O232" s="135">
        <f t="shared" si="9"/>
        <v>171200000</v>
      </c>
      <c r="P232" s="110"/>
      <c r="Q232" s="110" t="s">
        <v>1023</v>
      </c>
      <c r="R232" s="109"/>
      <c r="S232" s="109"/>
      <c r="T232" s="110" t="s">
        <v>1390</v>
      </c>
    </row>
    <row r="233" spans="1:20" ht="36.6" customHeight="1" x14ac:dyDescent="0.25">
      <c r="A233" s="67" t="s">
        <v>581</v>
      </c>
      <c r="B233" s="7" t="s">
        <v>785</v>
      </c>
      <c r="C233" s="22"/>
      <c r="D233" s="22" t="s">
        <v>1005</v>
      </c>
      <c r="E233" s="36"/>
      <c r="F233" s="36" t="s">
        <v>1146</v>
      </c>
      <c r="G233" s="110"/>
      <c r="H233" s="110" t="s">
        <v>1020</v>
      </c>
      <c r="I233" s="15"/>
      <c r="J233" s="25"/>
      <c r="K233" s="15">
        <v>12</v>
      </c>
      <c r="L233" s="25" t="s">
        <v>1004</v>
      </c>
      <c r="M233" s="23"/>
      <c r="N233" s="23">
        <v>120000000</v>
      </c>
      <c r="O233" s="135">
        <f t="shared" si="9"/>
        <v>120000000</v>
      </c>
      <c r="P233" s="110"/>
      <c r="Q233" s="110" t="s">
        <v>1023</v>
      </c>
      <c r="R233" s="109"/>
      <c r="S233" s="109"/>
      <c r="T233" s="110" t="s">
        <v>1390</v>
      </c>
    </row>
    <row r="234" spans="1:20" ht="36.6" customHeight="1" x14ac:dyDescent="0.25">
      <c r="A234" s="67" t="s">
        <v>582</v>
      </c>
      <c r="B234" s="7" t="s">
        <v>786</v>
      </c>
      <c r="C234" s="22"/>
      <c r="D234" s="22" t="s">
        <v>1005</v>
      </c>
      <c r="E234" s="36"/>
      <c r="F234" s="36" t="s">
        <v>1147</v>
      </c>
      <c r="G234" s="110"/>
      <c r="H234" s="110" t="s">
        <v>1020</v>
      </c>
      <c r="I234" s="15"/>
      <c r="J234" s="25"/>
      <c r="K234" s="15">
        <v>12</v>
      </c>
      <c r="L234" s="25" t="s">
        <v>1004</v>
      </c>
      <c r="M234" s="23"/>
      <c r="N234" s="23">
        <v>180800000</v>
      </c>
      <c r="O234" s="135">
        <f t="shared" si="9"/>
        <v>180800000</v>
      </c>
      <c r="P234" s="110"/>
      <c r="Q234" s="110" t="s">
        <v>1023</v>
      </c>
      <c r="R234" s="109"/>
      <c r="S234" s="109"/>
      <c r="T234" s="110" t="s">
        <v>1390</v>
      </c>
    </row>
    <row r="235" spans="1:20" ht="36.6" customHeight="1" x14ac:dyDescent="0.25">
      <c r="A235" s="67" t="s">
        <v>583</v>
      </c>
      <c r="B235" s="7" t="s">
        <v>787</v>
      </c>
      <c r="C235" s="22"/>
      <c r="D235" s="22" t="s">
        <v>1005</v>
      </c>
      <c r="E235" s="36"/>
      <c r="F235" s="36" t="s">
        <v>1148</v>
      </c>
      <c r="G235" s="110"/>
      <c r="H235" s="110" t="s">
        <v>1020</v>
      </c>
      <c r="I235" s="15"/>
      <c r="J235" s="25"/>
      <c r="K235" s="15">
        <v>12</v>
      </c>
      <c r="L235" s="25" t="s">
        <v>1004</v>
      </c>
      <c r="M235" s="23"/>
      <c r="N235" s="23">
        <v>315200000</v>
      </c>
      <c r="O235" s="135">
        <f t="shared" si="9"/>
        <v>315200000</v>
      </c>
      <c r="P235" s="110"/>
      <c r="Q235" s="110" t="s">
        <v>1023</v>
      </c>
      <c r="R235" s="109"/>
      <c r="S235" s="109"/>
      <c r="T235" s="110" t="s">
        <v>1390</v>
      </c>
    </row>
    <row r="236" spans="1:20" ht="36.6" customHeight="1" x14ac:dyDescent="0.25">
      <c r="A236" s="67" t="s">
        <v>584</v>
      </c>
      <c r="B236" s="7" t="s">
        <v>788</v>
      </c>
      <c r="C236" s="22"/>
      <c r="D236" s="22" t="s">
        <v>1005</v>
      </c>
      <c r="E236" s="36"/>
      <c r="F236" s="36" t="s">
        <v>1149</v>
      </c>
      <c r="G236" s="110"/>
      <c r="H236" s="110" t="s">
        <v>1020</v>
      </c>
      <c r="I236" s="15"/>
      <c r="J236" s="25"/>
      <c r="K236" s="15">
        <v>12</v>
      </c>
      <c r="L236" s="25" t="s">
        <v>1004</v>
      </c>
      <c r="M236" s="23"/>
      <c r="N236" s="23">
        <v>129600000</v>
      </c>
      <c r="O236" s="135">
        <f t="shared" si="9"/>
        <v>129600000</v>
      </c>
      <c r="P236" s="110"/>
      <c r="Q236" s="110" t="s">
        <v>1023</v>
      </c>
      <c r="R236" s="109"/>
      <c r="S236" s="109"/>
      <c r="T236" s="110" t="s">
        <v>1390</v>
      </c>
    </row>
    <row r="237" spans="1:20" ht="36.6" customHeight="1" x14ac:dyDescent="0.25">
      <c r="A237" s="67" t="s">
        <v>585</v>
      </c>
      <c r="B237" s="7" t="s">
        <v>789</v>
      </c>
      <c r="C237" s="22"/>
      <c r="D237" s="22" t="s">
        <v>1005</v>
      </c>
      <c r="E237" s="36"/>
      <c r="F237" s="36" t="s">
        <v>1150</v>
      </c>
      <c r="G237" s="110"/>
      <c r="H237" s="110" t="s">
        <v>1020</v>
      </c>
      <c r="I237" s="15"/>
      <c r="J237" s="25"/>
      <c r="K237" s="15">
        <v>12</v>
      </c>
      <c r="L237" s="25" t="s">
        <v>1004</v>
      </c>
      <c r="M237" s="23"/>
      <c r="N237" s="23">
        <v>253600000</v>
      </c>
      <c r="O237" s="135">
        <f t="shared" si="9"/>
        <v>253600000</v>
      </c>
      <c r="P237" s="110"/>
      <c r="Q237" s="110" t="s">
        <v>1023</v>
      </c>
      <c r="R237" s="109"/>
      <c r="S237" s="109"/>
      <c r="T237" s="110" t="s">
        <v>1390</v>
      </c>
    </row>
    <row r="238" spans="1:20" ht="36.6" customHeight="1" x14ac:dyDescent="0.25">
      <c r="A238" s="67" t="s">
        <v>586</v>
      </c>
      <c r="B238" s="7" t="s">
        <v>790</v>
      </c>
      <c r="C238" s="22"/>
      <c r="D238" s="22" t="s">
        <v>1005</v>
      </c>
      <c r="E238" s="36"/>
      <c r="F238" s="36" t="s">
        <v>1151</v>
      </c>
      <c r="G238" s="110"/>
      <c r="H238" s="110" t="s">
        <v>1020</v>
      </c>
      <c r="I238" s="15"/>
      <c r="J238" s="25"/>
      <c r="K238" s="15">
        <v>12</v>
      </c>
      <c r="L238" s="25" t="s">
        <v>1004</v>
      </c>
      <c r="M238" s="23"/>
      <c r="N238" s="23">
        <v>139200000</v>
      </c>
      <c r="O238" s="135">
        <f t="shared" si="9"/>
        <v>139200000</v>
      </c>
      <c r="P238" s="110"/>
      <c r="Q238" s="110" t="s">
        <v>1023</v>
      </c>
      <c r="R238" s="109"/>
      <c r="S238" s="109"/>
      <c r="T238" s="110" t="s">
        <v>1390</v>
      </c>
    </row>
    <row r="239" spans="1:20" ht="36.6" customHeight="1" x14ac:dyDescent="0.25">
      <c r="A239" s="67" t="s">
        <v>587</v>
      </c>
      <c r="B239" s="7" t="s">
        <v>791</v>
      </c>
      <c r="C239" s="22"/>
      <c r="D239" s="22" t="s">
        <v>1005</v>
      </c>
      <c r="E239" s="36"/>
      <c r="F239" s="36" t="s">
        <v>1152</v>
      </c>
      <c r="G239" s="110"/>
      <c r="H239" s="110" t="s">
        <v>1020</v>
      </c>
      <c r="I239" s="15"/>
      <c r="J239" s="25"/>
      <c r="K239" s="15">
        <v>12</v>
      </c>
      <c r="L239" s="25" t="s">
        <v>1004</v>
      </c>
      <c r="M239" s="23"/>
      <c r="N239" s="23">
        <v>196800000</v>
      </c>
      <c r="O239" s="135">
        <f t="shared" si="9"/>
        <v>196800000</v>
      </c>
      <c r="P239" s="110"/>
      <c r="Q239" s="110" t="s">
        <v>1023</v>
      </c>
      <c r="R239" s="109"/>
      <c r="S239" s="109"/>
      <c r="T239" s="110" t="s">
        <v>1390</v>
      </c>
    </row>
    <row r="240" spans="1:20" ht="36.6" customHeight="1" x14ac:dyDescent="0.25">
      <c r="A240" s="67" t="s">
        <v>588</v>
      </c>
      <c r="B240" s="7" t="s">
        <v>792</v>
      </c>
      <c r="C240" s="22"/>
      <c r="D240" s="22" t="s">
        <v>1005</v>
      </c>
      <c r="E240" s="36"/>
      <c r="F240" s="36" t="s">
        <v>1153</v>
      </c>
      <c r="G240" s="110"/>
      <c r="H240" s="110" t="s">
        <v>1020</v>
      </c>
      <c r="I240" s="15"/>
      <c r="J240" s="25"/>
      <c r="K240" s="15">
        <v>12</v>
      </c>
      <c r="L240" s="25" t="s">
        <v>1004</v>
      </c>
      <c r="M240" s="23"/>
      <c r="N240" s="23">
        <v>162400000</v>
      </c>
      <c r="O240" s="135">
        <f t="shared" si="9"/>
        <v>162400000</v>
      </c>
      <c r="P240" s="110"/>
      <c r="Q240" s="110" t="s">
        <v>1023</v>
      </c>
      <c r="R240" s="109"/>
      <c r="S240" s="109"/>
      <c r="T240" s="110" t="s">
        <v>1390</v>
      </c>
    </row>
    <row r="241" spans="1:20" ht="36.6" customHeight="1" x14ac:dyDescent="0.25">
      <c r="A241" s="67" t="s">
        <v>589</v>
      </c>
      <c r="B241" s="7" t="s">
        <v>793</v>
      </c>
      <c r="C241" s="22"/>
      <c r="D241" s="22" t="s">
        <v>1005</v>
      </c>
      <c r="E241" s="36"/>
      <c r="F241" s="36" t="s">
        <v>1154</v>
      </c>
      <c r="G241" s="110"/>
      <c r="H241" s="110" t="s">
        <v>1020</v>
      </c>
      <c r="I241" s="15"/>
      <c r="J241" s="25"/>
      <c r="K241" s="15">
        <v>12</v>
      </c>
      <c r="L241" s="25" t="s">
        <v>1004</v>
      </c>
      <c r="M241" s="23"/>
      <c r="N241" s="23">
        <v>188800000</v>
      </c>
      <c r="O241" s="135">
        <f t="shared" si="9"/>
        <v>188800000</v>
      </c>
      <c r="P241" s="110"/>
      <c r="Q241" s="110" t="s">
        <v>1023</v>
      </c>
      <c r="R241" s="109"/>
      <c r="S241" s="109"/>
      <c r="T241" s="110" t="s">
        <v>1390</v>
      </c>
    </row>
    <row r="242" spans="1:20" ht="36.6" customHeight="1" x14ac:dyDescent="0.25">
      <c r="A242" s="67" t="s">
        <v>590</v>
      </c>
      <c r="B242" s="7" t="s">
        <v>794</v>
      </c>
      <c r="C242" s="22"/>
      <c r="D242" s="22" t="s">
        <v>1005</v>
      </c>
      <c r="E242" s="36"/>
      <c r="F242" s="36" t="s">
        <v>1155</v>
      </c>
      <c r="G242" s="110"/>
      <c r="H242" s="110" t="s">
        <v>1020</v>
      </c>
      <c r="I242" s="15"/>
      <c r="J242" s="25"/>
      <c r="K242" s="15">
        <v>12</v>
      </c>
      <c r="L242" s="25" t="s">
        <v>1004</v>
      </c>
      <c r="M242" s="23"/>
      <c r="N242" s="23">
        <v>219200000</v>
      </c>
      <c r="O242" s="135">
        <f t="shared" si="9"/>
        <v>219200000</v>
      </c>
      <c r="P242" s="110"/>
      <c r="Q242" s="110" t="s">
        <v>1023</v>
      </c>
      <c r="R242" s="109"/>
      <c r="S242" s="109"/>
      <c r="T242" s="110" t="s">
        <v>1390</v>
      </c>
    </row>
    <row r="243" spans="1:20" ht="36.6" customHeight="1" x14ac:dyDescent="0.25">
      <c r="A243" s="67" t="s">
        <v>591</v>
      </c>
      <c r="B243" s="7" t="s">
        <v>795</v>
      </c>
      <c r="C243" s="22"/>
      <c r="D243" s="22" t="s">
        <v>1005</v>
      </c>
      <c r="E243" s="36"/>
      <c r="F243" s="36" t="s">
        <v>1156</v>
      </c>
      <c r="G243" s="110"/>
      <c r="H243" s="110" t="s">
        <v>1020</v>
      </c>
      <c r="I243" s="15"/>
      <c r="J243" s="25"/>
      <c r="K243" s="15">
        <v>12</v>
      </c>
      <c r="L243" s="25" t="s">
        <v>1004</v>
      </c>
      <c r="M243" s="23"/>
      <c r="N243" s="23">
        <v>436000000</v>
      </c>
      <c r="O243" s="135">
        <f t="shared" si="9"/>
        <v>436000000</v>
      </c>
      <c r="P243" s="110"/>
      <c r="Q243" s="110" t="s">
        <v>1023</v>
      </c>
      <c r="R243" s="109"/>
      <c r="S243" s="109"/>
      <c r="T243" s="110" t="s">
        <v>1390</v>
      </c>
    </row>
    <row r="244" spans="1:20" ht="36.6" customHeight="1" x14ac:dyDescent="0.25">
      <c r="A244" s="67" t="s">
        <v>592</v>
      </c>
      <c r="B244" s="7" t="s">
        <v>796</v>
      </c>
      <c r="C244" s="22"/>
      <c r="D244" s="22" t="s">
        <v>1005</v>
      </c>
      <c r="E244" s="36"/>
      <c r="F244" s="36" t="s">
        <v>1157</v>
      </c>
      <c r="G244" s="110"/>
      <c r="H244" s="110" t="s">
        <v>1020</v>
      </c>
      <c r="I244" s="15"/>
      <c r="J244" s="25"/>
      <c r="K244" s="15">
        <v>12</v>
      </c>
      <c r="L244" s="25" t="s">
        <v>1004</v>
      </c>
      <c r="M244" s="23"/>
      <c r="N244" s="23">
        <v>109600000</v>
      </c>
      <c r="O244" s="135">
        <f t="shared" si="9"/>
        <v>109600000</v>
      </c>
      <c r="P244" s="110"/>
      <c r="Q244" s="110" t="s">
        <v>1023</v>
      </c>
      <c r="R244" s="109"/>
      <c r="S244" s="109"/>
      <c r="T244" s="110" t="s">
        <v>1390</v>
      </c>
    </row>
    <row r="245" spans="1:20" ht="36.6" customHeight="1" x14ac:dyDescent="0.25">
      <c r="A245" s="67" t="s">
        <v>593</v>
      </c>
      <c r="B245" s="7" t="s">
        <v>797</v>
      </c>
      <c r="C245" s="22"/>
      <c r="D245" s="22" t="s">
        <v>1005</v>
      </c>
      <c r="E245" s="36"/>
      <c r="F245" s="36" t="s">
        <v>1158</v>
      </c>
      <c r="G245" s="110"/>
      <c r="H245" s="110" t="s">
        <v>1020</v>
      </c>
      <c r="I245" s="15"/>
      <c r="J245" s="25"/>
      <c r="K245" s="15">
        <v>12</v>
      </c>
      <c r="L245" s="25" t="s">
        <v>1004</v>
      </c>
      <c r="M245" s="23"/>
      <c r="N245" s="23">
        <v>73600000</v>
      </c>
      <c r="O245" s="135">
        <f t="shared" si="9"/>
        <v>73600000</v>
      </c>
      <c r="P245" s="110"/>
      <c r="Q245" s="110" t="s">
        <v>1023</v>
      </c>
      <c r="R245" s="109"/>
      <c r="S245" s="109"/>
      <c r="T245" s="110" t="s">
        <v>1390</v>
      </c>
    </row>
    <row r="246" spans="1:20" ht="36.6" customHeight="1" x14ac:dyDescent="0.25">
      <c r="A246" s="67" t="s">
        <v>594</v>
      </c>
      <c r="B246" s="7" t="s">
        <v>798</v>
      </c>
      <c r="C246" s="22"/>
      <c r="D246" s="22" t="s">
        <v>1005</v>
      </c>
      <c r="E246" s="36"/>
      <c r="F246" s="36" t="s">
        <v>1159</v>
      </c>
      <c r="G246" s="110"/>
      <c r="H246" s="110" t="s">
        <v>1020</v>
      </c>
      <c r="I246" s="15"/>
      <c r="J246" s="25"/>
      <c r="K246" s="15">
        <v>12</v>
      </c>
      <c r="L246" s="25" t="s">
        <v>1004</v>
      </c>
      <c r="M246" s="23"/>
      <c r="N246" s="23">
        <v>191200000</v>
      </c>
      <c r="O246" s="135">
        <f t="shared" si="9"/>
        <v>191200000</v>
      </c>
      <c r="P246" s="110"/>
      <c r="Q246" s="110" t="s">
        <v>1023</v>
      </c>
      <c r="R246" s="109"/>
      <c r="S246" s="109"/>
      <c r="T246" s="110" t="s">
        <v>1390</v>
      </c>
    </row>
    <row r="247" spans="1:20" ht="36.6" customHeight="1" x14ac:dyDescent="0.25">
      <c r="A247" s="67" t="s">
        <v>595</v>
      </c>
      <c r="B247" s="7" t="s">
        <v>799</v>
      </c>
      <c r="C247" s="22"/>
      <c r="D247" s="22" t="s">
        <v>1005</v>
      </c>
      <c r="E247" s="36"/>
      <c r="F247" s="36" t="s">
        <v>1160</v>
      </c>
      <c r="G247" s="110"/>
      <c r="H247" s="110" t="s">
        <v>1020</v>
      </c>
      <c r="I247" s="15"/>
      <c r="J247" s="25"/>
      <c r="K247" s="15">
        <v>12</v>
      </c>
      <c r="L247" s="25" t="s">
        <v>1004</v>
      </c>
      <c r="M247" s="23"/>
      <c r="N247" s="23">
        <v>82400000</v>
      </c>
      <c r="O247" s="135">
        <f t="shared" si="9"/>
        <v>82400000</v>
      </c>
      <c r="P247" s="110"/>
      <c r="Q247" s="110" t="s">
        <v>1023</v>
      </c>
      <c r="R247" s="109"/>
      <c r="S247" s="109"/>
      <c r="T247" s="110" t="s">
        <v>1390</v>
      </c>
    </row>
    <row r="248" spans="1:20" ht="36.6" customHeight="1" x14ac:dyDescent="0.25">
      <c r="A248" s="67" t="s">
        <v>596</v>
      </c>
      <c r="B248" s="7" t="s">
        <v>800</v>
      </c>
      <c r="C248" s="22"/>
      <c r="D248" s="22" t="s">
        <v>1005</v>
      </c>
      <c r="E248" s="36"/>
      <c r="F248" s="36" t="s">
        <v>1161</v>
      </c>
      <c r="G248" s="110"/>
      <c r="H248" s="110" t="s">
        <v>1020</v>
      </c>
      <c r="I248" s="15"/>
      <c r="J248" s="25"/>
      <c r="K248" s="15">
        <v>12</v>
      </c>
      <c r="L248" s="25" t="s">
        <v>1004</v>
      </c>
      <c r="M248" s="23"/>
      <c r="N248" s="23">
        <v>159200000</v>
      </c>
      <c r="O248" s="135">
        <f t="shared" si="9"/>
        <v>159200000</v>
      </c>
      <c r="P248" s="110"/>
      <c r="Q248" s="110" t="s">
        <v>1023</v>
      </c>
      <c r="R248" s="109"/>
      <c r="S248" s="109"/>
      <c r="T248" s="110" t="s">
        <v>1390</v>
      </c>
    </row>
    <row r="249" spans="1:20" ht="36.6" customHeight="1" x14ac:dyDescent="0.25">
      <c r="A249" s="67" t="s">
        <v>597</v>
      </c>
      <c r="B249" s="7" t="s">
        <v>801</v>
      </c>
      <c r="C249" s="22"/>
      <c r="D249" s="22" t="s">
        <v>1005</v>
      </c>
      <c r="E249" s="36"/>
      <c r="F249" s="36" t="s">
        <v>1162</v>
      </c>
      <c r="G249" s="110"/>
      <c r="H249" s="110" t="s">
        <v>1020</v>
      </c>
      <c r="I249" s="15"/>
      <c r="J249" s="25"/>
      <c r="K249" s="15">
        <v>12</v>
      </c>
      <c r="L249" s="25" t="s">
        <v>1004</v>
      </c>
      <c r="M249" s="23"/>
      <c r="N249" s="23">
        <v>464800000</v>
      </c>
      <c r="O249" s="135">
        <f t="shared" si="9"/>
        <v>464800000</v>
      </c>
      <c r="P249" s="110"/>
      <c r="Q249" s="110" t="s">
        <v>1023</v>
      </c>
      <c r="R249" s="109"/>
      <c r="S249" s="109"/>
      <c r="T249" s="110" t="s">
        <v>1390</v>
      </c>
    </row>
    <row r="250" spans="1:20" ht="36.6" customHeight="1" x14ac:dyDescent="0.25">
      <c r="A250" s="67" t="s">
        <v>598</v>
      </c>
      <c r="B250" s="7" t="s">
        <v>802</v>
      </c>
      <c r="C250" s="22"/>
      <c r="D250" s="22" t="s">
        <v>1005</v>
      </c>
      <c r="E250" s="36"/>
      <c r="F250" s="36" t="s">
        <v>1163</v>
      </c>
      <c r="G250" s="110"/>
      <c r="H250" s="110" t="s">
        <v>1020</v>
      </c>
      <c r="I250" s="15"/>
      <c r="J250" s="25"/>
      <c r="K250" s="15">
        <v>12</v>
      </c>
      <c r="L250" s="25" t="s">
        <v>1004</v>
      </c>
      <c r="M250" s="23"/>
      <c r="N250" s="23">
        <v>292800000</v>
      </c>
      <c r="O250" s="135">
        <f t="shared" si="9"/>
        <v>292800000</v>
      </c>
      <c r="P250" s="110"/>
      <c r="Q250" s="110" t="s">
        <v>1023</v>
      </c>
      <c r="R250" s="109"/>
      <c r="S250" s="109"/>
      <c r="T250" s="110" t="s">
        <v>1390</v>
      </c>
    </row>
    <row r="251" spans="1:20" ht="36.6" customHeight="1" x14ac:dyDescent="0.25">
      <c r="A251" s="67" t="s">
        <v>599</v>
      </c>
      <c r="B251" s="7" t="s">
        <v>803</v>
      </c>
      <c r="C251" s="22"/>
      <c r="D251" s="22" t="s">
        <v>1005</v>
      </c>
      <c r="E251" s="36"/>
      <c r="F251" s="36" t="s">
        <v>1164</v>
      </c>
      <c r="G251" s="110"/>
      <c r="H251" s="110" t="s">
        <v>1020</v>
      </c>
      <c r="I251" s="15"/>
      <c r="J251" s="25"/>
      <c r="K251" s="15">
        <v>12</v>
      </c>
      <c r="L251" s="25" t="s">
        <v>1004</v>
      </c>
      <c r="M251" s="23"/>
      <c r="N251" s="23">
        <v>233600000</v>
      </c>
      <c r="O251" s="135">
        <f t="shared" si="9"/>
        <v>233600000</v>
      </c>
      <c r="P251" s="110"/>
      <c r="Q251" s="110" t="s">
        <v>1023</v>
      </c>
      <c r="R251" s="109"/>
      <c r="S251" s="109"/>
      <c r="T251" s="110" t="s">
        <v>1390</v>
      </c>
    </row>
    <row r="252" spans="1:20" ht="36.6" customHeight="1" x14ac:dyDescent="0.25">
      <c r="A252" s="67" t="s">
        <v>600</v>
      </c>
      <c r="B252" s="7" t="s">
        <v>804</v>
      </c>
      <c r="C252" s="22"/>
      <c r="D252" s="22" t="s">
        <v>1005</v>
      </c>
      <c r="E252" s="36"/>
      <c r="F252" s="36" t="s">
        <v>1165</v>
      </c>
      <c r="G252" s="110"/>
      <c r="H252" s="110" t="s">
        <v>1020</v>
      </c>
      <c r="I252" s="15"/>
      <c r="J252" s="25"/>
      <c r="K252" s="15">
        <v>12</v>
      </c>
      <c r="L252" s="25" t="s">
        <v>1004</v>
      </c>
      <c r="M252" s="23"/>
      <c r="N252" s="23">
        <v>176800000</v>
      </c>
      <c r="O252" s="135">
        <f t="shared" si="9"/>
        <v>176800000</v>
      </c>
      <c r="P252" s="110"/>
      <c r="Q252" s="110" t="s">
        <v>1023</v>
      </c>
      <c r="R252" s="109"/>
      <c r="S252" s="109"/>
      <c r="T252" s="110" t="s">
        <v>1390</v>
      </c>
    </row>
    <row r="253" spans="1:20" ht="36.6" customHeight="1" x14ac:dyDescent="0.25">
      <c r="A253" s="67" t="s">
        <v>601</v>
      </c>
      <c r="B253" s="7" t="s">
        <v>805</v>
      </c>
      <c r="C253" s="22"/>
      <c r="D253" s="22" t="s">
        <v>1005</v>
      </c>
      <c r="E253" s="36"/>
      <c r="F253" s="36" t="s">
        <v>1166</v>
      </c>
      <c r="G253" s="110"/>
      <c r="H253" s="110" t="s">
        <v>1020</v>
      </c>
      <c r="I253" s="15"/>
      <c r="J253" s="25"/>
      <c r="K253" s="15">
        <v>12</v>
      </c>
      <c r="L253" s="25" t="s">
        <v>1004</v>
      </c>
      <c r="M253" s="23"/>
      <c r="N253" s="23">
        <v>354400000</v>
      </c>
      <c r="O253" s="135">
        <f t="shared" si="9"/>
        <v>354400000</v>
      </c>
      <c r="P253" s="110"/>
      <c r="Q253" s="110" t="s">
        <v>1023</v>
      </c>
      <c r="R253" s="109"/>
      <c r="S253" s="109"/>
      <c r="T253" s="110" t="s">
        <v>1390</v>
      </c>
    </row>
    <row r="254" spans="1:20" ht="36.6" customHeight="1" x14ac:dyDescent="0.25">
      <c r="A254" s="67" t="s">
        <v>602</v>
      </c>
      <c r="B254" s="7" t="s">
        <v>806</v>
      </c>
      <c r="C254" s="22"/>
      <c r="D254" s="22" t="s">
        <v>1005</v>
      </c>
      <c r="E254" s="36"/>
      <c r="F254" s="36" t="s">
        <v>1167</v>
      </c>
      <c r="G254" s="110"/>
      <c r="H254" s="110" t="s">
        <v>1020</v>
      </c>
      <c r="I254" s="15"/>
      <c r="J254" s="25"/>
      <c r="K254" s="15">
        <v>12</v>
      </c>
      <c r="L254" s="25" t="s">
        <v>1004</v>
      </c>
      <c r="M254" s="23"/>
      <c r="N254" s="23">
        <v>132000000</v>
      </c>
      <c r="O254" s="135">
        <f t="shared" si="9"/>
        <v>132000000</v>
      </c>
      <c r="P254" s="110"/>
      <c r="Q254" s="110" t="s">
        <v>1023</v>
      </c>
      <c r="R254" s="109"/>
      <c r="S254" s="109"/>
      <c r="T254" s="110" t="s">
        <v>1390</v>
      </c>
    </row>
    <row r="255" spans="1:20" ht="36.6" customHeight="1" x14ac:dyDescent="0.25">
      <c r="A255" s="67" t="s">
        <v>603</v>
      </c>
      <c r="B255" s="7" t="s">
        <v>807</v>
      </c>
      <c r="C255" s="22"/>
      <c r="D255" s="22" t="s">
        <v>1005</v>
      </c>
      <c r="E255" s="36"/>
      <c r="F255" s="36" t="s">
        <v>1168</v>
      </c>
      <c r="G255" s="110"/>
      <c r="H255" s="110" t="s">
        <v>1020</v>
      </c>
      <c r="I255" s="15"/>
      <c r="J255" s="25"/>
      <c r="K255" s="15">
        <v>12</v>
      </c>
      <c r="L255" s="25" t="s">
        <v>1004</v>
      </c>
      <c r="M255" s="23"/>
      <c r="N255" s="23">
        <v>697600000</v>
      </c>
      <c r="O255" s="135">
        <f t="shared" si="9"/>
        <v>697600000</v>
      </c>
      <c r="P255" s="110"/>
      <c r="Q255" s="110" t="s">
        <v>1023</v>
      </c>
      <c r="R255" s="109"/>
      <c r="S255" s="109"/>
      <c r="T255" s="110" t="s">
        <v>1390</v>
      </c>
    </row>
    <row r="256" spans="1:20" ht="36.6" customHeight="1" x14ac:dyDescent="0.25">
      <c r="A256" s="67" t="s">
        <v>604</v>
      </c>
      <c r="B256" s="7" t="s">
        <v>808</v>
      </c>
      <c r="C256" s="22"/>
      <c r="D256" s="22" t="s">
        <v>1005</v>
      </c>
      <c r="E256" s="36"/>
      <c r="F256" s="36" t="s">
        <v>1169</v>
      </c>
      <c r="G256" s="110"/>
      <c r="H256" s="110" t="s">
        <v>1020</v>
      </c>
      <c r="I256" s="15"/>
      <c r="J256" s="25"/>
      <c r="K256" s="15">
        <v>12</v>
      </c>
      <c r="L256" s="25" t="s">
        <v>1004</v>
      </c>
      <c r="M256" s="23"/>
      <c r="N256" s="23">
        <v>308000000</v>
      </c>
      <c r="O256" s="135">
        <f t="shared" si="9"/>
        <v>308000000</v>
      </c>
      <c r="P256" s="110"/>
      <c r="Q256" s="110" t="s">
        <v>1023</v>
      </c>
      <c r="R256" s="109"/>
      <c r="S256" s="109"/>
      <c r="T256" s="110" t="s">
        <v>1390</v>
      </c>
    </row>
    <row r="257" spans="1:20" ht="36.6" customHeight="1" x14ac:dyDescent="0.25">
      <c r="A257" s="67" t="s">
        <v>605</v>
      </c>
      <c r="B257" s="7" t="s">
        <v>809</v>
      </c>
      <c r="C257" s="22"/>
      <c r="D257" s="22" t="s">
        <v>1005</v>
      </c>
      <c r="E257" s="36"/>
      <c r="F257" s="36" t="s">
        <v>1170</v>
      </c>
      <c r="G257" s="110"/>
      <c r="H257" s="110" t="s">
        <v>1020</v>
      </c>
      <c r="I257" s="15"/>
      <c r="J257" s="25"/>
      <c r="K257" s="15">
        <v>12</v>
      </c>
      <c r="L257" s="25" t="s">
        <v>1004</v>
      </c>
      <c r="M257" s="23"/>
      <c r="N257" s="23">
        <v>382400000</v>
      </c>
      <c r="O257" s="135">
        <f t="shared" si="9"/>
        <v>382400000</v>
      </c>
      <c r="P257" s="110"/>
      <c r="Q257" s="110" t="s">
        <v>1023</v>
      </c>
      <c r="R257" s="109"/>
      <c r="S257" s="109"/>
      <c r="T257" s="110" t="s">
        <v>1390</v>
      </c>
    </row>
    <row r="258" spans="1:20" ht="36.6" customHeight="1" x14ac:dyDescent="0.25">
      <c r="A258" s="67" t="s">
        <v>606</v>
      </c>
      <c r="B258" s="7" t="s">
        <v>810</v>
      </c>
      <c r="C258" s="22"/>
      <c r="D258" s="22" t="s">
        <v>1005</v>
      </c>
      <c r="E258" s="36"/>
      <c r="F258" s="36" t="s">
        <v>1171</v>
      </c>
      <c r="G258" s="110"/>
      <c r="H258" s="110" t="s">
        <v>1020</v>
      </c>
      <c r="I258" s="15"/>
      <c r="J258" s="25"/>
      <c r="K258" s="15">
        <v>12</v>
      </c>
      <c r="L258" s="25" t="s">
        <v>1004</v>
      </c>
      <c r="M258" s="23"/>
      <c r="N258" s="23">
        <v>525600000</v>
      </c>
      <c r="O258" s="135">
        <f t="shared" si="9"/>
        <v>525600000</v>
      </c>
      <c r="P258" s="110"/>
      <c r="Q258" s="110" t="s">
        <v>1023</v>
      </c>
      <c r="R258" s="109"/>
      <c r="S258" s="109"/>
      <c r="T258" s="110" t="s">
        <v>1390</v>
      </c>
    </row>
    <row r="259" spans="1:20" ht="36.6" customHeight="1" x14ac:dyDescent="0.25">
      <c r="A259" s="67" t="s">
        <v>607</v>
      </c>
      <c r="B259" s="7" t="s">
        <v>811</v>
      </c>
      <c r="C259" s="22"/>
      <c r="D259" s="22" t="s">
        <v>1005</v>
      </c>
      <c r="E259" s="36"/>
      <c r="F259" s="36" t="s">
        <v>1172</v>
      </c>
      <c r="G259" s="110"/>
      <c r="H259" s="110" t="s">
        <v>1020</v>
      </c>
      <c r="I259" s="15"/>
      <c r="J259" s="25"/>
      <c r="K259" s="15">
        <v>12</v>
      </c>
      <c r="L259" s="25" t="s">
        <v>1004</v>
      </c>
      <c r="M259" s="23"/>
      <c r="N259" s="23">
        <v>116800000</v>
      </c>
      <c r="O259" s="135">
        <f t="shared" ref="O259:O322" si="10">N259-M259</f>
        <v>116800000</v>
      </c>
      <c r="P259" s="110"/>
      <c r="Q259" s="110" t="s">
        <v>1023</v>
      </c>
      <c r="R259" s="109"/>
      <c r="S259" s="109"/>
      <c r="T259" s="110" t="s">
        <v>1390</v>
      </c>
    </row>
    <row r="260" spans="1:20" ht="36.6" customHeight="1" x14ac:dyDescent="0.25">
      <c r="A260" s="67" t="s">
        <v>608</v>
      </c>
      <c r="B260" s="7" t="s">
        <v>812</v>
      </c>
      <c r="C260" s="22"/>
      <c r="D260" s="22" t="s">
        <v>1005</v>
      </c>
      <c r="E260" s="36"/>
      <c r="F260" s="36" t="s">
        <v>1173</v>
      </c>
      <c r="G260" s="110"/>
      <c r="H260" s="110" t="s">
        <v>1020</v>
      </c>
      <c r="I260" s="15"/>
      <c r="J260" s="25"/>
      <c r="K260" s="15">
        <v>12</v>
      </c>
      <c r="L260" s="25" t="s">
        <v>1004</v>
      </c>
      <c r="M260" s="23"/>
      <c r="N260" s="23">
        <v>162400000</v>
      </c>
      <c r="O260" s="135">
        <f t="shared" si="10"/>
        <v>162400000</v>
      </c>
      <c r="P260" s="110"/>
      <c r="Q260" s="110" t="s">
        <v>1023</v>
      </c>
      <c r="R260" s="109"/>
      <c r="S260" s="109"/>
      <c r="T260" s="110" t="s">
        <v>1390</v>
      </c>
    </row>
    <row r="261" spans="1:20" ht="36.6" customHeight="1" x14ac:dyDescent="0.25">
      <c r="A261" s="67" t="s">
        <v>609</v>
      </c>
      <c r="B261" s="7" t="s">
        <v>813</v>
      </c>
      <c r="C261" s="22"/>
      <c r="D261" s="22" t="s">
        <v>1005</v>
      </c>
      <c r="E261" s="36"/>
      <c r="F261" s="36" t="s">
        <v>1174</v>
      </c>
      <c r="G261" s="110"/>
      <c r="H261" s="110" t="s">
        <v>1020</v>
      </c>
      <c r="I261" s="15"/>
      <c r="J261" s="25"/>
      <c r="K261" s="15">
        <v>12</v>
      </c>
      <c r="L261" s="25" t="s">
        <v>1004</v>
      </c>
      <c r="M261" s="23"/>
      <c r="N261" s="23">
        <v>406400000</v>
      </c>
      <c r="O261" s="135">
        <f t="shared" si="10"/>
        <v>406400000</v>
      </c>
      <c r="P261" s="110"/>
      <c r="Q261" s="110" t="s">
        <v>1023</v>
      </c>
      <c r="R261" s="109"/>
      <c r="S261" s="109"/>
      <c r="T261" s="110" t="s">
        <v>1390</v>
      </c>
    </row>
    <row r="262" spans="1:20" ht="36.6" customHeight="1" x14ac:dyDescent="0.25">
      <c r="A262" s="67" t="s">
        <v>610</v>
      </c>
      <c r="B262" s="7" t="s">
        <v>814</v>
      </c>
      <c r="C262" s="22"/>
      <c r="D262" s="22" t="s">
        <v>1005</v>
      </c>
      <c r="E262" s="36"/>
      <c r="F262" s="36" t="s">
        <v>1175</v>
      </c>
      <c r="G262" s="110"/>
      <c r="H262" s="110" t="s">
        <v>1020</v>
      </c>
      <c r="I262" s="15"/>
      <c r="J262" s="25"/>
      <c r="K262" s="15">
        <v>12</v>
      </c>
      <c r="L262" s="25" t="s">
        <v>1004</v>
      </c>
      <c r="M262" s="23"/>
      <c r="N262" s="23">
        <v>187200000</v>
      </c>
      <c r="O262" s="135">
        <f t="shared" si="10"/>
        <v>187200000</v>
      </c>
      <c r="P262" s="110"/>
      <c r="Q262" s="110" t="s">
        <v>1023</v>
      </c>
      <c r="R262" s="109"/>
      <c r="S262" s="109"/>
      <c r="T262" s="110" t="s">
        <v>1390</v>
      </c>
    </row>
    <row r="263" spans="1:20" ht="36.6" customHeight="1" x14ac:dyDescent="0.25">
      <c r="A263" s="67" t="s">
        <v>611</v>
      </c>
      <c r="B263" s="7" t="s">
        <v>815</v>
      </c>
      <c r="C263" s="22"/>
      <c r="D263" s="22" t="s">
        <v>1005</v>
      </c>
      <c r="E263" s="36"/>
      <c r="F263" s="36" t="s">
        <v>1176</v>
      </c>
      <c r="G263" s="110"/>
      <c r="H263" s="110" t="s">
        <v>1020</v>
      </c>
      <c r="I263" s="15"/>
      <c r="J263" s="25"/>
      <c r="K263" s="15">
        <v>12</v>
      </c>
      <c r="L263" s="25" t="s">
        <v>1004</v>
      </c>
      <c r="M263" s="23"/>
      <c r="N263" s="23">
        <v>932000000</v>
      </c>
      <c r="O263" s="135">
        <f t="shared" si="10"/>
        <v>932000000</v>
      </c>
      <c r="P263" s="110"/>
      <c r="Q263" s="110" t="s">
        <v>1023</v>
      </c>
      <c r="R263" s="109"/>
      <c r="S263" s="109"/>
      <c r="T263" s="110" t="s">
        <v>1390</v>
      </c>
    </row>
    <row r="264" spans="1:20" ht="36.6" customHeight="1" x14ac:dyDescent="0.25">
      <c r="A264" s="67" t="s">
        <v>612</v>
      </c>
      <c r="B264" s="7" t="s">
        <v>816</v>
      </c>
      <c r="C264" s="22"/>
      <c r="D264" s="22" t="s">
        <v>1005</v>
      </c>
      <c r="E264" s="36"/>
      <c r="F264" s="36" t="s">
        <v>1177</v>
      </c>
      <c r="G264" s="110"/>
      <c r="H264" s="110" t="s">
        <v>1020</v>
      </c>
      <c r="I264" s="15"/>
      <c r="J264" s="25"/>
      <c r="K264" s="15">
        <v>12</v>
      </c>
      <c r="L264" s="25" t="s">
        <v>1004</v>
      </c>
      <c r="M264" s="23"/>
      <c r="N264" s="23">
        <v>401600000</v>
      </c>
      <c r="O264" s="135">
        <f t="shared" si="10"/>
        <v>401600000</v>
      </c>
      <c r="P264" s="110"/>
      <c r="Q264" s="110" t="s">
        <v>1023</v>
      </c>
      <c r="R264" s="109"/>
      <c r="S264" s="109"/>
      <c r="T264" s="110" t="s">
        <v>1390</v>
      </c>
    </row>
    <row r="265" spans="1:20" ht="36.6" customHeight="1" x14ac:dyDescent="0.25">
      <c r="A265" s="67" t="s">
        <v>613</v>
      </c>
      <c r="B265" s="7" t="s">
        <v>817</v>
      </c>
      <c r="C265" s="22"/>
      <c r="D265" s="22" t="s">
        <v>1005</v>
      </c>
      <c r="E265" s="36"/>
      <c r="F265" s="36" t="s">
        <v>1178</v>
      </c>
      <c r="G265" s="110"/>
      <c r="H265" s="110" t="s">
        <v>1020</v>
      </c>
      <c r="I265" s="15"/>
      <c r="J265" s="25"/>
      <c r="K265" s="15">
        <v>12</v>
      </c>
      <c r="L265" s="25" t="s">
        <v>1004</v>
      </c>
      <c r="M265" s="23"/>
      <c r="N265" s="23">
        <v>108000000</v>
      </c>
      <c r="O265" s="135">
        <f t="shared" si="10"/>
        <v>108000000</v>
      </c>
      <c r="P265" s="110"/>
      <c r="Q265" s="110" t="s">
        <v>1023</v>
      </c>
      <c r="R265" s="109"/>
      <c r="S265" s="109"/>
      <c r="T265" s="110" t="s">
        <v>1390</v>
      </c>
    </row>
    <row r="266" spans="1:20" ht="36.6" customHeight="1" x14ac:dyDescent="0.25">
      <c r="A266" s="67" t="s">
        <v>614</v>
      </c>
      <c r="B266" s="7" t="s">
        <v>818</v>
      </c>
      <c r="C266" s="22"/>
      <c r="D266" s="22" t="s">
        <v>1005</v>
      </c>
      <c r="E266" s="36"/>
      <c r="F266" s="36" t="s">
        <v>1179</v>
      </c>
      <c r="G266" s="110"/>
      <c r="H266" s="110" t="s">
        <v>1020</v>
      </c>
      <c r="I266" s="15"/>
      <c r="J266" s="25"/>
      <c r="K266" s="15">
        <v>12</v>
      </c>
      <c r="L266" s="25" t="s">
        <v>1004</v>
      </c>
      <c r="M266" s="23"/>
      <c r="N266" s="23">
        <v>87200000</v>
      </c>
      <c r="O266" s="135">
        <f t="shared" si="10"/>
        <v>87200000</v>
      </c>
      <c r="P266" s="110"/>
      <c r="Q266" s="110" t="s">
        <v>1023</v>
      </c>
      <c r="R266" s="109"/>
      <c r="S266" s="109"/>
      <c r="T266" s="110" t="s">
        <v>1390</v>
      </c>
    </row>
    <row r="267" spans="1:20" ht="36.6" customHeight="1" x14ac:dyDescent="0.25">
      <c r="A267" s="67" t="s">
        <v>615</v>
      </c>
      <c r="B267" s="7" t="s">
        <v>819</v>
      </c>
      <c r="C267" s="22"/>
      <c r="D267" s="22" t="s">
        <v>1005</v>
      </c>
      <c r="E267" s="36"/>
      <c r="F267" s="36" t="s">
        <v>1180</v>
      </c>
      <c r="G267" s="110"/>
      <c r="H267" s="110" t="s">
        <v>1020</v>
      </c>
      <c r="I267" s="15"/>
      <c r="J267" s="25"/>
      <c r="K267" s="15">
        <v>12</v>
      </c>
      <c r="L267" s="25" t="s">
        <v>1004</v>
      </c>
      <c r="M267" s="23"/>
      <c r="N267" s="23">
        <v>323200000</v>
      </c>
      <c r="O267" s="135">
        <f t="shared" si="10"/>
        <v>323200000</v>
      </c>
      <c r="P267" s="110"/>
      <c r="Q267" s="110" t="s">
        <v>1023</v>
      </c>
      <c r="R267" s="109"/>
      <c r="S267" s="109"/>
      <c r="T267" s="110" t="s">
        <v>1390</v>
      </c>
    </row>
    <row r="268" spans="1:20" ht="36.6" customHeight="1" x14ac:dyDescent="0.25">
      <c r="A268" s="67" t="s">
        <v>616</v>
      </c>
      <c r="B268" s="7" t="s">
        <v>820</v>
      </c>
      <c r="C268" s="22"/>
      <c r="D268" s="22" t="s">
        <v>1005</v>
      </c>
      <c r="E268" s="36"/>
      <c r="F268" s="36" t="s">
        <v>1181</v>
      </c>
      <c r="G268" s="110"/>
      <c r="H268" s="110" t="s">
        <v>1020</v>
      </c>
      <c r="I268" s="15"/>
      <c r="J268" s="25"/>
      <c r="K268" s="15">
        <v>12</v>
      </c>
      <c r="L268" s="25" t="s">
        <v>1004</v>
      </c>
      <c r="M268" s="23"/>
      <c r="N268" s="23">
        <v>220000000</v>
      </c>
      <c r="O268" s="135">
        <f t="shared" si="10"/>
        <v>220000000</v>
      </c>
      <c r="P268" s="110"/>
      <c r="Q268" s="110" t="s">
        <v>1023</v>
      </c>
      <c r="R268" s="109"/>
      <c r="S268" s="109"/>
      <c r="T268" s="110" t="s">
        <v>1390</v>
      </c>
    </row>
    <row r="269" spans="1:20" ht="36.6" customHeight="1" x14ac:dyDescent="0.25">
      <c r="A269" s="67" t="s">
        <v>617</v>
      </c>
      <c r="B269" s="7" t="s">
        <v>821</v>
      </c>
      <c r="C269" s="22"/>
      <c r="D269" s="22" t="s">
        <v>1005</v>
      </c>
      <c r="E269" s="36"/>
      <c r="F269" s="36" t="s">
        <v>1182</v>
      </c>
      <c r="G269" s="110"/>
      <c r="H269" s="110" t="s">
        <v>1020</v>
      </c>
      <c r="I269" s="15"/>
      <c r="J269" s="25"/>
      <c r="K269" s="15">
        <v>12</v>
      </c>
      <c r="L269" s="25" t="s">
        <v>1004</v>
      </c>
      <c r="M269" s="23"/>
      <c r="N269" s="23">
        <v>245600000</v>
      </c>
      <c r="O269" s="135">
        <f t="shared" si="10"/>
        <v>245600000</v>
      </c>
      <c r="P269" s="110"/>
      <c r="Q269" s="110" t="s">
        <v>1023</v>
      </c>
      <c r="R269" s="109"/>
      <c r="S269" s="109"/>
      <c r="T269" s="110" t="s">
        <v>1390</v>
      </c>
    </row>
    <row r="270" spans="1:20" ht="36.6" customHeight="1" x14ac:dyDescent="0.25">
      <c r="A270" s="67" t="s">
        <v>618</v>
      </c>
      <c r="B270" s="7" t="s">
        <v>822</v>
      </c>
      <c r="C270" s="22"/>
      <c r="D270" s="22" t="s">
        <v>1005</v>
      </c>
      <c r="E270" s="36"/>
      <c r="F270" s="36" t="s">
        <v>1183</v>
      </c>
      <c r="G270" s="110"/>
      <c r="H270" s="110" t="s">
        <v>1020</v>
      </c>
      <c r="I270" s="15"/>
      <c r="J270" s="25"/>
      <c r="K270" s="15">
        <v>12</v>
      </c>
      <c r="L270" s="25" t="s">
        <v>1004</v>
      </c>
      <c r="M270" s="23"/>
      <c r="N270" s="23">
        <v>133600000</v>
      </c>
      <c r="O270" s="135">
        <f t="shared" si="10"/>
        <v>133600000</v>
      </c>
      <c r="P270" s="110"/>
      <c r="Q270" s="110" t="s">
        <v>1023</v>
      </c>
      <c r="R270" s="109"/>
      <c r="S270" s="109"/>
      <c r="T270" s="110" t="s">
        <v>1390</v>
      </c>
    </row>
    <row r="271" spans="1:20" ht="36.6" customHeight="1" x14ac:dyDescent="0.25">
      <c r="A271" s="67" t="s">
        <v>619</v>
      </c>
      <c r="B271" s="7" t="s">
        <v>823</v>
      </c>
      <c r="C271" s="22"/>
      <c r="D271" s="22" t="s">
        <v>1005</v>
      </c>
      <c r="E271" s="36"/>
      <c r="F271" s="36" t="s">
        <v>1184</v>
      </c>
      <c r="G271" s="110"/>
      <c r="H271" s="110" t="s">
        <v>1020</v>
      </c>
      <c r="I271" s="15"/>
      <c r="J271" s="25"/>
      <c r="K271" s="15">
        <v>12</v>
      </c>
      <c r="L271" s="25" t="s">
        <v>1004</v>
      </c>
      <c r="M271" s="23"/>
      <c r="N271" s="23">
        <v>192000000</v>
      </c>
      <c r="O271" s="135">
        <f t="shared" si="10"/>
        <v>192000000</v>
      </c>
      <c r="P271" s="110"/>
      <c r="Q271" s="110" t="s">
        <v>1023</v>
      </c>
      <c r="R271" s="109"/>
      <c r="S271" s="109"/>
      <c r="T271" s="110" t="s">
        <v>1390</v>
      </c>
    </row>
    <row r="272" spans="1:20" ht="36.6" customHeight="1" x14ac:dyDescent="0.25">
      <c r="A272" s="67" t="s">
        <v>620</v>
      </c>
      <c r="B272" s="7" t="s">
        <v>824</v>
      </c>
      <c r="C272" s="22"/>
      <c r="D272" s="22" t="s">
        <v>1005</v>
      </c>
      <c r="E272" s="36"/>
      <c r="F272" s="36" t="s">
        <v>1185</v>
      </c>
      <c r="G272" s="110"/>
      <c r="H272" s="110" t="s">
        <v>1020</v>
      </c>
      <c r="I272" s="15"/>
      <c r="J272" s="25"/>
      <c r="K272" s="15">
        <v>12</v>
      </c>
      <c r="L272" s="25" t="s">
        <v>1004</v>
      </c>
      <c r="M272" s="23"/>
      <c r="N272" s="23">
        <v>217600000</v>
      </c>
      <c r="O272" s="135">
        <f t="shared" si="10"/>
        <v>217600000</v>
      </c>
      <c r="P272" s="110"/>
      <c r="Q272" s="110" t="s">
        <v>1023</v>
      </c>
      <c r="R272" s="109"/>
      <c r="S272" s="109"/>
      <c r="T272" s="110" t="s">
        <v>1390</v>
      </c>
    </row>
    <row r="273" spans="1:20" ht="36.6" customHeight="1" x14ac:dyDescent="0.25">
      <c r="A273" s="67" t="s">
        <v>621</v>
      </c>
      <c r="B273" s="7" t="s">
        <v>825</v>
      </c>
      <c r="C273" s="22"/>
      <c r="D273" s="22" t="s">
        <v>1005</v>
      </c>
      <c r="E273" s="36"/>
      <c r="F273" s="36" t="s">
        <v>1186</v>
      </c>
      <c r="G273" s="110"/>
      <c r="H273" s="110" t="s">
        <v>1020</v>
      </c>
      <c r="I273" s="15"/>
      <c r="J273" s="25"/>
      <c r="K273" s="15">
        <v>12</v>
      </c>
      <c r="L273" s="25" t="s">
        <v>1004</v>
      </c>
      <c r="M273" s="23"/>
      <c r="N273" s="23">
        <v>165600000</v>
      </c>
      <c r="O273" s="135">
        <f t="shared" si="10"/>
        <v>165600000</v>
      </c>
      <c r="P273" s="110"/>
      <c r="Q273" s="110" t="s">
        <v>1023</v>
      </c>
      <c r="R273" s="109"/>
      <c r="S273" s="109"/>
      <c r="T273" s="110" t="s">
        <v>1390</v>
      </c>
    </row>
    <row r="274" spans="1:20" ht="36.6" customHeight="1" x14ac:dyDescent="0.25">
      <c r="A274" s="67" t="s">
        <v>622</v>
      </c>
      <c r="B274" s="7" t="s">
        <v>826</v>
      </c>
      <c r="C274" s="22"/>
      <c r="D274" s="22" t="s">
        <v>1005</v>
      </c>
      <c r="E274" s="36"/>
      <c r="F274" s="36" t="s">
        <v>1187</v>
      </c>
      <c r="G274" s="110"/>
      <c r="H274" s="110" t="s">
        <v>1020</v>
      </c>
      <c r="I274" s="15"/>
      <c r="J274" s="25"/>
      <c r="K274" s="15">
        <v>12</v>
      </c>
      <c r="L274" s="25" t="s">
        <v>1004</v>
      </c>
      <c r="M274" s="23"/>
      <c r="N274" s="23">
        <v>125600000</v>
      </c>
      <c r="O274" s="135">
        <f t="shared" si="10"/>
        <v>125600000</v>
      </c>
      <c r="P274" s="110"/>
      <c r="Q274" s="110" t="s">
        <v>1023</v>
      </c>
      <c r="R274" s="109"/>
      <c r="S274" s="109"/>
      <c r="T274" s="110" t="s">
        <v>1390</v>
      </c>
    </row>
    <row r="275" spans="1:20" ht="36.6" customHeight="1" x14ac:dyDescent="0.25">
      <c r="A275" s="67" t="s">
        <v>623</v>
      </c>
      <c r="B275" s="7" t="s">
        <v>827</v>
      </c>
      <c r="C275" s="22"/>
      <c r="D275" s="22" t="s">
        <v>1005</v>
      </c>
      <c r="E275" s="36"/>
      <c r="F275" s="36" t="s">
        <v>1188</v>
      </c>
      <c r="G275" s="110"/>
      <c r="H275" s="110" t="s">
        <v>1020</v>
      </c>
      <c r="I275" s="15"/>
      <c r="J275" s="25"/>
      <c r="K275" s="15">
        <v>12</v>
      </c>
      <c r="L275" s="25" t="s">
        <v>1004</v>
      </c>
      <c r="M275" s="23"/>
      <c r="N275" s="23">
        <v>285600000</v>
      </c>
      <c r="O275" s="135">
        <f t="shared" si="10"/>
        <v>285600000</v>
      </c>
      <c r="P275" s="110"/>
      <c r="Q275" s="110" t="s">
        <v>1023</v>
      </c>
      <c r="R275" s="109"/>
      <c r="S275" s="109"/>
      <c r="T275" s="110" t="s">
        <v>1390</v>
      </c>
    </row>
    <row r="276" spans="1:20" ht="36.6" customHeight="1" x14ac:dyDescent="0.25">
      <c r="A276" s="67" t="s">
        <v>624</v>
      </c>
      <c r="B276" s="7" t="s">
        <v>828</v>
      </c>
      <c r="C276" s="22"/>
      <c r="D276" s="22" t="s">
        <v>1005</v>
      </c>
      <c r="E276" s="36"/>
      <c r="F276" s="36" t="s">
        <v>1189</v>
      </c>
      <c r="G276" s="110"/>
      <c r="H276" s="110" t="s">
        <v>1020</v>
      </c>
      <c r="I276" s="15"/>
      <c r="J276" s="25"/>
      <c r="K276" s="15">
        <v>12</v>
      </c>
      <c r="L276" s="25" t="s">
        <v>1004</v>
      </c>
      <c r="M276" s="23"/>
      <c r="N276" s="23">
        <v>165600000</v>
      </c>
      <c r="O276" s="135">
        <f t="shared" si="10"/>
        <v>165600000</v>
      </c>
      <c r="P276" s="110"/>
      <c r="Q276" s="110" t="s">
        <v>1023</v>
      </c>
      <c r="R276" s="109"/>
      <c r="S276" s="109"/>
      <c r="T276" s="110" t="s">
        <v>1390</v>
      </c>
    </row>
    <row r="277" spans="1:20" ht="36.6" customHeight="1" x14ac:dyDescent="0.25">
      <c r="A277" s="67" t="s">
        <v>625</v>
      </c>
      <c r="B277" s="7" t="s">
        <v>829</v>
      </c>
      <c r="C277" s="22"/>
      <c r="D277" s="22" t="s">
        <v>1005</v>
      </c>
      <c r="E277" s="36"/>
      <c r="F277" s="36" t="s">
        <v>1190</v>
      </c>
      <c r="G277" s="110"/>
      <c r="H277" s="110" t="s">
        <v>1020</v>
      </c>
      <c r="I277" s="15"/>
      <c r="J277" s="25"/>
      <c r="K277" s="15">
        <v>12</v>
      </c>
      <c r="L277" s="25" t="s">
        <v>1004</v>
      </c>
      <c r="M277" s="23"/>
      <c r="N277" s="23">
        <v>175200000</v>
      </c>
      <c r="O277" s="135">
        <f t="shared" si="10"/>
        <v>175200000</v>
      </c>
      <c r="P277" s="110"/>
      <c r="Q277" s="110" t="s">
        <v>1023</v>
      </c>
      <c r="R277" s="109"/>
      <c r="S277" s="109"/>
      <c r="T277" s="110" t="s">
        <v>1390</v>
      </c>
    </row>
    <row r="278" spans="1:20" ht="36.6" customHeight="1" x14ac:dyDescent="0.25">
      <c r="A278" s="67" t="s">
        <v>626</v>
      </c>
      <c r="B278" s="7" t="s">
        <v>830</v>
      </c>
      <c r="C278" s="22"/>
      <c r="D278" s="22" t="s">
        <v>1005</v>
      </c>
      <c r="E278" s="36"/>
      <c r="F278" s="36" t="s">
        <v>1191</v>
      </c>
      <c r="G278" s="110"/>
      <c r="H278" s="110" t="s">
        <v>1020</v>
      </c>
      <c r="I278" s="15"/>
      <c r="J278" s="25"/>
      <c r="K278" s="15">
        <v>12</v>
      </c>
      <c r="L278" s="25" t="s">
        <v>1004</v>
      </c>
      <c r="M278" s="23"/>
      <c r="N278" s="23">
        <v>167200000</v>
      </c>
      <c r="O278" s="135">
        <f t="shared" si="10"/>
        <v>167200000</v>
      </c>
      <c r="P278" s="110"/>
      <c r="Q278" s="110" t="s">
        <v>1023</v>
      </c>
      <c r="R278" s="109"/>
      <c r="S278" s="109"/>
      <c r="T278" s="110" t="s">
        <v>1390</v>
      </c>
    </row>
    <row r="279" spans="1:20" ht="36.6" customHeight="1" x14ac:dyDescent="0.25">
      <c r="A279" s="67" t="s">
        <v>627</v>
      </c>
      <c r="B279" s="7" t="s">
        <v>831</v>
      </c>
      <c r="C279" s="22"/>
      <c r="D279" s="22" t="s">
        <v>1005</v>
      </c>
      <c r="E279" s="36"/>
      <c r="F279" s="36" t="s">
        <v>1192</v>
      </c>
      <c r="G279" s="110"/>
      <c r="H279" s="110" t="s">
        <v>1020</v>
      </c>
      <c r="I279" s="15"/>
      <c r="J279" s="25"/>
      <c r="K279" s="15">
        <v>12</v>
      </c>
      <c r="L279" s="25" t="s">
        <v>1004</v>
      </c>
      <c r="M279" s="23"/>
      <c r="N279" s="23">
        <v>168800000</v>
      </c>
      <c r="O279" s="135">
        <f t="shared" si="10"/>
        <v>168800000</v>
      </c>
      <c r="P279" s="110"/>
      <c r="Q279" s="110" t="s">
        <v>1023</v>
      </c>
      <c r="R279" s="109"/>
      <c r="S279" s="109"/>
      <c r="T279" s="110" t="s">
        <v>1390</v>
      </c>
    </row>
    <row r="280" spans="1:20" ht="36.6" customHeight="1" x14ac:dyDescent="0.25">
      <c r="A280" s="67" t="s">
        <v>628</v>
      </c>
      <c r="B280" s="7" t="s">
        <v>832</v>
      </c>
      <c r="C280" s="22"/>
      <c r="D280" s="22" t="s">
        <v>1005</v>
      </c>
      <c r="E280" s="36"/>
      <c r="F280" s="36" t="s">
        <v>1193</v>
      </c>
      <c r="G280" s="110"/>
      <c r="H280" s="110" t="s">
        <v>1020</v>
      </c>
      <c r="I280" s="15"/>
      <c r="J280" s="25"/>
      <c r="K280" s="15">
        <v>12</v>
      </c>
      <c r="L280" s="25" t="s">
        <v>1004</v>
      </c>
      <c r="M280" s="23"/>
      <c r="N280" s="23">
        <v>196000000</v>
      </c>
      <c r="O280" s="135">
        <f t="shared" si="10"/>
        <v>196000000</v>
      </c>
      <c r="P280" s="110"/>
      <c r="Q280" s="110" t="s">
        <v>1023</v>
      </c>
      <c r="R280" s="109"/>
      <c r="S280" s="109"/>
      <c r="T280" s="110" t="s">
        <v>1390</v>
      </c>
    </row>
    <row r="281" spans="1:20" ht="36.6" customHeight="1" x14ac:dyDescent="0.25">
      <c r="A281" s="67" t="s">
        <v>629</v>
      </c>
      <c r="B281" s="7" t="s">
        <v>833</v>
      </c>
      <c r="C281" s="22"/>
      <c r="D281" s="22" t="s">
        <v>1005</v>
      </c>
      <c r="E281" s="36"/>
      <c r="F281" s="36" t="s">
        <v>1194</v>
      </c>
      <c r="G281" s="110"/>
      <c r="H281" s="110" t="s">
        <v>1020</v>
      </c>
      <c r="I281" s="15"/>
      <c r="J281" s="25"/>
      <c r="K281" s="15">
        <v>12</v>
      </c>
      <c r="L281" s="25" t="s">
        <v>1004</v>
      </c>
      <c r="M281" s="23"/>
      <c r="N281" s="23">
        <v>152000000</v>
      </c>
      <c r="O281" s="135">
        <f t="shared" si="10"/>
        <v>152000000</v>
      </c>
      <c r="P281" s="110"/>
      <c r="Q281" s="110" t="s">
        <v>1023</v>
      </c>
      <c r="R281" s="109"/>
      <c r="S281" s="109"/>
      <c r="T281" s="110" t="s">
        <v>1390</v>
      </c>
    </row>
    <row r="282" spans="1:20" ht="36.6" customHeight="1" x14ac:dyDescent="0.25">
      <c r="A282" s="67" t="s">
        <v>630</v>
      </c>
      <c r="B282" s="7" t="s">
        <v>834</v>
      </c>
      <c r="C282" s="22"/>
      <c r="D282" s="22" t="s">
        <v>1005</v>
      </c>
      <c r="E282" s="36"/>
      <c r="F282" s="36" t="s">
        <v>1195</v>
      </c>
      <c r="G282" s="110"/>
      <c r="H282" s="110" t="s">
        <v>1020</v>
      </c>
      <c r="I282" s="15"/>
      <c r="J282" s="25"/>
      <c r="K282" s="15">
        <v>12</v>
      </c>
      <c r="L282" s="25" t="s">
        <v>1004</v>
      </c>
      <c r="M282" s="23"/>
      <c r="N282" s="23">
        <v>454400000</v>
      </c>
      <c r="O282" s="135">
        <f t="shared" si="10"/>
        <v>454400000</v>
      </c>
      <c r="P282" s="110"/>
      <c r="Q282" s="110" t="s">
        <v>1023</v>
      </c>
      <c r="R282" s="109"/>
      <c r="S282" s="109"/>
      <c r="T282" s="110" t="s">
        <v>1390</v>
      </c>
    </row>
    <row r="283" spans="1:20" ht="36.6" customHeight="1" x14ac:dyDescent="0.25">
      <c r="A283" s="67" t="s">
        <v>631</v>
      </c>
      <c r="B283" s="7" t="s">
        <v>835</v>
      </c>
      <c r="C283" s="22"/>
      <c r="D283" s="22" t="s">
        <v>1005</v>
      </c>
      <c r="E283" s="36"/>
      <c r="F283" s="36" t="s">
        <v>1196</v>
      </c>
      <c r="G283" s="110"/>
      <c r="H283" s="110" t="s">
        <v>1020</v>
      </c>
      <c r="I283" s="15"/>
      <c r="J283" s="25"/>
      <c r="K283" s="15">
        <v>12</v>
      </c>
      <c r="L283" s="25" t="s">
        <v>1004</v>
      </c>
      <c r="M283" s="23"/>
      <c r="N283" s="23">
        <v>225600000</v>
      </c>
      <c r="O283" s="135">
        <f t="shared" si="10"/>
        <v>225600000</v>
      </c>
      <c r="P283" s="110"/>
      <c r="Q283" s="110" t="s">
        <v>1023</v>
      </c>
      <c r="R283" s="109"/>
      <c r="S283" s="109"/>
      <c r="T283" s="110" t="s">
        <v>1390</v>
      </c>
    </row>
    <row r="284" spans="1:20" ht="36.6" customHeight="1" x14ac:dyDescent="0.25">
      <c r="A284" s="67" t="s">
        <v>632</v>
      </c>
      <c r="B284" s="7" t="s">
        <v>836</v>
      </c>
      <c r="C284" s="22"/>
      <c r="D284" s="22" t="s">
        <v>1005</v>
      </c>
      <c r="E284" s="36"/>
      <c r="F284" s="36" t="s">
        <v>1197</v>
      </c>
      <c r="G284" s="110"/>
      <c r="H284" s="110" t="s">
        <v>1020</v>
      </c>
      <c r="I284" s="15"/>
      <c r="J284" s="25"/>
      <c r="K284" s="15">
        <v>12</v>
      </c>
      <c r="L284" s="25" t="s">
        <v>1004</v>
      </c>
      <c r="M284" s="23"/>
      <c r="N284" s="23">
        <v>396000000</v>
      </c>
      <c r="O284" s="135">
        <f t="shared" si="10"/>
        <v>396000000</v>
      </c>
      <c r="P284" s="110"/>
      <c r="Q284" s="110" t="s">
        <v>1023</v>
      </c>
      <c r="R284" s="109"/>
      <c r="S284" s="109"/>
      <c r="T284" s="110" t="s">
        <v>1390</v>
      </c>
    </row>
    <row r="285" spans="1:20" ht="36.6" customHeight="1" x14ac:dyDescent="0.25">
      <c r="A285" s="67" t="s">
        <v>633</v>
      </c>
      <c r="B285" s="7" t="s">
        <v>837</v>
      </c>
      <c r="C285" s="22"/>
      <c r="D285" s="22" t="s">
        <v>1005</v>
      </c>
      <c r="E285" s="36"/>
      <c r="F285" s="36" t="s">
        <v>1198</v>
      </c>
      <c r="G285" s="110"/>
      <c r="H285" s="110" t="s">
        <v>1020</v>
      </c>
      <c r="I285" s="15"/>
      <c r="J285" s="25"/>
      <c r="K285" s="15">
        <v>12</v>
      </c>
      <c r="L285" s="25" t="s">
        <v>1004</v>
      </c>
      <c r="M285" s="23"/>
      <c r="N285" s="23">
        <v>255200000</v>
      </c>
      <c r="O285" s="135">
        <f t="shared" si="10"/>
        <v>255200000</v>
      </c>
      <c r="P285" s="110"/>
      <c r="Q285" s="110" t="s">
        <v>1023</v>
      </c>
      <c r="R285" s="109"/>
      <c r="S285" s="109"/>
      <c r="T285" s="110" t="s">
        <v>1390</v>
      </c>
    </row>
    <row r="286" spans="1:20" ht="36.6" customHeight="1" x14ac:dyDescent="0.25">
      <c r="A286" s="67" t="s">
        <v>634</v>
      </c>
      <c r="B286" s="7" t="s">
        <v>838</v>
      </c>
      <c r="C286" s="22"/>
      <c r="D286" s="22" t="s">
        <v>1005</v>
      </c>
      <c r="E286" s="36"/>
      <c r="F286" s="36" t="s">
        <v>1199</v>
      </c>
      <c r="G286" s="110"/>
      <c r="H286" s="110" t="s">
        <v>1020</v>
      </c>
      <c r="I286" s="15"/>
      <c r="J286" s="25"/>
      <c r="K286" s="15">
        <v>12</v>
      </c>
      <c r="L286" s="25" t="s">
        <v>1004</v>
      </c>
      <c r="M286" s="23"/>
      <c r="N286" s="23">
        <v>261600000</v>
      </c>
      <c r="O286" s="135">
        <f t="shared" si="10"/>
        <v>261600000</v>
      </c>
      <c r="P286" s="110"/>
      <c r="Q286" s="110" t="s">
        <v>1023</v>
      </c>
      <c r="R286" s="109"/>
      <c r="S286" s="109"/>
      <c r="T286" s="110" t="s">
        <v>1390</v>
      </c>
    </row>
    <row r="287" spans="1:20" ht="36.6" customHeight="1" x14ac:dyDescent="0.25">
      <c r="A287" s="67" t="s">
        <v>635</v>
      </c>
      <c r="B287" s="7" t="s">
        <v>839</v>
      </c>
      <c r="C287" s="22"/>
      <c r="D287" s="22" t="s">
        <v>1005</v>
      </c>
      <c r="E287" s="36"/>
      <c r="F287" s="36" t="s">
        <v>1200</v>
      </c>
      <c r="G287" s="110"/>
      <c r="H287" s="110" t="s">
        <v>1020</v>
      </c>
      <c r="I287" s="15"/>
      <c r="J287" s="25"/>
      <c r="K287" s="15">
        <v>12</v>
      </c>
      <c r="L287" s="25" t="s">
        <v>1004</v>
      </c>
      <c r="M287" s="23"/>
      <c r="N287" s="23">
        <v>333600000</v>
      </c>
      <c r="O287" s="135">
        <f t="shared" si="10"/>
        <v>333600000</v>
      </c>
      <c r="P287" s="110"/>
      <c r="Q287" s="110" t="s">
        <v>1023</v>
      </c>
      <c r="R287" s="109"/>
      <c r="S287" s="109"/>
      <c r="T287" s="110" t="s">
        <v>1390</v>
      </c>
    </row>
    <row r="288" spans="1:20" ht="36.6" customHeight="1" x14ac:dyDescent="0.25">
      <c r="A288" s="67" t="s">
        <v>636</v>
      </c>
      <c r="B288" s="7" t="s">
        <v>840</v>
      </c>
      <c r="C288" s="22"/>
      <c r="D288" s="22" t="s">
        <v>1005</v>
      </c>
      <c r="E288" s="36"/>
      <c r="F288" s="36" t="s">
        <v>1201</v>
      </c>
      <c r="G288" s="110"/>
      <c r="H288" s="110" t="s">
        <v>1020</v>
      </c>
      <c r="I288" s="15"/>
      <c r="J288" s="25"/>
      <c r="K288" s="15">
        <v>12</v>
      </c>
      <c r="L288" s="25" t="s">
        <v>1004</v>
      </c>
      <c r="M288" s="23"/>
      <c r="N288" s="23">
        <v>84800000</v>
      </c>
      <c r="O288" s="135">
        <f t="shared" si="10"/>
        <v>84800000</v>
      </c>
      <c r="P288" s="110"/>
      <c r="Q288" s="110" t="s">
        <v>1023</v>
      </c>
      <c r="R288" s="109"/>
      <c r="S288" s="109"/>
      <c r="T288" s="110" t="s">
        <v>1390</v>
      </c>
    </row>
    <row r="289" spans="1:20" ht="36.6" customHeight="1" x14ac:dyDescent="0.25">
      <c r="A289" s="67" t="s">
        <v>637</v>
      </c>
      <c r="B289" s="7" t="s">
        <v>841</v>
      </c>
      <c r="C289" s="22"/>
      <c r="D289" s="22" t="s">
        <v>1005</v>
      </c>
      <c r="E289" s="36"/>
      <c r="F289" s="36" t="s">
        <v>1202</v>
      </c>
      <c r="G289" s="110"/>
      <c r="H289" s="110" t="s">
        <v>1020</v>
      </c>
      <c r="I289" s="15"/>
      <c r="J289" s="25"/>
      <c r="K289" s="15">
        <v>12</v>
      </c>
      <c r="L289" s="25" t="s">
        <v>1004</v>
      </c>
      <c r="M289" s="23"/>
      <c r="N289" s="23">
        <v>192000000</v>
      </c>
      <c r="O289" s="135">
        <f t="shared" si="10"/>
        <v>192000000</v>
      </c>
      <c r="P289" s="110"/>
      <c r="Q289" s="110" t="s">
        <v>1023</v>
      </c>
      <c r="R289" s="109"/>
      <c r="S289" s="109"/>
      <c r="T289" s="110" t="s">
        <v>1390</v>
      </c>
    </row>
    <row r="290" spans="1:20" ht="36.6" customHeight="1" x14ac:dyDescent="0.25">
      <c r="A290" s="67" t="s">
        <v>638</v>
      </c>
      <c r="B290" s="7" t="s">
        <v>842</v>
      </c>
      <c r="C290" s="22"/>
      <c r="D290" s="22" t="s">
        <v>1005</v>
      </c>
      <c r="E290" s="36"/>
      <c r="F290" s="36" t="s">
        <v>1203</v>
      </c>
      <c r="G290" s="110"/>
      <c r="H290" s="110" t="s">
        <v>1020</v>
      </c>
      <c r="I290" s="15"/>
      <c r="J290" s="25"/>
      <c r="K290" s="15">
        <v>12</v>
      </c>
      <c r="L290" s="25" t="s">
        <v>1004</v>
      </c>
      <c r="M290" s="23"/>
      <c r="N290" s="23">
        <v>369600000</v>
      </c>
      <c r="O290" s="135">
        <f t="shared" si="10"/>
        <v>369600000</v>
      </c>
      <c r="P290" s="110"/>
      <c r="Q290" s="110" t="s">
        <v>1023</v>
      </c>
      <c r="R290" s="109"/>
      <c r="S290" s="109"/>
      <c r="T290" s="110" t="s">
        <v>1390</v>
      </c>
    </row>
    <row r="291" spans="1:20" ht="36.6" customHeight="1" x14ac:dyDescent="0.25">
      <c r="A291" s="67" t="s">
        <v>639</v>
      </c>
      <c r="B291" s="7" t="s">
        <v>843</v>
      </c>
      <c r="C291" s="22"/>
      <c r="D291" s="22" t="s">
        <v>1005</v>
      </c>
      <c r="E291" s="36"/>
      <c r="F291" s="36" t="s">
        <v>1204</v>
      </c>
      <c r="G291" s="110"/>
      <c r="H291" s="110" t="s">
        <v>1020</v>
      </c>
      <c r="I291" s="15"/>
      <c r="J291" s="25"/>
      <c r="K291" s="15">
        <v>12</v>
      </c>
      <c r="L291" s="25" t="s">
        <v>1004</v>
      </c>
      <c r="M291" s="23"/>
      <c r="N291" s="23">
        <v>159200000</v>
      </c>
      <c r="O291" s="135">
        <f t="shared" si="10"/>
        <v>159200000</v>
      </c>
      <c r="P291" s="110"/>
      <c r="Q291" s="110" t="s">
        <v>1023</v>
      </c>
      <c r="R291" s="109"/>
      <c r="S291" s="109"/>
      <c r="T291" s="110" t="s">
        <v>1390</v>
      </c>
    </row>
    <row r="292" spans="1:20" ht="36.6" customHeight="1" x14ac:dyDescent="0.25">
      <c r="A292" s="67" t="s">
        <v>640</v>
      </c>
      <c r="B292" s="7" t="s">
        <v>844</v>
      </c>
      <c r="C292" s="22"/>
      <c r="D292" s="22" t="s">
        <v>1005</v>
      </c>
      <c r="E292" s="36"/>
      <c r="F292" s="36" t="s">
        <v>1205</v>
      </c>
      <c r="G292" s="110"/>
      <c r="H292" s="110" t="s">
        <v>1020</v>
      </c>
      <c r="I292" s="15"/>
      <c r="J292" s="25"/>
      <c r="K292" s="15">
        <v>12</v>
      </c>
      <c r="L292" s="25" t="s">
        <v>1004</v>
      </c>
      <c r="M292" s="23"/>
      <c r="N292" s="23">
        <v>565600000</v>
      </c>
      <c r="O292" s="135">
        <f t="shared" si="10"/>
        <v>565600000</v>
      </c>
      <c r="P292" s="110"/>
      <c r="Q292" s="110" t="s">
        <v>1023</v>
      </c>
      <c r="R292" s="109"/>
      <c r="S292" s="109"/>
      <c r="T292" s="110" t="s">
        <v>1390</v>
      </c>
    </row>
    <row r="293" spans="1:20" ht="36.6" customHeight="1" x14ac:dyDescent="0.25">
      <c r="A293" s="67" t="s">
        <v>641</v>
      </c>
      <c r="B293" s="7" t="s">
        <v>845</v>
      </c>
      <c r="C293" s="22"/>
      <c r="D293" s="22" t="s">
        <v>1005</v>
      </c>
      <c r="E293" s="36"/>
      <c r="F293" s="36" t="s">
        <v>1206</v>
      </c>
      <c r="G293" s="110"/>
      <c r="H293" s="110" t="s">
        <v>1020</v>
      </c>
      <c r="I293" s="15"/>
      <c r="J293" s="25"/>
      <c r="K293" s="15">
        <v>12</v>
      </c>
      <c r="L293" s="25" t="s">
        <v>1004</v>
      </c>
      <c r="M293" s="23"/>
      <c r="N293" s="23">
        <v>142400000</v>
      </c>
      <c r="O293" s="135">
        <f t="shared" si="10"/>
        <v>142400000</v>
      </c>
      <c r="P293" s="110"/>
      <c r="Q293" s="110" t="s">
        <v>1023</v>
      </c>
      <c r="R293" s="109"/>
      <c r="S293" s="109"/>
      <c r="T293" s="110" t="s">
        <v>1390</v>
      </c>
    </row>
    <row r="294" spans="1:20" ht="36.6" customHeight="1" x14ac:dyDescent="0.25">
      <c r="A294" s="67" t="s">
        <v>642</v>
      </c>
      <c r="B294" s="7" t="s">
        <v>846</v>
      </c>
      <c r="C294" s="22"/>
      <c r="D294" s="22" t="s">
        <v>1005</v>
      </c>
      <c r="E294" s="36"/>
      <c r="F294" s="36" t="s">
        <v>1207</v>
      </c>
      <c r="G294" s="110"/>
      <c r="H294" s="110" t="s">
        <v>1020</v>
      </c>
      <c r="I294" s="15"/>
      <c r="J294" s="25"/>
      <c r="K294" s="15">
        <v>12</v>
      </c>
      <c r="L294" s="25" t="s">
        <v>1004</v>
      </c>
      <c r="M294" s="23"/>
      <c r="N294" s="23">
        <v>310400000</v>
      </c>
      <c r="O294" s="135">
        <f t="shared" si="10"/>
        <v>310400000</v>
      </c>
      <c r="P294" s="110"/>
      <c r="Q294" s="110" t="s">
        <v>1023</v>
      </c>
      <c r="R294" s="109"/>
      <c r="S294" s="109"/>
      <c r="T294" s="110" t="s">
        <v>1390</v>
      </c>
    </row>
    <row r="295" spans="1:20" ht="36.6" customHeight="1" x14ac:dyDescent="0.25">
      <c r="A295" s="67" t="s">
        <v>643</v>
      </c>
      <c r="B295" s="7" t="s">
        <v>847</v>
      </c>
      <c r="C295" s="22"/>
      <c r="D295" s="22" t="s">
        <v>1005</v>
      </c>
      <c r="E295" s="36"/>
      <c r="F295" s="36" t="s">
        <v>1208</v>
      </c>
      <c r="G295" s="110"/>
      <c r="H295" s="110" t="s">
        <v>1020</v>
      </c>
      <c r="I295" s="15"/>
      <c r="J295" s="25"/>
      <c r="K295" s="15">
        <v>12</v>
      </c>
      <c r="L295" s="25" t="s">
        <v>1004</v>
      </c>
      <c r="M295" s="23"/>
      <c r="N295" s="23">
        <v>168000000</v>
      </c>
      <c r="O295" s="135">
        <f t="shared" si="10"/>
        <v>168000000</v>
      </c>
      <c r="P295" s="110"/>
      <c r="Q295" s="110" t="s">
        <v>1023</v>
      </c>
      <c r="R295" s="109"/>
      <c r="S295" s="109"/>
      <c r="T295" s="110" t="s">
        <v>1390</v>
      </c>
    </row>
    <row r="296" spans="1:20" ht="36.6" customHeight="1" x14ac:dyDescent="0.25">
      <c r="A296" s="67" t="s">
        <v>644</v>
      </c>
      <c r="B296" s="7" t="s">
        <v>848</v>
      </c>
      <c r="C296" s="22"/>
      <c r="D296" s="22" t="s">
        <v>1005</v>
      </c>
      <c r="E296" s="36"/>
      <c r="F296" s="36" t="s">
        <v>1209</v>
      </c>
      <c r="G296" s="110"/>
      <c r="H296" s="110" t="s">
        <v>1020</v>
      </c>
      <c r="I296" s="15"/>
      <c r="J296" s="25"/>
      <c r="K296" s="15">
        <v>12</v>
      </c>
      <c r="L296" s="25" t="s">
        <v>1004</v>
      </c>
      <c r="M296" s="23"/>
      <c r="N296" s="23">
        <v>146400000</v>
      </c>
      <c r="O296" s="135">
        <f t="shared" si="10"/>
        <v>146400000</v>
      </c>
      <c r="P296" s="110"/>
      <c r="Q296" s="110" t="s">
        <v>1023</v>
      </c>
      <c r="R296" s="109"/>
      <c r="S296" s="109"/>
      <c r="T296" s="110" t="s">
        <v>1390</v>
      </c>
    </row>
    <row r="297" spans="1:20" ht="36.6" customHeight="1" x14ac:dyDescent="0.25">
      <c r="A297" s="67" t="s">
        <v>645</v>
      </c>
      <c r="B297" s="7" t="s">
        <v>849</v>
      </c>
      <c r="C297" s="22"/>
      <c r="D297" s="22" t="s">
        <v>1005</v>
      </c>
      <c r="E297" s="36"/>
      <c r="F297" s="36" t="s">
        <v>1210</v>
      </c>
      <c r="G297" s="110"/>
      <c r="H297" s="110" t="s">
        <v>1020</v>
      </c>
      <c r="I297" s="15"/>
      <c r="J297" s="25"/>
      <c r="K297" s="15">
        <v>12</v>
      </c>
      <c r="L297" s="25" t="s">
        <v>1004</v>
      </c>
      <c r="M297" s="23"/>
      <c r="N297" s="23">
        <v>136800000</v>
      </c>
      <c r="O297" s="135">
        <f t="shared" si="10"/>
        <v>136800000</v>
      </c>
      <c r="P297" s="110"/>
      <c r="Q297" s="110" t="s">
        <v>1023</v>
      </c>
      <c r="R297" s="109"/>
      <c r="S297" s="109"/>
      <c r="T297" s="110" t="s">
        <v>1390</v>
      </c>
    </row>
    <row r="298" spans="1:20" ht="36.6" customHeight="1" x14ac:dyDescent="0.25">
      <c r="A298" s="67" t="s">
        <v>646</v>
      </c>
      <c r="B298" s="7" t="s">
        <v>850</v>
      </c>
      <c r="C298" s="22"/>
      <c r="D298" s="22" t="s">
        <v>1005</v>
      </c>
      <c r="E298" s="36"/>
      <c r="F298" s="36" t="s">
        <v>1211</v>
      </c>
      <c r="G298" s="110"/>
      <c r="H298" s="110" t="s">
        <v>1020</v>
      </c>
      <c r="I298" s="15"/>
      <c r="J298" s="25"/>
      <c r="K298" s="15">
        <v>12</v>
      </c>
      <c r="L298" s="25" t="s">
        <v>1004</v>
      </c>
      <c r="M298" s="23"/>
      <c r="N298" s="23">
        <v>743200000</v>
      </c>
      <c r="O298" s="135">
        <f t="shared" si="10"/>
        <v>743200000</v>
      </c>
      <c r="P298" s="110"/>
      <c r="Q298" s="110" t="s">
        <v>1023</v>
      </c>
      <c r="R298" s="109"/>
      <c r="S298" s="109"/>
      <c r="T298" s="110" t="s">
        <v>1390</v>
      </c>
    </row>
    <row r="299" spans="1:20" ht="36.6" customHeight="1" x14ac:dyDescent="0.25">
      <c r="A299" s="67" t="s">
        <v>647</v>
      </c>
      <c r="B299" s="7" t="s">
        <v>851</v>
      </c>
      <c r="C299" s="22"/>
      <c r="D299" s="22" t="s">
        <v>1005</v>
      </c>
      <c r="E299" s="36"/>
      <c r="F299" s="36" t="s">
        <v>1212</v>
      </c>
      <c r="G299" s="110"/>
      <c r="H299" s="110" t="s">
        <v>1020</v>
      </c>
      <c r="I299" s="15"/>
      <c r="J299" s="25"/>
      <c r="K299" s="15">
        <v>12</v>
      </c>
      <c r="L299" s="25" t="s">
        <v>1004</v>
      </c>
      <c r="M299" s="23"/>
      <c r="N299" s="23">
        <v>213600000</v>
      </c>
      <c r="O299" s="135">
        <f t="shared" si="10"/>
        <v>213600000</v>
      </c>
      <c r="P299" s="110"/>
      <c r="Q299" s="110" t="s">
        <v>1023</v>
      </c>
      <c r="R299" s="109"/>
      <c r="S299" s="109"/>
      <c r="T299" s="110" t="s">
        <v>1390</v>
      </c>
    </row>
    <row r="300" spans="1:20" ht="36.6" customHeight="1" x14ac:dyDescent="0.25">
      <c r="A300" s="67" t="s">
        <v>648</v>
      </c>
      <c r="B300" s="7" t="s">
        <v>852</v>
      </c>
      <c r="C300" s="22"/>
      <c r="D300" s="22" t="s">
        <v>1005</v>
      </c>
      <c r="E300" s="36"/>
      <c r="F300" s="36" t="s">
        <v>1213</v>
      </c>
      <c r="G300" s="110"/>
      <c r="H300" s="110" t="s">
        <v>1020</v>
      </c>
      <c r="I300" s="15"/>
      <c r="J300" s="25"/>
      <c r="K300" s="15">
        <v>12</v>
      </c>
      <c r="L300" s="25" t="s">
        <v>1004</v>
      </c>
      <c r="M300" s="23"/>
      <c r="N300" s="23">
        <v>508800000</v>
      </c>
      <c r="O300" s="135">
        <f t="shared" si="10"/>
        <v>508800000</v>
      </c>
      <c r="P300" s="110"/>
      <c r="Q300" s="110" t="s">
        <v>1023</v>
      </c>
      <c r="R300" s="109"/>
      <c r="S300" s="109"/>
      <c r="T300" s="110" t="s">
        <v>1390</v>
      </c>
    </row>
    <row r="301" spans="1:20" ht="36.6" customHeight="1" x14ac:dyDescent="0.25">
      <c r="A301" s="67" t="s">
        <v>649</v>
      </c>
      <c r="B301" s="7" t="s">
        <v>853</v>
      </c>
      <c r="C301" s="22"/>
      <c r="D301" s="22" t="s">
        <v>1005</v>
      </c>
      <c r="E301" s="36"/>
      <c r="F301" s="36" t="s">
        <v>1214</v>
      </c>
      <c r="G301" s="110"/>
      <c r="H301" s="110" t="s">
        <v>1020</v>
      </c>
      <c r="I301" s="15"/>
      <c r="J301" s="25"/>
      <c r="K301" s="15">
        <v>12</v>
      </c>
      <c r="L301" s="25" t="s">
        <v>1004</v>
      </c>
      <c r="M301" s="23"/>
      <c r="N301" s="23">
        <v>285600000</v>
      </c>
      <c r="O301" s="135">
        <f t="shared" si="10"/>
        <v>285600000</v>
      </c>
      <c r="P301" s="110"/>
      <c r="Q301" s="110" t="s">
        <v>1023</v>
      </c>
      <c r="R301" s="109"/>
      <c r="S301" s="109"/>
      <c r="T301" s="110" t="s">
        <v>1390</v>
      </c>
    </row>
    <row r="302" spans="1:20" ht="36.6" customHeight="1" x14ac:dyDescent="0.25">
      <c r="A302" s="67" t="s">
        <v>650</v>
      </c>
      <c r="B302" s="7" t="s">
        <v>854</v>
      </c>
      <c r="C302" s="22"/>
      <c r="D302" s="22" t="s">
        <v>1005</v>
      </c>
      <c r="E302" s="36"/>
      <c r="F302" s="36" t="s">
        <v>1215</v>
      </c>
      <c r="G302" s="110"/>
      <c r="H302" s="110" t="s">
        <v>1020</v>
      </c>
      <c r="I302" s="15"/>
      <c r="J302" s="25"/>
      <c r="K302" s="15">
        <v>12</v>
      </c>
      <c r="L302" s="25" t="s">
        <v>1004</v>
      </c>
      <c r="M302" s="23"/>
      <c r="N302" s="23">
        <v>125600000</v>
      </c>
      <c r="O302" s="135">
        <f t="shared" si="10"/>
        <v>125600000</v>
      </c>
      <c r="P302" s="110"/>
      <c r="Q302" s="110" t="s">
        <v>1023</v>
      </c>
      <c r="R302" s="109"/>
      <c r="S302" s="109"/>
      <c r="T302" s="110" t="s">
        <v>1390</v>
      </c>
    </row>
    <row r="303" spans="1:20" ht="36.6" customHeight="1" x14ac:dyDescent="0.25">
      <c r="A303" s="67" t="s">
        <v>651</v>
      </c>
      <c r="B303" s="7" t="s">
        <v>855</v>
      </c>
      <c r="C303" s="22"/>
      <c r="D303" s="22" t="s">
        <v>1005</v>
      </c>
      <c r="E303" s="36"/>
      <c r="F303" s="36" t="s">
        <v>1216</v>
      </c>
      <c r="G303" s="110"/>
      <c r="H303" s="110" t="s">
        <v>1020</v>
      </c>
      <c r="I303" s="15"/>
      <c r="J303" s="25"/>
      <c r="K303" s="15">
        <v>12</v>
      </c>
      <c r="L303" s="25" t="s">
        <v>1004</v>
      </c>
      <c r="M303" s="23"/>
      <c r="N303" s="23">
        <v>236800000</v>
      </c>
      <c r="O303" s="135">
        <f t="shared" si="10"/>
        <v>236800000</v>
      </c>
      <c r="P303" s="110"/>
      <c r="Q303" s="110" t="s">
        <v>1023</v>
      </c>
      <c r="R303" s="109"/>
      <c r="S303" s="109"/>
      <c r="T303" s="110" t="s">
        <v>1390</v>
      </c>
    </row>
    <row r="304" spans="1:20" ht="36.6" customHeight="1" x14ac:dyDescent="0.25">
      <c r="A304" s="67" t="s">
        <v>652</v>
      </c>
      <c r="B304" s="7" t="s">
        <v>856</v>
      </c>
      <c r="C304" s="22"/>
      <c r="D304" s="22" t="s">
        <v>1005</v>
      </c>
      <c r="E304" s="36"/>
      <c r="F304" s="36" t="s">
        <v>1217</v>
      </c>
      <c r="G304" s="110"/>
      <c r="H304" s="110" t="s">
        <v>1020</v>
      </c>
      <c r="I304" s="15"/>
      <c r="J304" s="25"/>
      <c r="K304" s="15">
        <v>12</v>
      </c>
      <c r="L304" s="25" t="s">
        <v>1004</v>
      </c>
      <c r="M304" s="23"/>
      <c r="N304" s="23">
        <v>312000000</v>
      </c>
      <c r="O304" s="135">
        <f t="shared" si="10"/>
        <v>312000000</v>
      </c>
      <c r="P304" s="110"/>
      <c r="Q304" s="110" t="s">
        <v>1023</v>
      </c>
      <c r="R304" s="109"/>
      <c r="S304" s="109"/>
      <c r="T304" s="110" t="s">
        <v>1390</v>
      </c>
    </row>
    <row r="305" spans="1:20" ht="36.6" customHeight="1" x14ac:dyDescent="0.25">
      <c r="A305" s="67" t="s">
        <v>653</v>
      </c>
      <c r="B305" s="7" t="s">
        <v>857</v>
      </c>
      <c r="C305" s="22"/>
      <c r="D305" s="22" t="s">
        <v>1005</v>
      </c>
      <c r="E305" s="36"/>
      <c r="F305" s="36" t="s">
        <v>1218</v>
      </c>
      <c r="G305" s="110"/>
      <c r="H305" s="110" t="s">
        <v>1020</v>
      </c>
      <c r="I305" s="15"/>
      <c r="J305" s="25"/>
      <c r="K305" s="15">
        <v>12</v>
      </c>
      <c r="L305" s="25" t="s">
        <v>1004</v>
      </c>
      <c r="M305" s="23"/>
      <c r="N305" s="23">
        <v>175200000</v>
      </c>
      <c r="O305" s="135">
        <f t="shared" si="10"/>
        <v>175200000</v>
      </c>
      <c r="P305" s="110"/>
      <c r="Q305" s="110" t="s">
        <v>1023</v>
      </c>
      <c r="R305" s="109"/>
      <c r="S305" s="109"/>
      <c r="T305" s="110" t="s">
        <v>1390</v>
      </c>
    </row>
    <row r="306" spans="1:20" ht="36.6" customHeight="1" x14ac:dyDescent="0.25">
      <c r="A306" s="67" t="s">
        <v>654</v>
      </c>
      <c r="B306" s="7" t="s">
        <v>858</v>
      </c>
      <c r="C306" s="22"/>
      <c r="D306" s="22" t="s">
        <v>1005</v>
      </c>
      <c r="E306" s="36"/>
      <c r="F306" s="36" t="s">
        <v>1219</v>
      </c>
      <c r="G306" s="110"/>
      <c r="H306" s="110" t="s">
        <v>1020</v>
      </c>
      <c r="I306" s="15"/>
      <c r="J306" s="25"/>
      <c r="K306" s="15">
        <v>12</v>
      </c>
      <c r="L306" s="25" t="s">
        <v>1004</v>
      </c>
      <c r="M306" s="23"/>
      <c r="N306" s="23">
        <v>376000000</v>
      </c>
      <c r="O306" s="135">
        <f t="shared" si="10"/>
        <v>376000000</v>
      </c>
      <c r="P306" s="110"/>
      <c r="Q306" s="110" t="s">
        <v>1023</v>
      </c>
      <c r="R306" s="109"/>
      <c r="S306" s="109"/>
      <c r="T306" s="110" t="s">
        <v>1390</v>
      </c>
    </row>
    <row r="307" spans="1:20" ht="36.6" customHeight="1" x14ac:dyDescent="0.25">
      <c r="A307" s="67" t="s">
        <v>655</v>
      </c>
      <c r="B307" s="7" t="s">
        <v>859</v>
      </c>
      <c r="C307" s="22"/>
      <c r="D307" s="22" t="s">
        <v>1005</v>
      </c>
      <c r="E307" s="36"/>
      <c r="F307" s="36" t="s">
        <v>1220</v>
      </c>
      <c r="G307" s="110"/>
      <c r="H307" s="110" t="s">
        <v>1020</v>
      </c>
      <c r="I307" s="15"/>
      <c r="J307" s="25"/>
      <c r="K307" s="15">
        <v>12</v>
      </c>
      <c r="L307" s="25" t="s">
        <v>1004</v>
      </c>
      <c r="M307" s="23"/>
      <c r="N307" s="23">
        <v>203200000</v>
      </c>
      <c r="O307" s="135">
        <f t="shared" si="10"/>
        <v>203200000</v>
      </c>
      <c r="P307" s="110"/>
      <c r="Q307" s="110" t="s">
        <v>1023</v>
      </c>
      <c r="R307" s="109"/>
      <c r="S307" s="109"/>
      <c r="T307" s="110" t="s">
        <v>1390</v>
      </c>
    </row>
    <row r="308" spans="1:20" ht="36.6" customHeight="1" x14ac:dyDescent="0.25">
      <c r="A308" s="67" t="s">
        <v>656</v>
      </c>
      <c r="B308" s="7" t="s">
        <v>860</v>
      </c>
      <c r="C308" s="22"/>
      <c r="D308" s="22" t="s">
        <v>1005</v>
      </c>
      <c r="E308" s="36"/>
      <c r="F308" s="36" t="s">
        <v>1221</v>
      </c>
      <c r="G308" s="110"/>
      <c r="H308" s="110" t="s">
        <v>1020</v>
      </c>
      <c r="I308" s="15"/>
      <c r="J308" s="25"/>
      <c r="K308" s="15">
        <v>12</v>
      </c>
      <c r="L308" s="25" t="s">
        <v>1004</v>
      </c>
      <c r="M308" s="23"/>
      <c r="N308" s="23">
        <v>161600000</v>
      </c>
      <c r="O308" s="135">
        <f t="shared" si="10"/>
        <v>161600000</v>
      </c>
      <c r="P308" s="110"/>
      <c r="Q308" s="110" t="s">
        <v>1023</v>
      </c>
      <c r="R308" s="109"/>
      <c r="S308" s="109"/>
      <c r="T308" s="110" t="s">
        <v>1390</v>
      </c>
    </row>
    <row r="309" spans="1:20" ht="36.6" customHeight="1" x14ac:dyDescent="0.25">
      <c r="A309" s="67" t="s">
        <v>657</v>
      </c>
      <c r="B309" s="7" t="s">
        <v>861</v>
      </c>
      <c r="C309" s="22"/>
      <c r="D309" s="22" t="s">
        <v>1005</v>
      </c>
      <c r="E309" s="36"/>
      <c r="F309" s="36" t="s">
        <v>1222</v>
      </c>
      <c r="G309" s="110"/>
      <c r="H309" s="110" t="s">
        <v>1020</v>
      </c>
      <c r="I309" s="15"/>
      <c r="J309" s="25"/>
      <c r="K309" s="15">
        <v>12</v>
      </c>
      <c r="L309" s="25" t="s">
        <v>1004</v>
      </c>
      <c r="M309" s="23"/>
      <c r="N309" s="23">
        <v>173600000</v>
      </c>
      <c r="O309" s="135">
        <f t="shared" si="10"/>
        <v>173600000</v>
      </c>
      <c r="P309" s="110"/>
      <c r="Q309" s="110" t="s">
        <v>1023</v>
      </c>
      <c r="R309" s="109"/>
      <c r="S309" s="109"/>
      <c r="T309" s="110" t="s">
        <v>1390</v>
      </c>
    </row>
    <row r="310" spans="1:20" ht="36.6" customHeight="1" x14ac:dyDescent="0.25">
      <c r="A310" s="67" t="s">
        <v>658</v>
      </c>
      <c r="B310" s="7" t="s">
        <v>862</v>
      </c>
      <c r="C310" s="22"/>
      <c r="D310" s="22" t="s">
        <v>1005</v>
      </c>
      <c r="E310" s="36"/>
      <c r="F310" s="36" t="s">
        <v>1223</v>
      </c>
      <c r="G310" s="110"/>
      <c r="H310" s="110" t="s">
        <v>1020</v>
      </c>
      <c r="I310" s="15"/>
      <c r="J310" s="25"/>
      <c r="K310" s="15">
        <v>12</v>
      </c>
      <c r="L310" s="25" t="s">
        <v>1004</v>
      </c>
      <c r="M310" s="23"/>
      <c r="N310" s="23">
        <v>171200000</v>
      </c>
      <c r="O310" s="135">
        <f t="shared" si="10"/>
        <v>171200000</v>
      </c>
      <c r="P310" s="110"/>
      <c r="Q310" s="110" t="s">
        <v>1023</v>
      </c>
      <c r="R310" s="109"/>
      <c r="S310" s="109"/>
      <c r="T310" s="110" t="s">
        <v>1390</v>
      </c>
    </row>
    <row r="311" spans="1:20" ht="36.6" customHeight="1" x14ac:dyDescent="0.25">
      <c r="A311" s="67" t="s">
        <v>659</v>
      </c>
      <c r="B311" s="7" t="s">
        <v>863</v>
      </c>
      <c r="C311" s="22"/>
      <c r="D311" s="22" t="s">
        <v>1005</v>
      </c>
      <c r="E311" s="36"/>
      <c r="F311" s="36" t="s">
        <v>1224</v>
      </c>
      <c r="G311" s="110"/>
      <c r="H311" s="110" t="s">
        <v>1020</v>
      </c>
      <c r="I311" s="15"/>
      <c r="J311" s="25"/>
      <c r="K311" s="15">
        <v>12</v>
      </c>
      <c r="L311" s="25" t="s">
        <v>1004</v>
      </c>
      <c r="M311" s="23"/>
      <c r="N311" s="23">
        <v>398400000</v>
      </c>
      <c r="O311" s="135">
        <f t="shared" si="10"/>
        <v>398400000</v>
      </c>
      <c r="P311" s="110"/>
      <c r="Q311" s="110" t="s">
        <v>1023</v>
      </c>
      <c r="R311" s="109"/>
      <c r="S311" s="109"/>
      <c r="T311" s="110" t="s">
        <v>1390</v>
      </c>
    </row>
    <row r="312" spans="1:20" ht="36.6" customHeight="1" x14ac:dyDescent="0.25">
      <c r="A312" s="67" t="s">
        <v>660</v>
      </c>
      <c r="B312" s="7" t="s">
        <v>864</v>
      </c>
      <c r="C312" s="22"/>
      <c r="D312" s="22" t="s">
        <v>1005</v>
      </c>
      <c r="E312" s="36"/>
      <c r="F312" s="36" t="s">
        <v>1225</v>
      </c>
      <c r="G312" s="110"/>
      <c r="H312" s="110" t="s">
        <v>1020</v>
      </c>
      <c r="I312" s="15"/>
      <c r="J312" s="25"/>
      <c r="K312" s="15">
        <v>12</v>
      </c>
      <c r="L312" s="25" t="s">
        <v>1004</v>
      </c>
      <c r="M312" s="23"/>
      <c r="N312" s="23">
        <v>472800000</v>
      </c>
      <c r="O312" s="135">
        <f t="shared" si="10"/>
        <v>472800000</v>
      </c>
      <c r="P312" s="110"/>
      <c r="Q312" s="110" t="s">
        <v>1023</v>
      </c>
      <c r="R312" s="109"/>
      <c r="S312" s="109"/>
      <c r="T312" s="110" t="s">
        <v>1390</v>
      </c>
    </row>
    <row r="313" spans="1:20" ht="36.6" customHeight="1" x14ac:dyDescent="0.25">
      <c r="A313" s="67" t="s">
        <v>661</v>
      </c>
      <c r="B313" s="7" t="s">
        <v>865</v>
      </c>
      <c r="C313" s="22"/>
      <c r="D313" s="22" t="s">
        <v>1005</v>
      </c>
      <c r="E313" s="36"/>
      <c r="F313" s="36" t="s">
        <v>1226</v>
      </c>
      <c r="G313" s="110"/>
      <c r="H313" s="110" t="s">
        <v>1020</v>
      </c>
      <c r="I313" s="15"/>
      <c r="J313" s="25"/>
      <c r="K313" s="15">
        <v>12</v>
      </c>
      <c r="L313" s="25" t="s">
        <v>1004</v>
      </c>
      <c r="M313" s="23"/>
      <c r="N313" s="23">
        <v>168000000</v>
      </c>
      <c r="O313" s="135">
        <f t="shared" si="10"/>
        <v>168000000</v>
      </c>
      <c r="P313" s="110"/>
      <c r="Q313" s="110" t="s">
        <v>1023</v>
      </c>
      <c r="R313" s="109"/>
      <c r="S313" s="109"/>
      <c r="T313" s="110" t="s">
        <v>1390</v>
      </c>
    </row>
    <row r="314" spans="1:20" ht="36.6" customHeight="1" x14ac:dyDescent="0.25">
      <c r="A314" s="67" t="s">
        <v>662</v>
      </c>
      <c r="B314" s="7" t="s">
        <v>866</v>
      </c>
      <c r="C314" s="22"/>
      <c r="D314" s="22" t="s">
        <v>1005</v>
      </c>
      <c r="E314" s="36"/>
      <c r="F314" s="36" t="s">
        <v>1227</v>
      </c>
      <c r="G314" s="110"/>
      <c r="H314" s="110" t="s">
        <v>1020</v>
      </c>
      <c r="I314" s="15"/>
      <c r="J314" s="25"/>
      <c r="K314" s="15">
        <v>12</v>
      </c>
      <c r="L314" s="25" t="s">
        <v>1004</v>
      </c>
      <c r="M314" s="23"/>
      <c r="N314" s="23">
        <v>363200000</v>
      </c>
      <c r="O314" s="135">
        <f t="shared" si="10"/>
        <v>363200000</v>
      </c>
      <c r="P314" s="110"/>
      <c r="Q314" s="110" t="s">
        <v>1023</v>
      </c>
      <c r="R314" s="109"/>
      <c r="S314" s="109"/>
      <c r="T314" s="110" t="s">
        <v>1390</v>
      </c>
    </row>
    <row r="315" spans="1:20" ht="36.6" customHeight="1" x14ac:dyDescent="0.25">
      <c r="A315" s="67" t="s">
        <v>663</v>
      </c>
      <c r="B315" s="7" t="s">
        <v>867</v>
      </c>
      <c r="C315" s="22"/>
      <c r="D315" s="22" t="s">
        <v>1005</v>
      </c>
      <c r="E315" s="36"/>
      <c r="F315" s="36" t="s">
        <v>1228</v>
      </c>
      <c r="G315" s="110"/>
      <c r="H315" s="110" t="s">
        <v>1020</v>
      </c>
      <c r="I315" s="15"/>
      <c r="J315" s="25"/>
      <c r="K315" s="15">
        <v>12</v>
      </c>
      <c r="L315" s="25" t="s">
        <v>1004</v>
      </c>
      <c r="M315" s="23"/>
      <c r="N315" s="23">
        <v>113600000</v>
      </c>
      <c r="O315" s="135">
        <f t="shared" si="10"/>
        <v>113600000</v>
      </c>
      <c r="P315" s="110"/>
      <c r="Q315" s="110" t="s">
        <v>1023</v>
      </c>
      <c r="R315" s="109"/>
      <c r="S315" s="109"/>
      <c r="T315" s="110" t="s">
        <v>1390</v>
      </c>
    </row>
    <row r="316" spans="1:20" ht="36.6" customHeight="1" x14ac:dyDescent="0.25">
      <c r="A316" s="67" t="s">
        <v>664</v>
      </c>
      <c r="B316" s="7" t="s">
        <v>868</v>
      </c>
      <c r="C316" s="22"/>
      <c r="D316" s="22" t="s">
        <v>1005</v>
      </c>
      <c r="E316" s="36"/>
      <c r="F316" s="36" t="s">
        <v>1229</v>
      </c>
      <c r="G316" s="110"/>
      <c r="H316" s="110" t="s">
        <v>1020</v>
      </c>
      <c r="I316" s="15"/>
      <c r="J316" s="25"/>
      <c r="K316" s="15">
        <v>12</v>
      </c>
      <c r="L316" s="25" t="s">
        <v>1004</v>
      </c>
      <c r="M316" s="23"/>
      <c r="N316" s="23">
        <v>62400000</v>
      </c>
      <c r="O316" s="135">
        <f t="shared" si="10"/>
        <v>62400000</v>
      </c>
      <c r="P316" s="110"/>
      <c r="Q316" s="110" t="s">
        <v>1023</v>
      </c>
      <c r="R316" s="109"/>
      <c r="S316" s="109"/>
      <c r="T316" s="110" t="s">
        <v>1390</v>
      </c>
    </row>
    <row r="317" spans="1:20" ht="36.6" customHeight="1" x14ac:dyDescent="0.25">
      <c r="A317" s="67" t="s">
        <v>665</v>
      </c>
      <c r="B317" s="7" t="s">
        <v>869</v>
      </c>
      <c r="C317" s="22"/>
      <c r="D317" s="22" t="s">
        <v>1005</v>
      </c>
      <c r="E317" s="36"/>
      <c r="F317" s="36" t="s">
        <v>1230</v>
      </c>
      <c r="G317" s="110"/>
      <c r="H317" s="110" t="s">
        <v>1020</v>
      </c>
      <c r="I317" s="15"/>
      <c r="J317" s="25"/>
      <c r="K317" s="15">
        <v>12</v>
      </c>
      <c r="L317" s="25" t="s">
        <v>1004</v>
      </c>
      <c r="M317" s="23"/>
      <c r="N317" s="23">
        <v>88800000</v>
      </c>
      <c r="O317" s="135">
        <f t="shared" si="10"/>
        <v>88800000</v>
      </c>
      <c r="P317" s="110"/>
      <c r="Q317" s="110" t="s">
        <v>1023</v>
      </c>
      <c r="R317" s="109"/>
      <c r="S317" s="109"/>
      <c r="T317" s="110" t="s">
        <v>1390</v>
      </c>
    </row>
    <row r="318" spans="1:20" ht="36.6" customHeight="1" x14ac:dyDescent="0.25">
      <c r="A318" s="67" t="s">
        <v>666</v>
      </c>
      <c r="B318" s="7" t="s">
        <v>870</v>
      </c>
      <c r="C318" s="22"/>
      <c r="D318" s="22" t="s">
        <v>1005</v>
      </c>
      <c r="E318" s="36"/>
      <c r="F318" s="36" t="s">
        <v>1231</v>
      </c>
      <c r="G318" s="110"/>
      <c r="H318" s="110" t="s">
        <v>1020</v>
      </c>
      <c r="I318" s="15"/>
      <c r="J318" s="25"/>
      <c r="K318" s="15">
        <v>12</v>
      </c>
      <c r="L318" s="25" t="s">
        <v>1004</v>
      </c>
      <c r="M318" s="23"/>
      <c r="N318" s="23">
        <v>390400000</v>
      </c>
      <c r="O318" s="135">
        <f t="shared" si="10"/>
        <v>390400000</v>
      </c>
      <c r="P318" s="110"/>
      <c r="Q318" s="110" t="s">
        <v>1023</v>
      </c>
      <c r="R318" s="109"/>
      <c r="S318" s="109"/>
      <c r="T318" s="110" t="s">
        <v>1390</v>
      </c>
    </row>
    <row r="319" spans="1:20" ht="36.6" customHeight="1" x14ac:dyDescent="0.25">
      <c r="A319" s="67" t="s">
        <v>667</v>
      </c>
      <c r="B319" s="7" t="s">
        <v>871</v>
      </c>
      <c r="C319" s="22"/>
      <c r="D319" s="22" t="s">
        <v>1005</v>
      </c>
      <c r="E319" s="36"/>
      <c r="F319" s="36" t="s">
        <v>1232</v>
      </c>
      <c r="G319" s="110"/>
      <c r="H319" s="110" t="s">
        <v>1020</v>
      </c>
      <c r="I319" s="15"/>
      <c r="J319" s="25"/>
      <c r="K319" s="15">
        <v>12</v>
      </c>
      <c r="L319" s="25" t="s">
        <v>1004</v>
      </c>
      <c r="M319" s="23"/>
      <c r="N319" s="23">
        <v>304000000</v>
      </c>
      <c r="O319" s="135">
        <f t="shared" si="10"/>
        <v>304000000</v>
      </c>
      <c r="P319" s="110"/>
      <c r="Q319" s="110" t="s">
        <v>1023</v>
      </c>
      <c r="R319" s="109"/>
      <c r="S319" s="109"/>
      <c r="T319" s="110" t="s">
        <v>1390</v>
      </c>
    </row>
    <row r="320" spans="1:20" ht="36.6" customHeight="1" x14ac:dyDescent="0.25">
      <c r="A320" s="67" t="s">
        <v>668</v>
      </c>
      <c r="B320" s="7" t="s">
        <v>872</v>
      </c>
      <c r="C320" s="22"/>
      <c r="D320" s="22" t="s">
        <v>1005</v>
      </c>
      <c r="E320" s="36"/>
      <c r="F320" s="36" t="s">
        <v>1233</v>
      </c>
      <c r="G320" s="110"/>
      <c r="H320" s="110" t="s">
        <v>1020</v>
      </c>
      <c r="I320" s="15"/>
      <c r="J320" s="25"/>
      <c r="K320" s="15">
        <v>12</v>
      </c>
      <c r="L320" s="25" t="s">
        <v>1004</v>
      </c>
      <c r="M320" s="23"/>
      <c r="N320" s="23">
        <v>123200000</v>
      </c>
      <c r="O320" s="135">
        <f t="shared" si="10"/>
        <v>123200000</v>
      </c>
      <c r="P320" s="110"/>
      <c r="Q320" s="110" t="s">
        <v>1023</v>
      </c>
      <c r="R320" s="109"/>
      <c r="S320" s="109"/>
      <c r="T320" s="110" t="s">
        <v>1390</v>
      </c>
    </row>
    <row r="321" spans="1:20" ht="36.6" customHeight="1" x14ac:dyDescent="0.25">
      <c r="A321" s="67" t="s">
        <v>669</v>
      </c>
      <c r="B321" s="7" t="s">
        <v>873</v>
      </c>
      <c r="C321" s="22"/>
      <c r="D321" s="22" t="s">
        <v>1005</v>
      </c>
      <c r="E321" s="36"/>
      <c r="F321" s="36" t="s">
        <v>1234</v>
      </c>
      <c r="G321" s="110"/>
      <c r="H321" s="110" t="s">
        <v>1020</v>
      </c>
      <c r="I321" s="15"/>
      <c r="J321" s="25"/>
      <c r="K321" s="15">
        <v>12</v>
      </c>
      <c r="L321" s="25" t="s">
        <v>1004</v>
      </c>
      <c r="M321" s="23"/>
      <c r="N321" s="23">
        <v>327200000</v>
      </c>
      <c r="O321" s="135">
        <f t="shared" si="10"/>
        <v>327200000</v>
      </c>
      <c r="P321" s="110"/>
      <c r="Q321" s="110" t="s">
        <v>1023</v>
      </c>
      <c r="R321" s="109"/>
      <c r="S321" s="109"/>
      <c r="T321" s="110" t="s">
        <v>1390</v>
      </c>
    </row>
    <row r="322" spans="1:20" ht="36.6" customHeight="1" x14ac:dyDescent="0.25">
      <c r="A322" s="67" t="s">
        <v>670</v>
      </c>
      <c r="B322" s="7" t="s">
        <v>874</v>
      </c>
      <c r="C322" s="22"/>
      <c r="D322" s="22" t="s">
        <v>1005</v>
      </c>
      <c r="E322" s="36"/>
      <c r="F322" s="36" t="s">
        <v>1235</v>
      </c>
      <c r="G322" s="110"/>
      <c r="H322" s="110" t="s">
        <v>1020</v>
      </c>
      <c r="I322" s="15"/>
      <c r="J322" s="25"/>
      <c r="K322" s="15">
        <v>12</v>
      </c>
      <c r="L322" s="25" t="s">
        <v>1004</v>
      </c>
      <c r="M322" s="23"/>
      <c r="N322" s="23">
        <v>165600000</v>
      </c>
      <c r="O322" s="135">
        <f t="shared" si="10"/>
        <v>165600000</v>
      </c>
      <c r="P322" s="110"/>
      <c r="Q322" s="110" t="s">
        <v>1023</v>
      </c>
      <c r="R322" s="109"/>
      <c r="S322" s="109"/>
      <c r="T322" s="110" t="s">
        <v>1390</v>
      </c>
    </row>
    <row r="323" spans="1:20" ht="36.6" customHeight="1" x14ac:dyDescent="0.25">
      <c r="A323" s="67" t="s">
        <v>671</v>
      </c>
      <c r="B323" s="7" t="s">
        <v>875</v>
      </c>
      <c r="C323" s="22"/>
      <c r="D323" s="22" t="s">
        <v>1005</v>
      </c>
      <c r="E323" s="36"/>
      <c r="F323" s="36" t="s">
        <v>1236</v>
      </c>
      <c r="G323" s="110"/>
      <c r="H323" s="110" t="s">
        <v>1020</v>
      </c>
      <c r="I323" s="15"/>
      <c r="J323" s="25"/>
      <c r="K323" s="15">
        <v>12</v>
      </c>
      <c r="L323" s="25" t="s">
        <v>1004</v>
      </c>
      <c r="M323" s="23"/>
      <c r="N323" s="23">
        <v>209600000</v>
      </c>
      <c r="O323" s="135">
        <f t="shared" ref="O323:O377" si="11">N323-M323</f>
        <v>209600000</v>
      </c>
      <c r="P323" s="110"/>
      <c r="Q323" s="110" t="s">
        <v>1023</v>
      </c>
      <c r="R323" s="109"/>
      <c r="S323" s="109"/>
      <c r="T323" s="110" t="s">
        <v>1390</v>
      </c>
    </row>
    <row r="324" spans="1:20" ht="36.6" customHeight="1" x14ac:dyDescent="0.25">
      <c r="A324" s="67" t="s">
        <v>672</v>
      </c>
      <c r="B324" s="7" t="s">
        <v>876</v>
      </c>
      <c r="C324" s="22"/>
      <c r="D324" s="22" t="s">
        <v>1005</v>
      </c>
      <c r="E324" s="36"/>
      <c r="F324" s="36" t="s">
        <v>1237</v>
      </c>
      <c r="G324" s="110"/>
      <c r="H324" s="110" t="s">
        <v>1020</v>
      </c>
      <c r="I324" s="15"/>
      <c r="J324" s="25"/>
      <c r="K324" s="15">
        <v>12</v>
      </c>
      <c r="L324" s="25" t="s">
        <v>1004</v>
      </c>
      <c r="M324" s="23"/>
      <c r="N324" s="23">
        <v>175200000</v>
      </c>
      <c r="O324" s="135">
        <f t="shared" si="11"/>
        <v>175200000</v>
      </c>
      <c r="P324" s="110"/>
      <c r="Q324" s="110" t="s">
        <v>1023</v>
      </c>
      <c r="R324" s="109"/>
      <c r="S324" s="109"/>
      <c r="T324" s="110" t="s">
        <v>1390</v>
      </c>
    </row>
    <row r="325" spans="1:20" ht="36.6" customHeight="1" x14ac:dyDescent="0.25">
      <c r="A325" s="67" t="s">
        <v>673</v>
      </c>
      <c r="B325" s="7" t="s">
        <v>877</v>
      </c>
      <c r="C325" s="22"/>
      <c r="D325" s="22" t="s">
        <v>1005</v>
      </c>
      <c r="E325" s="36"/>
      <c r="F325" s="36" t="s">
        <v>1238</v>
      </c>
      <c r="G325" s="110"/>
      <c r="H325" s="110" t="s">
        <v>1020</v>
      </c>
      <c r="I325" s="15"/>
      <c r="J325" s="25"/>
      <c r="K325" s="15">
        <v>12</v>
      </c>
      <c r="L325" s="25" t="s">
        <v>1004</v>
      </c>
      <c r="M325" s="23"/>
      <c r="N325" s="23">
        <v>248000000</v>
      </c>
      <c r="O325" s="135">
        <f t="shared" si="11"/>
        <v>248000000</v>
      </c>
      <c r="P325" s="110"/>
      <c r="Q325" s="110" t="s">
        <v>1023</v>
      </c>
      <c r="R325" s="109"/>
      <c r="S325" s="109"/>
      <c r="T325" s="110" t="s">
        <v>1390</v>
      </c>
    </row>
    <row r="326" spans="1:20" ht="36.6" customHeight="1" x14ac:dyDescent="0.25">
      <c r="A326" s="67" t="s">
        <v>674</v>
      </c>
      <c r="B326" s="7" t="s">
        <v>878</v>
      </c>
      <c r="C326" s="22"/>
      <c r="D326" s="22" t="s">
        <v>1005</v>
      </c>
      <c r="E326" s="36"/>
      <c r="F326" s="36" t="s">
        <v>1239</v>
      </c>
      <c r="G326" s="110"/>
      <c r="H326" s="110" t="s">
        <v>1020</v>
      </c>
      <c r="I326" s="15"/>
      <c r="J326" s="25"/>
      <c r="K326" s="15">
        <v>12</v>
      </c>
      <c r="L326" s="25" t="s">
        <v>1004</v>
      </c>
      <c r="M326" s="23"/>
      <c r="N326" s="23">
        <v>89600000</v>
      </c>
      <c r="O326" s="135">
        <f t="shared" si="11"/>
        <v>89600000</v>
      </c>
      <c r="P326" s="110"/>
      <c r="Q326" s="110" t="s">
        <v>1023</v>
      </c>
      <c r="R326" s="109"/>
      <c r="S326" s="109"/>
      <c r="T326" s="110" t="s">
        <v>1390</v>
      </c>
    </row>
    <row r="327" spans="1:20" ht="36.6" customHeight="1" x14ac:dyDescent="0.25">
      <c r="A327" s="67" t="s">
        <v>675</v>
      </c>
      <c r="B327" s="7" t="s">
        <v>879</v>
      </c>
      <c r="C327" s="22"/>
      <c r="D327" s="22" t="s">
        <v>1005</v>
      </c>
      <c r="E327" s="36"/>
      <c r="F327" s="36" t="s">
        <v>1240</v>
      </c>
      <c r="G327" s="110"/>
      <c r="H327" s="110" t="s">
        <v>1020</v>
      </c>
      <c r="I327" s="15"/>
      <c r="J327" s="25"/>
      <c r="K327" s="15">
        <v>12</v>
      </c>
      <c r="L327" s="25" t="s">
        <v>1004</v>
      </c>
      <c r="M327" s="23"/>
      <c r="N327" s="23">
        <v>177600000</v>
      </c>
      <c r="O327" s="135">
        <f t="shared" si="11"/>
        <v>177600000</v>
      </c>
      <c r="P327" s="110"/>
      <c r="Q327" s="110" t="s">
        <v>1023</v>
      </c>
      <c r="R327" s="109"/>
      <c r="S327" s="109"/>
      <c r="T327" s="110" t="s">
        <v>1390</v>
      </c>
    </row>
    <row r="328" spans="1:20" ht="36.6" customHeight="1" x14ac:dyDescent="0.25">
      <c r="A328" s="67" t="s">
        <v>676</v>
      </c>
      <c r="B328" s="7" t="s">
        <v>880</v>
      </c>
      <c r="C328" s="22"/>
      <c r="D328" s="22" t="s">
        <v>1005</v>
      </c>
      <c r="E328" s="36"/>
      <c r="F328" s="36" t="s">
        <v>1241</v>
      </c>
      <c r="G328" s="110"/>
      <c r="H328" s="110" t="s">
        <v>1020</v>
      </c>
      <c r="I328" s="15"/>
      <c r="J328" s="25"/>
      <c r="K328" s="15">
        <v>12</v>
      </c>
      <c r="L328" s="25" t="s">
        <v>1004</v>
      </c>
      <c r="M328" s="23"/>
      <c r="N328" s="23">
        <v>251200000</v>
      </c>
      <c r="O328" s="135">
        <f t="shared" si="11"/>
        <v>251200000</v>
      </c>
      <c r="P328" s="110"/>
      <c r="Q328" s="110" t="s">
        <v>1023</v>
      </c>
      <c r="R328" s="109"/>
      <c r="S328" s="109"/>
      <c r="T328" s="110" t="s">
        <v>1390</v>
      </c>
    </row>
    <row r="329" spans="1:20" ht="36.6" customHeight="1" x14ac:dyDescent="0.25">
      <c r="A329" s="67" t="s">
        <v>677</v>
      </c>
      <c r="B329" s="7" t="s">
        <v>881</v>
      </c>
      <c r="C329" s="22"/>
      <c r="D329" s="22" t="s">
        <v>1005</v>
      </c>
      <c r="E329" s="36"/>
      <c r="F329" s="36" t="s">
        <v>1242</v>
      </c>
      <c r="G329" s="110"/>
      <c r="H329" s="110" t="s">
        <v>1020</v>
      </c>
      <c r="I329" s="15"/>
      <c r="J329" s="25"/>
      <c r="K329" s="15">
        <v>12</v>
      </c>
      <c r="L329" s="25" t="s">
        <v>1004</v>
      </c>
      <c r="M329" s="23"/>
      <c r="N329" s="23">
        <v>246400000</v>
      </c>
      <c r="O329" s="135">
        <f t="shared" si="11"/>
        <v>246400000</v>
      </c>
      <c r="P329" s="110"/>
      <c r="Q329" s="110" t="s">
        <v>1023</v>
      </c>
      <c r="R329" s="109"/>
      <c r="S329" s="109"/>
      <c r="T329" s="110" t="s">
        <v>1390</v>
      </c>
    </row>
    <row r="330" spans="1:20" ht="36.6" customHeight="1" x14ac:dyDescent="0.25">
      <c r="A330" s="67" t="s">
        <v>678</v>
      </c>
      <c r="B330" s="7" t="s">
        <v>882</v>
      </c>
      <c r="C330" s="22"/>
      <c r="D330" s="22" t="s">
        <v>1005</v>
      </c>
      <c r="E330" s="36"/>
      <c r="F330" s="36" t="s">
        <v>1243</v>
      </c>
      <c r="G330" s="110"/>
      <c r="H330" s="110" t="s">
        <v>1020</v>
      </c>
      <c r="I330" s="15"/>
      <c r="J330" s="25"/>
      <c r="K330" s="15">
        <v>12</v>
      </c>
      <c r="L330" s="25" t="s">
        <v>1004</v>
      </c>
      <c r="M330" s="23"/>
      <c r="N330" s="23">
        <v>135200000</v>
      </c>
      <c r="O330" s="135">
        <f t="shared" si="11"/>
        <v>135200000</v>
      </c>
      <c r="P330" s="110"/>
      <c r="Q330" s="110" t="s">
        <v>1023</v>
      </c>
      <c r="R330" s="109"/>
      <c r="S330" s="109"/>
      <c r="T330" s="110" t="s">
        <v>1390</v>
      </c>
    </row>
    <row r="331" spans="1:20" ht="36.6" customHeight="1" x14ac:dyDescent="0.25">
      <c r="A331" s="67" t="s">
        <v>679</v>
      </c>
      <c r="B331" s="7" t="s">
        <v>883</v>
      </c>
      <c r="C331" s="22"/>
      <c r="D331" s="22" t="s">
        <v>1005</v>
      </c>
      <c r="E331" s="36"/>
      <c r="F331" s="36" t="s">
        <v>1244</v>
      </c>
      <c r="G331" s="110"/>
      <c r="H331" s="110" t="s">
        <v>1020</v>
      </c>
      <c r="I331" s="15"/>
      <c r="J331" s="25"/>
      <c r="K331" s="15">
        <v>12</v>
      </c>
      <c r="L331" s="25" t="s">
        <v>1004</v>
      </c>
      <c r="M331" s="23"/>
      <c r="N331" s="23">
        <v>162400000</v>
      </c>
      <c r="O331" s="135">
        <f t="shared" si="11"/>
        <v>162400000</v>
      </c>
      <c r="P331" s="110"/>
      <c r="Q331" s="110" t="s">
        <v>1023</v>
      </c>
      <c r="R331" s="109"/>
      <c r="S331" s="109"/>
      <c r="T331" s="110" t="s">
        <v>1390</v>
      </c>
    </row>
    <row r="332" spans="1:20" ht="36.6" customHeight="1" x14ac:dyDescent="0.25">
      <c r="A332" s="67" t="s">
        <v>680</v>
      </c>
      <c r="B332" s="7" t="s">
        <v>884</v>
      </c>
      <c r="C332" s="22"/>
      <c r="D332" s="22" t="s">
        <v>1005</v>
      </c>
      <c r="E332" s="36"/>
      <c r="F332" s="36" t="s">
        <v>1245</v>
      </c>
      <c r="G332" s="110"/>
      <c r="H332" s="110" t="s">
        <v>1020</v>
      </c>
      <c r="I332" s="15"/>
      <c r="J332" s="25"/>
      <c r="K332" s="15">
        <v>12</v>
      </c>
      <c r="L332" s="25" t="s">
        <v>1004</v>
      </c>
      <c r="M332" s="23"/>
      <c r="N332" s="23">
        <v>104800000</v>
      </c>
      <c r="O332" s="135">
        <f t="shared" si="11"/>
        <v>104800000</v>
      </c>
      <c r="P332" s="110"/>
      <c r="Q332" s="110" t="s">
        <v>1023</v>
      </c>
      <c r="R332" s="109"/>
      <c r="S332" s="109"/>
      <c r="T332" s="110" t="s">
        <v>1390</v>
      </c>
    </row>
    <row r="333" spans="1:20" ht="36.6" customHeight="1" x14ac:dyDescent="0.25">
      <c r="A333" s="67" t="s">
        <v>681</v>
      </c>
      <c r="B333" s="7" t="s">
        <v>885</v>
      </c>
      <c r="C333" s="22"/>
      <c r="D333" s="22" t="s">
        <v>1005</v>
      </c>
      <c r="E333" s="36"/>
      <c r="F333" s="36" t="s">
        <v>1246</v>
      </c>
      <c r="G333" s="110"/>
      <c r="H333" s="110" t="s">
        <v>1020</v>
      </c>
      <c r="I333" s="15"/>
      <c r="J333" s="25"/>
      <c r="K333" s="15">
        <v>12</v>
      </c>
      <c r="L333" s="25" t="s">
        <v>1004</v>
      </c>
      <c r="M333" s="23"/>
      <c r="N333" s="23">
        <v>179200000</v>
      </c>
      <c r="O333" s="135">
        <f t="shared" si="11"/>
        <v>179200000</v>
      </c>
      <c r="P333" s="110"/>
      <c r="Q333" s="110" t="s">
        <v>1023</v>
      </c>
      <c r="R333" s="109"/>
      <c r="S333" s="109"/>
      <c r="T333" s="110" t="s">
        <v>1390</v>
      </c>
    </row>
    <row r="334" spans="1:20" ht="36.6" customHeight="1" x14ac:dyDescent="0.25">
      <c r="A334" s="67" t="s">
        <v>682</v>
      </c>
      <c r="B334" s="7" t="s">
        <v>886</v>
      </c>
      <c r="C334" s="22"/>
      <c r="D334" s="22" t="s">
        <v>1005</v>
      </c>
      <c r="E334" s="36"/>
      <c r="F334" s="36" t="s">
        <v>1247</v>
      </c>
      <c r="G334" s="110"/>
      <c r="H334" s="110" t="s">
        <v>1020</v>
      </c>
      <c r="I334" s="15"/>
      <c r="J334" s="25"/>
      <c r="K334" s="15">
        <v>12</v>
      </c>
      <c r="L334" s="25" t="s">
        <v>1004</v>
      </c>
      <c r="M334" s="23"/>
      <c r="N334" s="23">
        <v>172800000</v>
      </c>
      <c r="O334" s="135">
        <f t="shared" si="11"/>
        <v>172800000</v>
      </c>
      <c r="P334" s="110"/>
      <c r="Q334" s="110" t="s">
        <v>1023</v>
      </c>
      <c r="R334" s="109"/>
      <c r="S334" s="109"/>
      <c r="T334" s="110" t="s">
        <v>1390</v>
      </c>
    </row>
    <row r="335" spans="1:20" ht="36.6" customHeight="1" x14ac:dyDescent="0.25">
      <c r="A335" s="67" t="s">
        <v>683</v>
      </c>
      <c r="B335" s="7" t="s">
        <v>887</v>
      </c>
      <c r="C335" s="22"/>
      <c r="D335" s="22" t="s">
        <v>1005</v>
      </c>
      <c r="E335" s="36"/>
      <c r="F335" s="36" t="s">
        <v>1248</v>
      </c>
      <c r="G335" s="110"/>
      <c r="H335" s="110" t="s">
        <v>1020</v>
      </c>
      <c r="I335" s="15"/>
      <c r="J335" s="25"/>
      <c r="K335" s="15">
        <v>12</v>
      </c>
      <c r="L335" s="25" t="s">
        <v>1004</v>
      </c>
      <c r="M335" s="23"/>
      <c r="N335" s="23">
        <v>276000000</v>
      </c>
      <c r="O335" s="135">
        <f t="shared" si="11"/>
        <v>276000000</v>
      </c>
      <c r="P335" s="110"/>
      <c r="Q335" s="110" t="s">
        <v>1023</v>
      </c>
      <c r="R335" s="109"/>
      <c r="S335" s="109"/>
      <c r="T335" s="110" t="s">
        <v>1390</v>
      </c>
    </row>
    <row r="336" spans="1:20" ht="36.6" customHeight="1" x14ac:dyDescent="0.25">
      <c r="A336" s="67" t="s">
        <v>684</v>
      </c>
      <c r="B336" s="7" t="s">
        <v>888</v>
      </c>
      <c r="C336" s="22"/>
      <c r="D336" s="22" t="s">
        <v>1005</v>
      </c>
      <c r="E336" s="36"/>
      <c r="F336" s="36" t="s">
        <v>1249</v>
      </c>
      <c r="G336" s="110"/>
      <c r="H336" s="110" t="s">
        <v>1020</v>
      </c>
      <c r="I336" s="15"/>
      <c r="J336" s="25"/>
      <c r="K336" s="15">
        <v>12</v>
      </c>
      <c r="L336" s="25" t="s">
        <v>1004</v>
      </c>
      <c r="M336" s="23"/>
      <c r="N336" s="23">
        <v>206400000</v>
      </c>
      <c r="O336" s="135">
        <f t="shared" si="11"/>
        <v>206400000</v>
      </c>
      <c r="P336" s="110"/>
      <c r="Q336" s="110" t="s">
        <v>1023</v>
      </c>
      <c r="R336" s="109"/>
      <c r="S336" s="109"/>
      <c r="T336" s="110" t="s">
        <v>1390</v>
      </c>
    </row>
    <row r="337" spans="1:20" ht="36.6" customHeight="1" x14ac:dyDescent="0.25">
      <c r="A337" s="67" t="s">
        <v>685</v>
      </c>
      <c r="B337" s="7" t="s">
        <v>889</v>
      </c>
      <c r="C337" s="22"/>
      <c r="D337" s="22" t="s">
        <v>1005</v>
      </c>
      <c r="E337" s="36"/>
      <c r="F337" s="36" t="s">
        <v>1250</v>
      </c>
      <c r="G337" s="110"/>
      <c r="H337" s="110" t="s">
        <v>1020</v>
      </c>
      <c r="I337" s="15"/>
      <c r="J337" s="25"/>
      <c r="K337" s="15">
        <v>12</v>
      </c>
      <c r="L337" s="25" t="s">
        <v>1004</v>
      </c>
      <c r="M337" s="23"/>
      <c r="N337" s="23">
        <v>219200000</v>
      </c>
      <c r="O337" s="135">
        <f t="shared" si="11"/>
        <v>219200000</v>
      </c>
      <c r="P337" s="110"/>
      <c r="Q337" s="110" t="s">
        <v>1023</v>
      </c>
      <c r="R337" s="109"/>
      <c r="S337" s="109"/>
      <c r="T337" s="110" t="s">
        <v>1390</v>
      </c>
    </row>
    <row r="338" spans="1:20" ht="36.6" customHeight="1" x14ac:dyDescent="0.25">
      <c r="A338" s="67" t="s">
        <v>686</v>
      </c>
      <c r="B338" s="7" t="s">
        <v>890</v>
      </c>
      <c r="C338" s="22"/>
      <c r="D338" s="22" t="s">
        <v>1005</v>
      </c>
      <c r="E338" s="36"/>
      <c r="F338" s="36" t="s">
        <v>1251</v>
      </c>
      <c r="G338" s="110"/>
      <c r="H338" s="110" t="s">
        <v>1020</v>
      </c>
      <c r="I338" s="15"/>
      <c r="J338" s="25"/>
      <c r="K338" s="15">
        <v>12</v>
      </c>
      <c r="L338" s="25" t="s">
        <v>1004</v>
      </c>
      <c r="M338" s="23"/>
      <c r="N338" s="23">
        <v>423200000</v>
      </c>
      <c r="O338" s="135">
        <f t="shared" si="11"/>
        <v>423200000</v>
      </c>
      <c r="P338" s="110"/>
      <c r="Q338" s="110" t="s">
        <v>1023</v>
      </c>
      <c r="R338" s="109"/>
      <c r="S338" s="109"/>
      <c r="T338" s="110" t="s">
        <v>1390</v>
      </c>
    </row>
    <row r="339" spans="1:20" ht="36.6" customHeight="1" x14ac:dyDescent="0.25">
      <c r="A339" s="67" t="s">
        <v>687</v>
      </c>
      <c r="B339" s="7" t="s">
        <v>891</v>
      </c>
      <c r="C339" s="22"/>
      <c r="D339" s="22" t="s">
        <v>1005</v>
      </c>
      <c r="E339" s="36"/>
      <c r="F339" s="36" t="s">
        <v>1252</v>
      </c>
      <c r="G339" s="110"/>
      <c r="H339" s="110" t="s">
        <v>1020</v>
      </c>
      <c r="I339" s="15"/>
      <c r="J339" s="25"/>
      <c r="K339" s="15">
        <v>12</v>
      </c>
      <c r="L339" s="25" t="s">
        <v>1004</v>
      </c>
      <c r="M339" s="23"/>
      <c r="N339" s="23">
        <v>288800000</v>
      </c>
      <c r="O339" s="135">
        <f t="shared" si="11"/>
        <v>288800000</v>
      </c>
      <c r="P339" s="110"/>
      <c r="Q339" s="110" t="s">
        <v>1023</v>
      </c>
      <c r="R339" s="109"/>
      <c r="S339" s="109"/>
      <c r="T339" s="110" t="s">
        <v>1390</v>
      </c>
    </row>
    <row r="340" spans="1:20" ht="36.6" customHeight="1" x14ac:dyDescent="0.25">
      <c r="A340" s="67" t="s">
        <v>688</v>
      </c>
      <c r="B340" s="7" t="s">
        <v>892</v>
      </c>
      <c r="C340" s="22"/>
      <c r="D340" s="22" t="s">
        <v>1005</v>
      </c>
      <c r="E340" s="36"/>
      <c r="F340" s="36" t="s">
        <v>1253</v>
      </c>
      <c r="G340" s="110"/>
      <c r="H340" s="110" t="s">
        <v>1020</v>
      </c>
      <c r="I340" s="15"/>
      <c r="J340" s="25"/>
      <c r="K340" s="15">
        <v>12</v>
      </c>
      <c r="L340" s="25" t="s">
        <v>1004</v>
      </c>
      <c r="M340" s="23"/>
      <c r="N340" s="23">
        <v>261600000</v>
      </c>
      <c r="O340" s="135">
        <f t="shared" si="11"/>
        <v>261600000</v>
      </c>
      <c r="P340" s="110"/>
      <c r="Q340" s="110" t="s">
        <v>1023</v>
      </c>
      <c r="R340" s="109"/>
      <c r="S340" s="109"/>
      <c r="T340" s="110" t="s">
        <v>1390</v>
      </c>
    </row>
    <row r="341" spans="1:20" ht="36.6" customHeight="1" x14ac:dyDescent="0.25">
      <c r="A341" s="67" t="s">
        <v>689</v>
      </c>
      <c r="B341" s="7" t="s">
        <v>893</v>
      </c>
      <c r="C341" s="22"/>
      <c r="D341" s="22" t="s">
        <v>1005</v>
      </c>
      <c r="E341" s="36"/>
      <c r="F341" s="36" t="s">
        <v>1254</v>
      </c>
      <c r="G341" s="110"/>
      <c r="H341" s="110" t="s">
        <v>1020</v>
      </c>
      <c r="I341" s="15"/>
      <c r="J341" s="25"/>
      <c r="K341" s="15">
        <v>12</v>
      </c>
      <c r="L341" s="25" t="s">
        <v>1004</v>
      </c>
      <c r="M341" s="23"/>
      <c r="N341" s="23">
        <v>188000000</v>
      </c>
      <c r="O341" s="135">
        <f t="shared" si="11"/>
        <v>188000000</v>
      </c>
      <c r="P341" s="110"/>
      <c r="Q341" s="110" t="s">
        <v>1023</v>
      </c>
      <c r="R341" s="109"/>
      <c r="S341" s="109"/>
      <c r="T341" s="110" t="s">
        <v>1390</v>
      </c>
    </row>
    <row r="342" spans="1:20" ht="36.6" customHeight="1" x14ac:dyDescent="0.25">
      <c r="A342" s="67" t="s">
        <v>690</v>
      </c>
      <c r="B342" s="7" t="s">
        <v>894</v>
      </c>
      <c r="C342" s="22"/>
      <c r="D342" s="22" t="s">
        <v>1005</v>
      </c>
      <c r="E342" s="36"/>
      <c r="F342" s="36" t="s">
        <v>1255</v>
      </c>
      <c r="G342" s="110"/>
      <c r="H342" s="110" t="s">
        <v>1020</v>
      </c>
      <c r="I342" s="15"/>
      <c r="J342" s="25"/>
      <c r="K342" s="15">
        <v>12</v>
      </c>
      <c r="L342" s="25" t="s">
        <v>1004</v>
      </c>
      <c r="M342" s="23"/>
      <c r="N342" s="23">
        <v>152000000</v>
      </c>
      <c r="O342" s="135">
        <f t="shared" si="11"/>
        <v>152000000</v>
      </c>
      <c r="P342" s="110"/>
      <c r="Q342" s="110" t="s">
        <v>1023</v>
      </c>
      <c r="R342" s="109"/>
      <c r="S342" s="109"/>
      <c r="T342" s="110" t="s">
        <v>1390</v>
      </c>
    </row>
    <row r="343" spans="1:20" ht="36.6" customHeight="1" x14ac:dyDescent="0.25">
      <c r="A343" s="67" t="s">
        <v>691</v>
      </c>
      <c r="B343" s="7" t="s">
        <v>895</v>
      </c>
      <c r="C343" s="22"/>
      <c r="D343" s="22" t="s">
        <v>1005</v>
      </c>
      <c r="E343" s="36"/>
      <c r="F343" s="36" t="s">
        <v>1256</v>
      </c>
      <c r="G343" s="110"/>
      <c r="H343" s="110" t="s">
        <v>1020</v>
      </c>
      <c r="I343" s="15"/>
      <c r="J343" s="25"/>
      <c r="K343" s="15">
        <v>12</v>
      </c>
      <c r="L343" s="25" t="s">
        <v>1004</v>
      </c>
      <c r="M343" s="23"/>
      <c r="N343" s="23">
        <v>80000000</v>
      </c>
      <c r="O343" s="135">
        <f t="shared" si="11"/>
        <v>80000000</v>
      </c>
      <c r="P343" s="110"/>
      <c r="Q343" s="110" t="s">
        <v>1023</v>
      </c>
      <c r="R343" s="109"/>
      <c r="S343" s="109"/>
      <c r="T343" s="110" t="s">
        <v>1390</v>
      </c>
    </row>
    <row r="344" spans="1:20" ht="36.6" customHeight="1" x14ac:dyDescent="0.25">
      <c r="A344" s="67" t="s">
        <v>692</v>
      </c>
      <c r="B344" s="7" t="s">
        <v>896</v>
      </c>
      <c r="C344" s="22"/>
      <c r="D344" s="22" t="s">
        <v>1005</v>
      </c>
      <c r="E344" s="36"/>
      <c r="F344" s="36" t="s">
        <v>1257</v>
      </c>
      <c r="G344" s="110"/>
      <c r="H344" s="110" t="s">
        <v>1020</v>
      </c>
      <c r="I344" s="15"/>
      <c r="J344" s="25"/>
      <c r="K344" s="15">
        <v>12</v>
      </c>
      <c r="L344" s="25" t="s">
        <v>1004</v>
      </c>
      <c r="M344" s="23"/>
      <c r="N344" s="23">
        <v>360000000</v>
      </c>
      <c r="O344" s="135">
        <f t="shared" si="11"/>
        <v>360000000</v>
      </c>
      <c r="P344" s="110"/>
      <c r="Q344" s="110" t="s">
        <v>1023</v>
      </c>
      <c r="R344" s="109"/>
      <c r="S344" s="109"/>
      <c r="T344" s="110" t="s">
        <v>1390</v>
      </c>
    </row>
    <row r="345" spans="1:20" ht="36.6" customHeight="1" x14ac:dyDescent="0.25">
      <c r="A345" s="67" t="s">
        <v>693</v>
      </c>
      <c r="B345" s="7" t="s">
        <v>897</v>
      </c>
      <c r="C345" s="22"/>
      <c r="D345" s="22" t="s">
        <v>1005</v>
      </c>
      <c r="E345" s="36"/>
      <c r="F345" s="36" t="s">
        <v>1258</v>
      </c>
      <c r="G345" s="110"/>
      <c r="H345" s="110" t="s">
        <v>1020</v>
      </c>
      <c r="I345" s="15"/>
      <c r="J345" s="25"/>
      <c r="K345" s="15">
        <v>12</v>
      </c>
      <c r="L345" s="25" t="s">
        <v>1004</v>
      </c>
      <c r="M345" s="23"/>
      <c r="N345" s="23">
        <v>184000000</v>
      </c>
      <c r="O345" s="135">
        <f t="shared" si="11"/>
        <v>184000000</v>
      </c>
      <c r="P345" s="110"/>
      <c r="Q345" s="110" t="s">
        <v>1023</v>
      </c>
      <c r="R345" s="109"/>
      <c r="S345" s="109"/>
      <c r="T345" s="110" t="s">
        <v>1390</v>
      </c>
    </row>
    <row r="346" spans="1:20" ht="36.6" customHeight="1" x14ac:dyDescent="0.25">
      <c r="A346" s="67" t="s">
        <v>694</v>
      </c>
      <c r="B346" s="7" t="s">
        <v>898</v>
      </c>
      <c r="C346" s="22"/>
      <c r="D346" s="22" t="s">
        <v>1005</v>
      </c>
      <c r="E346" s="36"/>
      <c r="F346" s="36" t="s">
        <v>1259</v>
      </c>
      <c r="G346" s="110"/>
      <c r="H346" s="110" t="s">
        <v>1020</v>
      </c>
      <c r="I346" s="15"/>
      <c r="J346" s="25"/>
      <c r="K346" s="15">
        <v>12</v>
      </c>
      <c r="L346" s="25" t="s">
        <v>1004</v>
      </c>
      <c r="M346" s="23"/>
      <c r="N346" s="23">
        <v>352000000</v>
      </c>
      <c r="O346" s="135">
        <f t="shared" si="11"/>
        <v>352000000</v>
      </c>
      <c r="P346" s="110"/>
      <c r="Q346" s="110" t="s">
        <v>1023</v>
      </c>
      <c r="R346" s="109"/>
      <c r="S346" s="109"/>
      <c r="T346" s="110" t="s">
        <v>1390</v>
      </c>
    </row>
    <row r="347" spans="1:20" ht="36.6" customHeight="1" x14ac:dyDescent="0.25">
      <c r="A347" s="67" t="s">
        <v>695</v>
      </c>
      <c r="B347" s="7" t="s">
        <v>899</v>
      </c>
      <c r="C347" s="22"/>
      <c r="D347" s="22" t="s">
        <v>1005</v>
      </c>
      <c r="E347" s="36"/>
      <c r="F347" s="36" t="s">
        <v>1260</v>
      </c>
      <c r="G347" s="110"/>
      <c r="H347" s="110" t="s">
        <v>1020</v>
      </c>
      <c r="I347" s="15"/>
      <c r="J347" s="25"/>
      <c r="K347" s="15">
        <v>12</v>
      </c>
      <c r="L347" s="25" t="s">
        <v>1004</v>
      </c>
      <c r="M347" s="23"/>
      <c r="N347" s="23">
        <v>149600000</v>
      </c>
      <c r="O347" s="135">
        <f t="shared" si="11"/>
        <v>149600000</v>
      </c>
      <c r="P347" s="110"/>
      <c r="Q347" s="110" t="s">
        <v>1023</v>
      </c>
      <c r="R347" s="109"/>
      <c r="S347" s="109"/>
      <c r="T347" s="110" t="s">
        <v>1390</v>
      </c>
    </row>
    <row r="348" spans="1:20" ht="36.6" customHeight="1" x14ac:dyDescent="0.25">
      <c r="A348" s="67" t="s">
        <v>696</v>
      </c>
      <c r="B348" s="7" t="s">
        <v>900</v>
      </c>
      <c r="C348" s="22"/>
      <c r="D348" s="22" t="s">
        <v>1005</v>
      </c>
      <c r="E348" s="36"/>
      <c r="F348" s="36" t="s">
        <v>1261</v>
      </c>
      <c r="G348" s="110"/>
      <c r="H348" s="110" t="s">
        <v>1020</v>
      </c>
      <c r="I348" s="15"/>
      <c r="J348" s="25"/>
      <c r="K348" s="15">
        <v>12</v>
      </c>
      <c r="L348" s="25" t="s">
        <v>1004</v>
      </c>
      <c r="M348" s="23"/>
      <c r="N348" s="23">
        <v>130400000</v>
      </c>
      <c r="O348" s="135">
        <f t="shared" si="11"/>
        <v>130400000</v>
      </c>
      <c r="P348" s="110"/>
      <c r="Q348" s="110" t="s">
        <v>1023</v>
      </c>
      <c r="R348" s="109"/>
      <c r="S348" s="109"/>
      <c r="T348" s="110" t="s">
        <v>1390</v>
      </c>
    </row>
    <row r="349" spans="1:20" ht="36.6" customHeight="1" x14ac:dyDescent="0.25">
      <c r="A349" s="67" t="s">
        <v>697</v>
      </c>
      <c r="B349" s="7" t="s">
        <v>901</v>
      </c>
      <c r="C349" s="22"/>
      <c r="D349" s="22" t="s">
        <v>1005</v>
      </c>
      <c r="E349" s="36"/>
      <c r="F349" s="36" t="s">
        <v>1262</v>
      </c>
      <c r="G349" s="110"/>
      <c r="H349" s="110" t="s">
        <v>1020</v>
      </c>
      <c r="I349" s="15"/>
      <c r="J349" s="25"/>
      <c r="K349" s="15">
        <v>12</v>
      </c>
      <c r="L349" s="25" t="s">
        <v>1004</v>
      </c>
      <c r="M349" s="23"/>
      <c r="N349" s="23">
        <v>154400000</v>
      </c>
      <c r="O349" s="135">
        <f t="shared" si="11"/>
        <v>154400000</v>
      </c>
      <c r="P349" s="110"/>
      <c r="Q349" s="110" t="s">
        <v>1023</v>
      </c>
      <c r="R349" s="109"/>
      <c r="S349" s="109"/>
      <c r="T349" s="110" t="s">
        <v>1390</v>
      </c>
    </row>
    <row r="350" spans="1:20" ht="36.6" customHeight="1" x14ac:dyDescent="0.25">
      <c r="A350" s="67" t="s">
        <v>698</v>
      </c>
      <c r="B350" s="7" t="s">
        <v>902</v>
      </c>
      <c r="C350" s="22"/>
      <c r="D350" s="22" t="s">
        <v>1005</v>
      </c>
      <c r="E350" s="36"/>
      <c r="F350" s="36" t="s">
        <v>1263</v>
      </c>
      <c r="G350" s="110"/>
      <c r="H350" s="110" t="s">
        <v>1020</v>
      </c>
      <c r="I350" s="15"/>
      <c r="J350" s="25"/>
      <c r="K350" s="15">
        <v>12</v>
      </c>
      <c r="L350" s="25" t="s">
        <v>1004</v>
      </c>
      <c r="M350" s="23"/>
      <c r="N350" s="23">
        <v>176800000</v>
      </c>
      <c r="O350" s="135">
        <f t="shared" si="11"/>
        <v>176800000</v>
      </c>
      <c r="P350" s="110"/>
      <c r="Q350" s="110" t="s">
        <v>1023</v>
      </c>
      <c r="R350" s="109"/>
      <c r="S350" s="109"/>
      <c r="T350" s="110" t="s">
        <v>1390</v>
      </c>
    </row>
    <row r="351" spans="1:20" ht="36.6" customHeight="1" x14ac:dyDescent="0.25">
      <c r="A351" s="67" t="s">
        <v>699</v>
      </c>
      <c r="B351" s="7" t="s">
        <v>903</v>
      </c>
      <c r="C351" s="22"/>
      <c r="D351" s="22" t="s">
        <v>1005</v>
      </c>
      <c r="E351" s="36"/>
      <c r="F351" s="36" t="s">
        <v>1264</v>
      </c>
      <c r="G351" s="110"/>
      <c r="H351" s="110" t="s">
        <v>1020</v>
      </c>
      <c r="I351" s="15"/>
      <c r="J351" s="25"/>
      <c r="K351" s="15">
        <v>12</v>
      </c>
      <c r="L351" s="25" t="s">
        <v>1004</v>
      </c>
      <c r="M351" s="23"/>
      <c r="N351" s="23">
        <v>175200000</v>
      </c>
      <c r="O351" s="135">
        <f t="shared" si="11"/>
        <v>175200000</v>
      </c>
      <c r="P351" s="110"/>
      <c r="Q351" s="110" t="s">
        <v>1023</v>
      </c>
      <c r="R351" s="109"/>
      <c r="S351" s="109"/>
      <c r="T351" s="110" t="s">
        <v>1390</v>
      </c>
    </row>
    <row r="352" spans="1:20" ht="36.6" customHeight="1" x14ac:dyDescent="0.25">
      <c r="A352" s="67" t="s">
        <v>700</v>
      </c>
      <c r="B352" s="7" t="s">
        <v>904</v>
      </c>
      <c r="C352" s="22"/>
      <c r="D352" s="22" t="s">
        <v>1005</v>
      </c>
      <c r="E352" s="36"/>
      <c r="F352" s="36" t="s">
        <v>1265</v>
      </c>
      <c r="G352" s="110"/>
      <c r="H352" s="110" t="s">
        <v>1020</v>
      </c>
      <c r="I352" s="15"/>
      <c r="J352" s="25"/>
      <c r="K352" s="15">
        <v>12</v>
      </c>
      <c r="L352" s="25" t="s">
        <v>1004</v>
      </c>
      <c r="M352" s="23"/>
      <c r="N352" s="23">
        <v>200000000</v>
      </c>
      <c r="O352" s="135">
        <f t="shared" si="11"/>
        <v>200000000</v>
      </c>
      <c r="P352" s="110"/>
      <c r="Q352" s="110" t="s">
        <v>1023</v>
      </c>
      <c r="R352" s="109"/>
      <c r="S352" s="109"/>
      <c r="T352" s="110" t="s">
        <v>1390</v>
      </c>
    </row>
    <row r="353" spans="1:20" ht="36.6" customHeight="1" x14ac:dyDescent="0.25">
      <c r="A353" s="67" t="s">
        <v>701</v>
      </c>
      <c r="B353" s="7" t="s">
        <v>905</v>
      </c>
      <c r="C353" s="22"/>
      <c r="D353" s="22" t="s">
        <v>1005</v>
      </c>
      <c r="E353" s="36"/>
      <c r="F353" s="36" t="s">
        <v>1266</v>
      </c>
      <c r="G353" s="110"/>
      <c r="H353" s="110" t="s">
        <v>1020</v>
      </c>
      <c r="I353" s="15"/>
      <c r="J353" s="25"/>
      <c r="K353" s="15">
        <v>12</v>
      </c>
      <c r="L353" s="25" t="s">
        <v>1004</v>
      </c>
      <c r="M353" s="23"/>
      <c r="N353" s="23">
        <v>205600000</v>
      </c>
      <c r="O353" s="135">
        <f t="shared" si="11"/>
        <v>205600000</v>
      </c>
      <c r="P353" s="110"/>
      <c r="Q353" s="110" t="s">
        <v>1023</v>
      </c>
      <c r="R353" s="109"/>
      <c r="S353" s="109"/>
      <c r="T353" s="110" t="s">
        <v>1390</v>
      </c>
    </row>
    <row r="354" spans="1:20" ht="36.6" customHeight="1" x14ac:dyDescent="0.25">
      <c r="A354" s="67" t="s">
        <v>702</v>
      </c>
      <c r="B354" s="7" t="s">
        <v>906</v>
      </c>
      <c r="C354" s="22"/>
      <c r="D354" s="22" t="s">
        <v>1005</v>
      </c>
      <c r="E354" s="36"/>
      <c r="F354" s="36" t="s">
        <v>1267</v>
      </c>
      <c r="G354" s="110"/>
      <c r="H354" s="110" t="s">
        <v>1020</v>
      </c>
      <c r="I354" s="15"/>
      <c r="J354" s="25"/>
      <c r="K354" s="15">
        <v>12</v>
      </c>
      <c r="L354" s="25" t="s">
        <v>1004</v>
      </c>
      <c r="M354" s="23"/>
      <c r="N354" s="23">
        <v>252800000</v>
      </c>
      <c r="O354" s="135">
        <f t="shared" si="11"/>
        <v>252800000</v>
      </c>
      <c r="P354" s="110"/>
      <c r="Q354" s="110" t="s">
        <v>1023</v>
      </c>
      <c r="R354" s="109"/>
      <c r="S354" s="109"/>
      <c r="T354" s="110" t="s">
        <v>1390</v>
      </c>
    </row>
    <row r="355" spans="1:20" ht="36.6" customHeight="1" x14ac:dyDescent="0.25">
      <c r="A355" s="67" t="s">
        <v>703</v>
      </c>
      <c r="B355" s="7" t="s">
        <v>907</v>
      </c>
      <c r="C355" s="22"/>
      <c r="D355" s="22" t="s">
        <v>1005</v>
      </c>
      <c r="E355" s="36"/>
      <c r="F355" s="36" t="s">
        <v>1268</v>
      </c>
      <c r="G355" s="110"/>
      <c r="H355" s="110" t="s">
        <v>1020</v>
      </c>
      <c r="I355" s="15"/>
      <c r="J355" s="25"/>
      <c r="K355" s="15">
        <v>12</v>
      </c>
      <c r="L355" s="25" t="s">
        <v>1004</v>
      </c>
      <c r="M355" s="23"/>
      <c r="N355" s="23">
        <v>304000000</v>
      </c>
      <c r="O355" s="135">
        <f t="shared" si="11"/>
        <v>304000000</v>
      </c>
      <c r="P355" s="110"/>
      <c r="Q355" s="110" t="s">
        <v>1023</v>
      </c>
      <c r="R355" s="109"/>
      <c r="S355" s="109"/>
      <c r="T355" s="110" t="s">
        <v>1390</v>
      </c>
    </row>
    <row r="356" spans="1:20" ht="36.6" customHeight="1" x14ac:dyDescent="0.25">
      <c r="A356" s="67" t="s">
        <v>704</v>
      </c>
      <c r="B356" s="7" t="s">
        <v>908</v>
      </c>
      <c r="C356" s="22"/>
      <c r="D356" s="22" t="s">
        <v>1005</v>
      </c>
      <c r="E356" s="36"/>
      <c r="F356" s="36" t="s">
        <v>1269</v>
      </c>
      <c r="G356" s="110"/>
      <c r="H356" s="110" t="s">
        <v>1020</v>
      </c>
      <c r="I356" s="15"/>
      <c r="J356" s="25"/>
      <c r="K356" s="15">
        <v>12</v>
      </c>
      <c r="L356" s="25" t="s">
        <v>1004</v>
      </c>
      <c r="M356" s="23"/>
      <c r="N356" s="23">
        <v>134400000</v>
      </c>
      <c r="O356" s="135">
        <f t="shared" si="11"/>
        <v>134400000</v>
      </c>
      <c r="P356" s="110"/>
      <c r="Q356" s="110" t="s">
        <v>1023</v>
      </c>
      <c r="R356" s="109"/>
      <c r="S356" s="109"/>
      <c r="T356" s="110" t="s">
        <v>1390</v>
      </c>
    </row>
    <row r="357" spans="1:20" ht="36.6" customHeight="1" x14ac:dyDescent="0.25">
      <c r="A357" s="67" t="s">
        <v>705</v>
      </c>
      <c r="B357" s="7" t="s">
        <v>909</v>
      </c>
      <c r="C357" s="22"/>
      <c r="D357" s="22" t="s">
        <v>1005</v>
      </c>
      <c r="E357" s="36"/>
      <c r="F357" s="36" t="s">
        <v>1270</v>
      </c>
      <c r="G357" s="110"/>
      <c r="H357" s="110" t="s">
        <v>1020</v>
      </c>
      <c r="I357" s="15"/>
      <c r="J357" s="25"/>
      <c r="K357" s="15">
        <v>12</v>
      </c>
      <c r="L357" s="25" t="s">
        <v>1004</v>
      </c>
      <c r="M357" s="23"/>
      <c r="N357" s="23">
        <v>399200000</v>
      </c>
      <c r="O357" s="135">
        <f t="shared" si="11"/>
        <v>399200000</v>
      </c>
      <c r="P357" s="110"/>
      <c r="Q357" s="110" t="s">
        <v>1023</v>
      </c>
      <c r="R357" s="109"/>
      <c r="S357" s="109"/>
      <c r="T357" s="110" t="s">
        <v>1390</v>
      </c>
    </row>
    <row r="358" spans="1:20" ht="36.6" customHeight="1" x14ac:dyDescent="0.25">
      <c r="A358" s="67" t="s">
        <v>706</v>
      </c>
      <c r="B358" s="7" t="s">
        <v>910</v>
      </c>
      <c r="C358" s="22"/>
      <c r="D358" s="22" t="s">
        <v>1005</v>
      </c>
      <c r="E358" s="36"/>
      <c r="F358" s="36" t="s">
        <v>1271</v>
      </c>
      <c r="G358" s="110"/>
      <c r="H358" s="110" t="s">
        <v>1020</v>
      </c>
      <c r="I358" s="15"/>
      <c r="J358" s="25"/>
      <c r="K358" s="15">
        <v>12</v>
      </c>
      <c r="L358" s="25" t="s">
        <v>1004</v>
      </c>
      <c r="M358" s="23"/>
      <c r="N358" s="23">
        <v>286400000</v>
      </c>
      <c r="O358" s="135">
        <f t="shared" si="11"/>
        <v>286400000</v>
      </c>
      <c r="P358" s="110"/>
      <c r="Q358" s="110" t="s">
        <v>1023</v>
      </c>
      <c r="R358" s="109"/>
      <c r="S358" s="109"/>
      <c r="T358" s="110" t="s">
        <v>1390</v>
      </c>
    </row>
    <row r="359" spans="1:20" ht="36.6" customHeight="1" x14ac:dyDescent="0.25">
      <c r="A359" s="67" t="s">
        <v>707</v>
      </c>
      <c r="B359" s="7" t="s">
        <v>911</v>
      </c>
      <c r="C359" s="22"/>
      <c r="D359" s="22" t="s">
        <v>1005</v>
      </c>
      <c r="E359" s="36"/>
      <c r="F359" s="36" t="s">
        <v>1272</v>
      </c>
      <c r="G359" s="110"/>
      <c r="H359" s="110" t="s">
        <v>1020</v>
      </c>
      <c r="I359" s="15"/>
      <c r="J359" s="25"/>
      <c r="K359" s="15">
        <v>12</v>
      </c>
      <c r="L359" s="25" t="s">
        <v>1004</v>
      </c>
      <c r="M359" s="23"/>
      <c r="N359" s="23">
        <v>146400000</v>
      </c>
      <c r="O359" s="135">
        <f t="shared" si="11"/>
        <v>146400000</v>
      </c>
      <c r="P359" s="110"/>
      <c r="Q359" s="110" t="s">
        <v>1023</v>
      </c>
      <c r="R359" s="109"/>
      <c r="S359" s="109"/>
      <c r="T359" s="110" t="s">
        <v>1390</v>
      </c>
    </row>
    <row r="360" spans="1:20" ht="36.6" customHeight="1" x14ac:dyDescent="0.25">
      <c r="A360" s="67" t="s">
        <v>708</v>
      </c>
      <c r="B360" s="7" t="s">
        <v>912</v>
      </c>
      <c r="C360" s="22"/>
      <c r="D360" s="22" t="s">
        <v>1005</v>
      </c>
      <c r="E360" s="36"/>
      <c r="F360" s="36" t="s">
        <v>1273</v>
      </c>
      <c r="G360" s="110"/>
      <c r="H360" s="110" t="s">
        <v>1020</v>
      </c>
      <c r="I360" s="15"/>
      <c r="J360" s="25"/>
      <c r="K360" s="15">
        <v>12</v>
      </c>
      <c r="L360" s="25" t="s">
        <v>1004</v>
      </c>
      <c r="M360" s="23"/>
      <c r="N360" s="23">
        <v>313600000</v>
      </c>
      <c r="O360" s="135">
        <f t="shared" si="11"/>
        <v>313600000</v>
      </c>
      <c r="P360" s="110"/>
      <c r="Q360" s="110" t="s">
        <v>1023</v>
      </c>
      <c r="R360" s="109"/>
      <c r="S360" s="109"/>
      <c r="T360" s="110" t="s">
        <v>1390</v>
      </c>
    </row>
    <row r="361" spans="1:20" ht="36.6" customHeight="1" x14ac:dyDescent="0.25">
      <c r="A361" s="67" t="s">
        <v>709</v>
      </c>
      <c r="B361" s="7" t="s">
        <v>913</v>
      </c>
      <c r="C361" s="22"/>
      <c r="D361" s="22" t="s">
        <v>1005</v>
      </c>
      <c r="E361" s="36"/>
      <c r="F361" s="36" t="s">
        <v>1274</v>
      </c>
      <c r="G361" s="110"/>
      <c r="H361" s="110" t="s">
        <v>1020</v>
      </c>
      <c r="I361" s="15"/>
      <c r="J361" s="25"/>
      <c r="K361" s="15">
        <v>12</v>
      </c>
      <c r="L361" s="25" t="s">
        <v>1004</v>
      </c>
      <c r="M361" s="23"/>
      <c r="N361" s="23">
        <v>304000000</v>
      </c>
      <c r="O361" s="135">
        <f t="shared" si="11"/>
        <v>304000000</v>
      </c>
      <c r="P361" s="110"/>
      <c r="Q361" s="110" t="s">
        <v>1023</v>
      </c>
      <c r="R361" s="109"/>
      <c r="S361" s="109"/>
      <c r="T361" s="110" t="s">
        <v>1390</v>
      </c>
    </row>
    <row r="362" spans="1:20" ht="36.6" customHeight="1" x14ac:dyDescent="0.25">
      <c r="A362" s="67" t="s">
        <v>710</v>
      </c>
      <c r="B362" s="7" t="s">
        <v>914</v>
      </c>
      <c r="C362" s="22"/>
      <c r="D362" s="22" t="s">
        <v>1005</v>
      </c>
      <c r="E362" s="36"/>
      <c r="F362" s="36" t="s">
        <v>1275</v>
      </c>
      <c r="G362" s="110"/>
      <c r="H362" s="110" t="s">
        <v>1020</v>
      </c>
      <c r="I362" s="15"/>
      <c r="J362" s="25"/>
      <c r="K362" s="15">
        <v>12</v>
      </c>
      <c r="L362" s="25" t="s">
        <v>1004</v>
      </c>
      <c r="M362" s="23"/>
      <c r="N362" s="23">
        <v>178400000</v>
      </c>
      <c r="O362" s="135">
        <f t="shared" si="11"/>
        <v>178400000</v>
      </c>
      <c r="P362" s="110"/>
      <c r="Q362" s="110" t="s">
        <v>1023</v>
      </c>
      <c r="R362" s="109"/>
      <c r="S362" s="109"/>
      <c r="T362" s="110" t="s">
        <v>1390</v>
      </c>
    </row>
    <row r="363" spans="1:20" ht="36.6" customHeight="1" x14ac:dyDescent="0.25">
      <c r="A363" s="67" t="s">
        <v>711</v>
      </c>
      <c r="B363" s="7" t="s">
        <v>915</v>
      </c>
      <c r="C363" s="22"/>
      <c r="D363" s="22" t="s">
        <v>1005</v>
      </c>
      <c r="E363" s="36"/>
      <c r="F363" s="36" t="s">
        <v>1276</v>
      </c>
      <c r="G363" s="110"/>
      <c r="H363" s="110" t="s">
        <v>1020</v>
      </c>
      <c r="I363" s="15"/>
      <c r="J363" s="25"/>
      <c r="K363" s="15">
        <v>12</v>
      </c>
      <c r="L363" s="25" t="s">
        <v>1004</v>
      </c>
      <c r="M363" s="23"/>
      <c r="N363" s="23">
        <v>350400000</v>
      </c>
      <c r="O363" s="135">
        <f t="shared" si="11"/>
        <v>350400000</v>
      </c>
      <c r="P363" s="110"/>
      <c r="Q363" s="110" t="s">
        <v>1023</v>
      </c>
      <c r="R363" s="109"/>
      <c r="S363" s="109"/>
      <c r="T363" s="110" t="s">
        <v>1390</v>
      </c>
    </row>
    <row r="364" spans="1:20" ht="36.6" customHeight="1" x14ac:dyDescent="0.25">
      <c r="A364" s="67" t="s">
        <v>712</v>
      </c>
      <c r="B364" s="7" t="s">
        <v>916</v>
      </c>
      <c r="C364" s="22"/>
      <c r="D364" s="22" t="s">
        <v>1005</v>
      </c>
      <c r="E364" s="36"/>
      <c r="F364" s="36" t="s">
        <v>1277</v>
      </c>
      <c r="G364" s="110"/>
      <c r="H364" s="110" t="s">
        <v>1020</v>
      </c>
      <c r="I364" s="15"/>
      <c r="J364" s="25"/>
      <c r="K364" s="15">
        <v>12</v>
      </c>
      <c r="L364" s="25" t="s">
        <v>1004</v>
      </c>
      <c r="M364" s="23"/>
      <c r="N364" s="23">
        <v>134400000</v>
      </c>
      <c r="O364" s="135">
        <f t="shared" si="11"/>
        <v>134400000</v>
      </c>
      <c r="P364" s="110"/>
      <c r="Q364" s="110" t="s">
        <v>1023</v>
      </c>
      <c r="R364" s="109"/>
      <c r="S364" s="109"/>
      <c r="T364" s="110" t="s">
        <v>1390</v>
      </c>
    </row>
    <row r="365" spans="1:20" ht="36.6" customHeight="1" x14ac:dyDescent="0.25">
      <c r="A365" s="67" t="s">
        <v>713</v>
      </c>
      <c r="B365" s="7" t="s">
        <v>917</v>
      </c>
      <c r="C365" s="22"/>
      <c r="D365" s="22" t="s">
        <v>1005</v>
      </c>
      <c r="E365" s="36"/>
      <c r="F365" s="36" t="s">
        <v>1278</v>
      </c>
      <c r="G365" s="110"/>
      <c r="H365" s="110" t="s">
        <v>1020</v>
      </c>
      <c r="I365" s="15"/>
      <c r="J365" s="25"/>
      <c r="K365" s="15">
        <v>12</v>
      </c>
      <c r="L365" s="25" t="s">
        <v>1004</v>
      </c>
      <c r="M365" s="23"/>
      <c r="N365" s="23">
        <v>226400000</v>
      </c>
      <c r="O365" s="135">
        <f t="shared" si="11"/>
        <v>226400000</v>
      </c>
      <c r="P365" s="110"/>
      <c r="Q365" s="110" t="s">
        <v>1023</v>
      </c>
      <c r="R365" s="109"/>
      <c r="S365" s="109"/>
      <c r="T365" s="110" t="s">
        <v>1390</v>
      </c>
    </row>
    <row r="366" spans="1:20" ht="35.25" customHeight="1" x14ac:dyDescent="0.25">
      <c r="A366" s="67" t="s">
        <v>714</v>
      </c>
      <c r="B366" s="7" t="s">
        <v>918</v>
      </c>
      <c r="C366" s="22"/>
      <c r="D366" s="22" t="s">
        <v>1005</v>
      </c>
      <c r="E366" s="36"/>
      <c r="F366" s="36" t="s">
        <v>1279</v>
      </c>
      <c r="G366" s="110"/>
      <c r="H366" s="110" t="s">
        <v>1020</v>
      </c>
      <c r="I366" s="15"/>
      <c r="J366" s="25"/>
      <c r="K366" s="15">
        <v>12</v>
      </c>
      <c r="L366" s="25" t="s">
        <v>1004</v>
      </c>
      <c r="M366" s="23"/>
      <c r="N366" s="23">
        <v>147200000</v>
      </c>
      <c r="O366" s="135">
        <f t="shared" si="11"/>
        <v>147200000</v>
      </c>
      <c r="P366" s="110"/>
      <c r="Q366" s="110" t="s">
        <v>1023</v>
      </c>
      <c r="R366" s="109"/>
      <c r="S366" s="109"/>
      <c r="T366" s="110" t="s">
        <v>1390</v>
      </c>
    </row>
    <row r="367" spans="1:20" ht="35.25" customHeight="1" x14ac:dyDescent="0.25">
      <c r="A367" s="67" t="s">
        <v>715</v>
      </c>
      <c r="B367" s="7" t="s">
        <v>919</v>
      </c>
      <c r="C367" s="22"/>
      <c r="D367" s="22" t="s">
        <v>1005</v>
      </c>
      <c r="E367" s="36"/>
      <c r="F367" s="36" t="s">
        <v>1280</v>
      </c>
      <c r="G367" s="110"/>
      <c r="H367" s="110" t="s">
        <v>1020</v>
      </c>
      <c r="I367" s="15"/>
      <c r="J367" s="25"/>
      <c r="K367" s="15">
        <v>12</v>
      </c>
      <c r="L367" s="25" t="s">
        <v>1004</v>
      </c>
      <c r="M367" s="23"/>
      <c r="N367" s="23">
        <v>237600000</v>
      </c>
      <c r="O367" s="135">
        <f t="shared" si="11"/>
        <v>237600000</v>
      </c>
      <c r="P367" s="110"/>
      <c r="Q367" s="110" t="s">
        <v>1023</v>
      </c>
      <c r="R367" s="109"/>
      <c r="S367" s="109"/>
      <c r="T367" s="110" t="s">
        <v>1390</v>
      </c>
    </row>
    <row r="368" spans="1:20" ht="35.25" customHeight="1" x14ac:dyDescent="0.25">
      <c r="A368" s="67" t="s">
        <v>716</v>
      </c>
      <c r="B368" s="7" t="s">
        <v>920</v>
      </c>
      <c r="C368" s="22"/>
      <c r="D368" s="22" t="s">
        <v>1005</v>
      </c>
      <c r="E368" s="36"/>
      <c r="F368" s="36" t="s">
        <v>1281</v>
      </c>
      <c r="G368" s="110"/>
      <c r="H368" s="110" t="s">
        <v>1020</v>
      </c>
      <c r="I368" s="15"/>
      <c r="J368" s="25"/>
      <c r="K368" s="15">
        <v>12</v>
      </c>
      <c r="L368" s="25" t="s">
        <v>1004</v>
      </c>
      <c r="M368" s="23"/>
      <c r="N368" s="23">
        <v>209600000</v>
      </c>
      <c r="O368" s="135">
        <f t="shared" si="11"/>
        <v>209600000</v>
      </c>
      <c r="P368" s="110"/>
      <c r="Q368" s="110" t="s">
        <v>1023</v>
      </c>
      <c r="R368" s="109"/>
      <c r="S368" s="109"/>
      <c r="T368" s="110" t="s">
        <v>1390</v>
      </c>
    </row>
    <row r="369" spans="1:20" ht="31.5" customHeight="1" x14ac:dyDescent="0.25">
      <c r="A369" s="67" t="s">
        <v>717</v>
      </c>
      <c r="B369" s="7" t="s">
        <v>921</v>
      </c>
      <c r="C369" s="22"/>
      <c r="D369" s="22" t="s">
        <v>1005</v>
      </c>
      <c r="E369" s="36"/>
      <c r="F369" s="36" t="s">
        <v>1282</v>
      </c>
      <c r="G369" s="110"/>
      <c r="H369" s="110" t="s">
        <v>1020</v>
      </c>
      <c r="I369" s="15"/>
      <c r="J369" s="25"/>
      <c r="K369" s="15">
        <v>12</v>
      </c>
      <c r="L369" s="25" t="s">
        <v>1004</v>
      </c>
      <c r="M369" s="23"/>
      <c r="N369" s="23">
        <v>276800000</v>
      </c>
      <c r="O369" s="135">
        <f t="shared" si="11"/>
        <v>276800000</v>
      </c>
      <c r="P369" s="110"/>
      <c r="Q369" s="110" t="s">
        <v>1023</v>
      </c>
      <c r="R369" s="109"/>
      <c r="S369" s="109"/>
      <c r="T369" s="110" t="s">
        <v>1390</v>
      </c>
    </row>
    <row r="370" spans="1:20" ht="31.5" customHeight="1" x14ac:dyDescent="0.25">
      <c r="A370" s="67" t="s">
        <v>718</v>
      </c>
      <c r="B370" s="7" t="s">
        <v>922</v>
      </c>
      <c r="C370" s="22"/>
      <c r="D370" s="22" t="s">
        <v>1005</v>
      </c>
      <c r="E370" s="36"/>
      <c r="F370" s="36" t="s">
        <v>1283</v>
      </c>
      <c r="G370" s="110"/>
      <c r="H370" s="110" t="s">
        <v>1020</v>
      </c>
      <c r="I370" s="15"/>
      <c r="J370" s="25"/>
      <c r="K370" s="15">
        <v>12</v>
      </c>
      <c r="L370" s="25" t="s">
        <v>1004</v>
      </c>
      <c r="M370" s="23"/>
      <c r="N370" s="23">
        <v>288800000</v>
      </c>
      <c r="O370" s="135">
        <f t="shared" si="11"/>
        <v>288800000</v>
      </c>
      <c r="P370" s="110"/>
      <c r="Q370" s="110" t="s">
        <v>1023</v>
      </c>
      <c r="R370" s="109"/>
      <c r="S370" s="109"/>
      <c r="T370" s="110" t="s">
        <v>1390</v>
      </c>
    </row>
    <row r="371" spans="1:20" ht="31.5" customHeight="1" x14ac:dyDescent="0.25">
      <c r="A371" s="67" t="s">
        <v>719</v>
      </c>
      <c r="B371" s="7" t="s">
        <v>923</v>
      </c>
      <c r="C371" s="22"/>
      <c r="D371" s="22" t="s">
        <v>1005</v>
      </c>
      <c r="E371" s="36"/>
      <c r="F371" s="36" t="s">
        <v>1284</v>
      </c>
      <c r="G371" s="110"/>
      <c r="H371" s="110" t="s">
        <v>1020</v>
      </c>
      <c r="I371" s="15"/>
      <c r="J371" s="25"/>
      <c r="K371" s="15">
        <v>12</v>
      </c>
      <c r="L371" s="25" t="s">
        <v>1004</v>
      </c>
      <c r="M371" s="23"/>
      <c r="N371" s="23">
        <v>268000000</v>
      </c>
      <c r="O371" s="135">
        <f t="shared" si="11"/>
        <v>268000000</v>
      </c>
      <c r="P371" s="110"/>
      <c r="Q371" s="110" t="s">
        <v>1023</v>
      </c>
      <c r="R371" s="109"/>
      <c r="S371" s="109"/>
      <c r="T371" s="110" t="s">
        <v>1390</v>
      </c>
    </row>
    <row r="372" spans="1:20" ht="31.5" customHeight="1" x14ac:dyDescent="0.25">
      <c r="A372" s="67" t="s">
        <v>720</v>
      </c>
      <c r="B372" s="7" t="s">
        <v>924</v>
      </c>
      <c r="C372" s="22"/>
      <c r="D372" s="22" t="s">
        <v>1005</v>
      </c>
      <c r="E372" s="36"/>
      <c r="F372" s="36" t="s">
        <v>1285</v>
      </c>
      <c r="G372" s="110"/>
      <c r="H372" s="110" t="s">
        <v>1020</v>
      </c>
      <c r="I372" s="15"/>
      <c r="J372" s="25"/>
      <c r="K372" s="15">
        <v>12</v>
      </c>
      <c r="L372" s="25" t="s">
        <v>1004</v>
      </c>
      <c r="M372" s="23"/>
      <c r="N372" s="23">
        <v>227200000</v>
      </c>
      <c r="O372" s="135">
        <f t="shared" si="11"/>
        <v>227200000</v>
      </c>
      <c r="P372" s="110"/>
      <c r="Q372" s="110" t="s">
        <v>1023</v>
      </c>
      <c r="R372" s="109"/>
      <c r="S372" s="109"/>
      <c r="T372" s="110" t="s">
        <v>1390</v>
      </c>
    </row>
    <row r="373" spans="1:20" ht="31.5" customHeight="1" x14ac:dyDescent="0.25">
      <c r="A373" s="67" t="s">
        <v>721</v>
      </c>
      <c r="B373" s="7" t="s">
        <v>925</v>
      </c>
      <c r="C373" s="22"/>
      <c r="D373" s="22" t="s">
        <v>1005</v>
      </c>
      <c r="E373" s="36"/>
      <c r="F373" s="36" t="s">
        <v>1286</v>
      </c>
      <c r="G373" s="110"/>
      <c r="H373" s="110" t="s">
        <v>1020</v>
      </c>
      <c r="I373" s="15"/>
      <c r="J373" s="25"/>
      <c r="K373" s="15">
        <v>12</v>
      </c>
      <c r="L373" s="25" t="s">
        <v>1004</v>
      </c>
      <c r="M373" s="23"/>
      <c r="N373" s="23">
        <v>279200000</v>
      </c>
      <c r="O373" s="135">
        <f t="shared" si="11"/>
        <v>279200000</v>
      </c>
      <c r="P373" s="110"/>
      <c r="Q373" s="110" t="s">
        <v>1023</v>
      </c>
      <c r="R373" s="109"/>
      <c r="S373" s="109"/>
      <c r="T373" s="110" t="s">
        <v>1390</v>
      </c>
    </row>
    <row r="374" spans="1:20" ht="31.5" customHeight="1" x14ac:dyDescent="0.25">
      <c r="A374" s="67" t="s">
        <v>722</v>
      </c>
      <c r="B374" s="7" t="s">
        <v>926</v>
      </c>
      <c r="C374" s="22"/>
      <c r="D374" s="22" t="s">
        <v>1005</v>
      </c>
      <c r="E374" s="36"/>
      <c r="F374" s="36" t="s">
        <v>1287</v>
      </c>
      <c r="G374" s="110"/>
      <c r="H374" s="110" t="s">
        <v>1020</v>
      </c>
      <c r="I374" s="15"/>
      <c r="J374" s="25"/>
      <c r="K374" s="15">
        <v>12</v>
      </c>
      <c r="L374" s="25" t="s">
        <v>1004</v>
      </c>
      <c r="M374" s="23"/>
      <c r="N374" s="23">
        <v>186400000</v>
      </c>
      <c r="O374" s="135">
        <f t="shared" si="11"/>
        <v>186400000</v>
      </c>
      <c r="P374" s="110"/>
      <c r="Q374" s="110" t="s">
        <v>1023</v>
      </c>
      <c r="R374" s="109"/>
      <c r="S374" s="109"/>
      <c r="T374" s="110" t="s">
        <v>1390</v>
      </c>
    </row>
    <row r="375" spans="1:20" ht="31.5" customHeight="1" x14ac:dyDescent="0.25">
      <c r="A375" s="67" t="s">
        <v>723</v>
      </c>
      <c r="B375" s="7" t="s">
        <v>927</v>
      </c>
      <c r="C375" s="22"/>
      <c r="D375" s="22" t="s">
        <v>1005</v>
      </c>
      <c r="E375" s="36"/>
      <c r="F375" s="36" t="s">
        <v>1288</v>
      </c>
      <c r="G375" s="110"/>
      <c r="H375" s="110" t="s">
        <v>1020</v>
      </c>
      <c r="I375" s="15"/>
      <c r="J375" s="25"/>
      <c r="K375" s="15">
        <v>12</v>
      </c>
      <c r="L375" s="25" t="s">
        <v>1004</v>
      </c>
      <c r="M375" s="23"/>
      <c r="N375" s="23">
        <v>276800000</v>
      </c>
      <c r="O375" s="135">
        <f t="shared" si="11"/>
        <v>276800000</v>
      </c>
      <c r="P375" s="110"/>
      <c r="Q375" s="110" t="s">
        <v>1023</v>
      </c>
      <c r="R375" s="109"/>
      <c r="S375" s="109"/>
      <c r="T375" s="110" t="s">
        <v>1390</v>
      </c>
    </row>
    <row r="376" spans="1:20" ht="31.5" customHeight="1" x14ac:dyDescent="0.25">
      <c r="A376" s="67" t="s">
        <v>724</v>
      </c>
      <c r="B376" s="7" t="s">
        <v>928</v>
      </c>
      <c r="C376" s="22"/>
      <c r="D376" s="22" t="s">
        <v>1005</v>
      </c>
      <c r="E376" s="36"/>
      <c r="F376" s="36" t="s">
        <v>1289</v>
      </c>
      <c r="G376" s="110"/>
      <c r="H376" s="110" t="s">
        <v>1020</v>
      </c>
      <c r="I376" s="15"/>
      <c r="J376" s="25"/>
      <c r="K376" s="15">
        <v>12</v>
      </c>
      <c r="L376" s="25" t="s">
        <v>1004</v>
      </c>
      <c r="M376" s="23"/>
      <c r="N376" s="23">
        <v>220000000</v>
      </c>
      <c r="O376" s="135">
        <f t="shared" si="11"/>
        <v>220000000</v>
      </c>
      <c r="P376" s="110"/>
      <c r="Q376" s="110" t="s">
        <v>1023</v>
      </c>
      <c r="R376" s="109"/>
      <c r="S376" s="109"/>
      <c r="T376" s="110" t="s">
        <v>1390</v>
      </c>
    </row>
    <row r="377" spans="1:20" ht="31.5" customHeight="1" x14ac:dyDescent="0.25">
      <c r="A377" s="67" t="s">
        <v>725</v>
      </c>
      <c r="B377" s="7" t="s">
        <v>929</v>
      </c>
      <c r="C377" s="22"/>
      <c r="D377" s="22" t="s">
        <v>930</v>
      </c>
      <c r="E377" s="40"/>
      <c r="F377" s="40" t="s">
        <v>1291</v>
      </c>
      <c r="G377" s="110"/>
      <c r="H377" s="110" t="s">
        <v>1020</v>
      </c>
      <c r="I377" s="15"/>
      <c r="J377" s="25"/>
      <c r="K377" s="15">
        <v>7</v>
      </c>
      <c r="L377" s="25" t="s">
        <v>27</v>
      </c>
      <c r="M377" s="23"/>
      <c r="N377" s="23">
        <v>2694230840</v>
      </c>
      <c r="O377" s="135">
        <f t="shared" si="11"/>
        <v>2694230840</v>
      </c>
      <c r="P377" s="110"/>
      <c r="Q377" s="110" t="s">
        <v>1023</v>
      </c>
      <c r="R377" s="109"/>
      <c r="S377" s="109"/>
      <c r="T377" s="110" t="s">
        <v>1390</v>
      </c>
    </row>
    <row r="378" spans="1:20" ht="26.25" customHeight="1" x14ac:dyDescent="0.25">
      <c r="A378" s="300" t="s">
        <v>137</v>
      </c>
      <c r="B378" s="302" t="s">
        <v>50</v>
      </c>
      <c r="C378" s="75" t="s">
        <v>310</v>
      </c>
      <c r="D378" s="129" t="s">
        <v>310</v>
      </c>
      <c r="E378" s="126" t="s">
        <v>1036</v>
      </c>
      <c r="F378" s="126" t="s">
        <v>1036</v>
      </c>
      <c r="G378" s="89" t="s">
        <v>1020</v>
      </c>
      <c r="H378" s="89" t="s">
        <v>1020</v>
      </c>
      <c r="I378" s="77">
        <v>117.1</v>
      </c>
      <c r="J378" s="76" t="s">
        <v>285</v>
      </c>
      <c r="K378" s="77">
        <v>117.1</v>
      </c>
      <c r="L378" s="76" t="s">
        <v>285</v>
      </c>
      <c r="M378" s="318">
        <f>SUM(M385:M449)</f>
        <v>22694731000</v>
      </c>
      <c r="N378" s="318">
        <f>SUM(N385:N450)</f>
        <v>44725106920</v>
      </c>
      <c r="O378" s="318">
        <f>SUM(O385:O450)</f>
        <v>22230375920</v>
      </c>
      <c r="P378" s="117" t="s">
        <v>1022</v>
      </c>
      <c r="Q378" s="117" t="s">
        <v>1023</v>
      </c>
      <c r="R378" s="131"/>
      <c r="S378" s="131"/>
      <c r="T378" s="131"/>
    </row>
    <row r="379" spans="1:20" ht="24.75" customHeight="1" x14ac:dyDescent="0.25">
      <c r="A379" s="311"/>
      <c r="B379" s="307"/>
      <c r="C379" s="75" t="s">
        <v>311</v>
      </c>
      <c r="D379" s="129" t="s">
        <v>311</v>
      </c>
      <c r="E379" s="126" t="s">
        <v>1036</v>
      </c>
      <c r="F379" s="126" t="s">
        <v>1036</v>
      </c>
      <c r="G379" s="89" t="s">
        <v>1020</v>
      </c>
      <c r="H379" s="89" t="s">
        <v>1020</v>
      </c>
      <c r="I379" s="74">
        <v>99.35</v>
      </c>
      <c r="J379" s="76" t="s">
        <v>285</v>
      </c>
      <c r="K379" s="74">
        <v>99.35</v>
      </c>
      <c r="L379" s="76" t="s">
        <v>285</v>
      </c>
      <c r="M379" s="319"/>
      <c r="N379" s="319"/>
      <c r="O379" s="319"/>
      <c r="P379" s="117" t="s">
        <v>1022</v>
      </c>
      <c r="Q379" s="117" t="s">
        <v>1023</v>
      </c>
      <c r="R379" s="131"/>
      <c r="S379" s="131"/>
      <c r="T379" s="131"/>
    </row>
    <row r="380" spans="1:20" ht="27" customHeight="1" x14ac:dyDescent="0.25">
      <c r="A380" s="311"/>
      <c r="B380" s="307"/>
      <c r="C380" s="75" t="s">
        <v>312</v>
      </c>
      <c r="D380" s="129" t="s">
        <v>312</v>
      </c>
      <c r="E380" s="126" t="s">
        <v>1036</v>
      </c>
      <c r="F380" s="126" t="s">
        <v>1036</v>
      </c>
      <c r="G380" s="89" t="s">
        <v>1020</v>
      </c>
      <c r="H380" s="89" t="s">
        <v>1020</v>
      </c>
      <c r="I380" s="83">
        <v>100</v>
      </c>
      <c r="J380" s="76" t="s">
        <v>285</v>
      </c>
      <c r="K380" s="83">
        <v>100</v>
      </c>
      <c r="L380" s="76" t="s">
        <v>285</v>
      </c>
      <c r="M380" s="319"/>
      <c r="N380" s="319"/>
      <c r="O380" s="319"/>
      <c r="P380" s="117" t="s">
        <v>1022</v>
      </c>
      <c r="Q380" s="117" t="s">
        <v>1023</v>
      </c>
      <c r="R380" s="131"/>
      <c r="S380" s="131"/>
      <c r="T380" s="131"/>
    </row>
    <row r="381" spans="1:20" ht="27" customHeight="1" x14ac:dyDescent="0.25">
      <c r="A381" s="311"/>
      <c r="B381" s="307"/>
      <c r="C381" s="75" t="s">
        <v>288</v>
      </c>
      <c r="D381" s="129" t="s">
        <v>288</v>
      </c>
      <c r="E381" s="126" t="s">
        <v>1036</v>
      </c>
      <c r="F381" s="126" t="s">
        <v>1036</v>
      </c>
      <c r="G381" s="89" t="s">
        <v>1020</v>
      </c>
      <c r="H381" s="89" t="s">
        <v>1020</v>
      </c>
      <c r="I381" s="83">
        <v>52</v>
      </c>
      <c r="J381" s="76" t="s">
        <v>285</v>
      </c>
      <c r="K381" s="83">
        <v>52</v>
      </c>
      <c r="L381" s="76" t="s">
        <v>285</v>
      </c>
      <c r="M381" s="319"/>
      <c r="N381" s="319"/>
      <c r="O381" s="319"/>
      <c r="P381" s="117" t="s">
        <v>1022</v>
      </c>
      <c r="Q381" s="117" t="s">
        <v>1023</v>
      </c>
      <c r="R381" s="131"/>
      <c r="S381" s="131"/>
      <c r="T381" s="131"/>
    </row>
    <row r="382" spans="1:20" ht="25.5" customHeight="1" x14ac:dyDescent="0.25">
      <c r="A382" s="311"/>
      <c r="B382" s="307"/>
      <c r="C382" s="75" t="s">
        <v>313</v>
      </c>
      <c r="D382" s="129" t="s">
        <v>313</v>
      </c>
      <c r="E382" s="126" t="s">
        <v>1036</v>
      </c>
      <c r="F382" s="126" t="s">
        <v>1036</v>
      </c>
      <c r="G382" s="89" t="s">
        <v>1020</v>
      </c>
      <c r="H382" s="89" t="s">
        <v>1020</v>
      </c>
      <c r="I382" s="83">
        <v>52</v>
      </c>
      <c r="J382" s="76" t="s">
        <v>285</v>
      </c>
      <c r="K382" s="83">
        <v>52</v>
      </c>
      <c r="L382" s="76" t="s">
        <v>285</v>
      </c>
      <c r="M382" s="319"/>
      <c r="N382" s="319"/>
      <c r="O382" s="319"/>
      <c r="P382" s="117" t="s">
        <v>1022</v>
      </c>
      <c r="Q382" s="117" t="s">
        <v>1023</v>
      </c>
      <c r="R382" s="131"/>
      <c r="S382" s="131"/>
      <c r="T382" s="131"/>
    </row>
    <row r="383" spans="1:20" ht="33.75" customHeight="1" x14ac:dyDescent="0.25">
      <c r="A383" s="311"/>
      <c r="B383" s="307"/>
      <c r="C383" s="84" t="s">
        <v>290</v>
      </c>
      <c r="D383" s="130" t="s">
        <v>290</v>
      </c>
      <c r="E383" s="126" t="s">
        <v>1036</v>
      </c>
      <c r="F383" s="126" t="s">
        <v>1036</v>
      </c>
      <c r="G383" s="89" t="s">
        <v>1020</v>
      </c>
      <c r="H383" s="89" t="s">
        <v>1020</v>
      </c>
      <c r="I383" s="85" t="s">
        <v>314</v>
      </c>
      <c r="J383" s="82" t="s">
        <v>291</v>
      </c>
      <c r="K383" s="85" t="s">
        <v>314</v>
      </c>
      <c r="L383" s="82" t="s">
        <v>291</v>
      </c>
      <c r="M383" s="319"/>
      <c r="N383" s="319"/>
      <c r="O383" s="319"/>
      <c r="P383" s="117" t="s">
        <v>1022</v>
      </c>
      <c r="Q383" s="117" t="s">
        <v>1023</v>
      </c>
      <c r="R383" s="131"/>
      <c r="S383" s="131"/>
      <c r="T383" s="131"/>
    </row>
    <row r="384" spans="1:20" ht="29.25" customHeight="1" x14ac:dyDescent="0.25">
      <c r="A384" s="301"/>
      <c r="B384" s="303"/>
      <c r="C384" s="84" t="s">
        <v>315</v>
      </c>
      <c r="D384" s="130" t="s">
        <v>315</v>
      </c>
      <c r="E384" s="126" t="s">
        <v>1036</v>
      </c>
      <c r="F384" s="126" t="s">
        <v>1036</v>
      </c>
      <c r="G384" s="89" t="s">
        <v>1020</v>
      </c>
      <c r="H384" s="89" t="s">
        <v>1020</v>
      </c>
      <c r="I384" s="85" t="s">
        <v>316</v>
      </c>
      <c r="J384" s="86" t="s">
        <v>291</v>
      </c>
      <c r="K384" s="85" t="s">
        <v>316</v>
      </c>
      <c r="L384" s="86" t="s">
        <v>291</v>
      </c>
      <c r="M384" s="320"/>
      <c r="N384" s="320"/>
      <c r="O384" s="320"/>
      <c r="P384" s="117" t="s">
        <v>1022</v>
      </c>
      <c r="Q384" s="117" t="s">
        <v>1023</v>
      </c>
      <c r="R384" s="131"/>
      <c r="S384" s="131"/>
      <c r="T384" s="131"/>
    </row>
    <row r="385" spans="1:20" ht="32.25" customHeight="1" x14ac:dyDescent="0.25">
      <c r="A385" s="209" t="s">
        <v>138</v>
      </c>
      <c r="B385" s="223" t="s">
        <v>317</v>
      </c>
      <c r="C385" s="230" t="s">
        <v>318</v>
      </c>
      <c r="D385" s="230" t="s">
        <v>318</v>
      </c>
      <c r="E385" s="232" t="s">
        <v>1292</v>
      </c>
      <c r="F385" s="232" t="s">
        <v>1292</v>
      </c>
      <c r="G385" s="232" t="s">
        <v>1020</v>
      </c>
      <c r="H385" s="232" t="s">
        <v>1020</v>
      </c>
      <c r="I385" s="229">
        <v>3</v>
      </c>
      <c r="J385" s="233" t="s">
        <v>27</v>
      </c>
      <c r="K385" s="229">
        <v>3</v>
      </c>
      <c r="L385" s="233" t="s">
        <v>27</v>
      </c>
      <c r="M385" s="243">
        <v>150000000</v>
      </c>
      <c r="N385" s="254">
        <f>M385+12600000-1700000</f>
        <v>160900000</v>
      </c>
      <c r="O385" s="255">
        <f>N385-M385</f>
        <v>10900000</v>
      </c>
      <c r="P385" s="110" t="s">
        <v>1022</v>
      </c>
      <c r="Q385" s="110" t="s">
        <v>1023</v>
      </c>
      <c r="R385" s="185"/>
      <c r="S385" s="185"/>
      <c r="T385" s="185"/>
    </row>
    <row r="386" spans="1:20" ht="32.25" customHeight="1" x14ac:dyDescent="0.25">
      <c r="A386" s="226"/>
      <c r="B386" s="234"/>
      <c r="C386" s="230"/>
      <c r="D386" s="230" t="s">
        <v>1367</v>
      </c>
      <c r="E386" s="232"/>
      <c r="F386" s="232" t="s">
        <v>1292</v>
      </c>
      <c r="G386" s="232"/>
      <c r="H386" s="232" t="s">
        <v>1020</v>
      </c>
      <c r="I386" s="229"/>
      <c r="J386" s="233"/>
      <c r="K386" s="229">
        <v>1</v>
      </c>
      <c r="L386" s="233" t="s">
        <v>1361</v>
      </c>
      <c r="M386" s="245"/>
      <c r="N386" s="256"/>
      <c r="O386" s="257"/>
      <c r="P386" s="110"/>
      <c r="Q386" s="110" t="s">
        <v>1023</v>
      </c>
      <c r="R386" s="202"/>
      <c r="S386" s="202"/>
      <c r="T386" s="202"/>
    </row>
    <row r="387" spans="1:20" ht="32.25" customHeight="1" x14ac:dyDescent="0.25">
      <c r="A387" s="210"/>
      <c r="B387" s="235"/>
      <c r="C387" s="230"/>
      <c r="D387" s="230" t="s">
        <v>1362</v>
      </c>
      <c r="E387" s="232"/>
      <c r="F387" s="232" t="s">
        <v>1292</v>
      </c>
      <c r="G387" s="232"/>
      <c r="H387" s="232" t="s">
        <v>1020</v>
      </c>
      <c r="I387" s="229"/>
      <c r="J387" s="233"/>
      <c r="K387" s="229">
        <v>1</v>
      </c>
      <c r="L387" s="236" t="s">
        <v>29</v>
      </c>
      <c r="M387" s="244"/>
      <c r="N387" s="258"/>
      <c r="O387" s="259"/>
      <c r="P387" s="110"/>
      <c r="Q387" s="110" t="s">
        <v>1023</v>
      </c>
      <c r="R387" s="186"/>
      <c r="S387" s="186"/>
      <c r="T387" s="186"/>
    </row>
    <row r="388" spans="1:20" ht="32.25" customHeight="1" x14ac:dyDescent="0.25">
      <c r="A388" s="217" t="s">
        <v>1329</v>
      </c>
      <c r="B388" s="237" t="s">
        <v>1330</v>
      </c>
      <c r="C388" s="230"/>
      <c r="D388" s="230" t="s">
        <v>1366</v>
      </c>
      <c r="E388" s="232"/>
      <c r="F388" s="232" t="s">
        <v>1292</v>
      </c>
      <c r="G388" s="232"/>
      <c r="H388" s="232" t="s">
        <v>1020</v>
      </c>
      <c r="I388" s="229"/>
      <c r="J388" s="233"/>
      <c r="K388" s="238">
        <v>1</v>
      </c>
      <c r="L388" s="236" t="s">
        <v>1361</v>
      </c>
      <c r="M388" s="246"/>
      <c r="N388" s="260">
        <f>21420000+750000</f>
        <v>22170000</v>
      </c>
      <c r="O388" s="261">
        <f t="shared" ref="O388:O389" si="12">N388-M388</f>
        <v>22170000</v>
      </c>
      <c r="P388" s="110"/>
      <c r="Q388" s="110" t="s">
        <v>1023</v>
      </c>
      <c r="R388" s="108"/>
      <c r="S388" s="108"/>
      <c r="T388" s="108"/>
    </row>
    <row r="389" spans="1:20" ht="36.75" customHeight="1" x14ac:dyDescent="0.25">
      <c r="A389" s="209" t="s">
        <v>139</v>
      </c>
      <c r="B389" s="223" t="s">
        <v>233</v>
      </c>
      <c r="C389" s="230" t="s">
        <v>281</v>
      </c>
      <c r="D389" s="230" t="s">
        <v>281</v>
      </c>
      <c r="E389" s="232" t="s">
        <v>1292</v>
      </c>
      <c r="F389" s="232" t="s">
        <v>1292</v>
      </c>
      <c r="G389" s="232" t="s">
        <v>1020</v>
      </c>
      <c r="H389" s="232" t="s">
        <v>1020</v>
      </c>
      <c r="I389" s="238">
        <v>15</v>
      </c>
      <c r="J389" s="236" t="s">
        <v>319</v>
      </c>
      <c r="K389" s="238">
        <v>15</v>
      </c>
      <c r="L389" s="236" t="s">
        <v>319</v>
      </c>
      <c r="M389" s="243">
        <v>4700000000</v>
      </c>
      <c r="N389" s="254">
        <f>M389+32000000-225030000-3222000+80000000+80000000</f>
        <v>4663748000</v>
      </c>
      <c r="O389" s="255">
        <f t="shared" si="12"/>
        <v>-36252000</v>
      </c>
      <c r="P389" s="110" t="s">
        <v>1022</v>
      </c>
      <c r="Q389" s="110" t="s">
        <v>1023</v>
      </c>
      <c r="R389" s="185"/>
      <c r="S389" s="185"/>
      <c r="T389" s="185"/>
    </row>
    <row r="390" spans="1:20" ht="36.75" customHeight="1" x14ac:dyDescent="0.25">
      <c r="A390" s="226"/>
      <c r="B390" s="234"/>
      <c r="C390" s="230"/>
      <c r="D390" s="230" t="s">
        <v>1365</v>
      </c>
      <c r="E390" s="232"/>
      <c r="F390" s="232" t="s">
        <v>1292</v>
      </c>
      <c r="G390" s="232"/>
      <c r="H390" s="232" t="s">
        <v>1020</v>
      </c>
      <c r="I390" s="238"/>
      <c r="J390" s="236"/>
      <c r="K390" s="238">
        <v>1</v>
      </c>
      <c r="L390" s="236" t="s">
        <v>1361</v>
      </c>
      <c r="M390" s="245"/>
      <c r="N390" s="256"/>
      <c r="O390" s="257"/>
      <c r="P390" s="110"/>
      <c r="Q390" s="110" t="s">
        <v>1023</v>
      </c>
      <c r="R390" s="202"/>
      <c r="S390" s="202"/>
      <c r="T390" s="202"/>
    </row>
    <row r="391" spans="1:20" ht="36.75" customHeight="1" x14ac:dyDescent="0.25">
      <c r="A391" s="226"/>
      <c r="B391" s="234"/>
      <c r="C391" s="230"/>
      <c r="D391" s="230" t="s">
        <v>1360</v>
      </c>
      <c r="E391" s="232"/>
      <c r="F391" s="232" t="s">
        <v>1292</v>
      </c>
      <c r="G391" s="232"/>
      <c r="H391" s="232" t="s">
        <v>1020</v>
      </c>
      <c r="I391" s="238"/>
      <c r="J391" s="236"/>
      <c r="K391" s="238">
        <v>3</v>
      </c>
      <c r="L391" s="236" t="s">
        <v>29</v>
      </c>
      <c r="M391" s="245"/>
      <c r="N391" s="256"/>
      <c r="O391" s="257"/>
      <c r="P391" s="110"/>
      <c r="Q391" s="110" t="s">
        <v>1023</v>
      </c>
      <c r="R391" s="202"/>
      <c r="S391" s="202"/>
      <c r="T391" s="202"/>
    </row>
    <row r="392" spans="1:20" ht="36.75" customHeight="1" x14ac:dyDescent="0.25">
      <c r="A392" s="210"/>
      <c r="B392" s="235"/>
      <c r="C392" s="230"/>
      <c r="D392" s="230" t="s">
        <v>1362</v>
      </c>
      <c r="E392" s="232"/>
      <c r="F392" s="232" t="s">
        <v>1292</v>
      </c>
      <c r="G392" s="232"/>
      <c r="H392" s="232" t="s">
        <v>1020</v>
      </c>
      <c r="I392" s="238"/>
      <c r="J392" s="236"/>
      <c r="K392" s="238">
        <v>4</v>
      </c>
      <c r="L392" s="236" t="s">
        <v>29</v>
      </c>
      <c r="M392" s="244"/>
      <c r="N392" s="258"/>
      <c r="O392" s="259"/>
      <c r="P392" s="110"/>
      <c r="Q392" s="110" t="s">
        <v>1023</v>
      </c>
      <c r="R392" s="186"/>
      <c r="S392" s="186"/>
      <c r="T392" s="186"/>
    </row>
    <row r="393" spans="1:20" ht="36.75" customHeight="1" x14ac:dyDescent="0.25">
      <c r="A393" s="210" t="s">
        <v>1327</v>
      </c>
      <c r="B393" s="239" t="s">
        <v>1328</v>
      </c>
      <c r="C393" s="230"/>
      <c r="D393" s="230" t="s">
        <v>1379</v>
      </c>
      <c r="E393" s="232"/>
      <c r="F393" s="232" t="s">
        <v>1292</v>
      </c>
      <c r="G393" s="232"/>
      <c r="H393" s="232" t="s">
        <v>1020</v>
      </c>
      <c r="I393" s="238"/>
      <c r="J393" s="236"/>
      <c r="K393" s="238">
        <v>1</v>
      </c>
      <c r="L393" s="236" t="s">
        <v>258</v>
      </c>
      <c r="M393" s="246"/>
      <c r="N393" s="260">
        <f>12600000+750000</f>
        <v>13350000</v>
      </c>
      <c r="O393" s="261">
        <f t="shared" ref="O393:O394" si="13">N393-M393</f>
        <v>13350000</v>
      </c>
      <c r="P393" s="110"/>
      <c r="Q393" s="110" t="s">
        <v>1023</v>
      </c>
      <c r="R393" s="108"/>
      <c r="S393" s="108"/>
      <c r="T393" s="108"/>
    </row>
    <row r="394" spans="1:20" ht="56.25" customHeight="1" x14ac:dyDescent="0.25">
      <c r="A394" s="209" t="s">
        <v>140</v>
      </c>
      <c r="B394" s="223" t="s">
        <v>234</v>
      </c>
      <c r="C394" s="230" t="s">
        <v>320</v>
      </c>
      <c r="D394" s="230" t="s">
        <v>320</v>
      </c>
      <c r="E394" s="232" t="s">
        <v>1292</v>
      </c>
      <c r="F394" s="232" t="s">
        <v>1292</v>
      </c>
      <c r="G394" s="232" t="s">
        <v>1020</v>
      </c>
      <c r="H394" s="232" t="s">
        <v>1020</v>
      </c>
      <c r="I394" s="229">
        <v>7</v>
      </c>
      <c r="J394" s="236" t="s">
        <v>296</v>
      </c>
      <c r="K394" s="229">
        <v>11</v>
      </c>
      <c r="L394" s="236" t="s">
        <v>296</v>
      </c>
      <c r="M394" s="243">
        <v>1000000000</v>
      </c>
      <c r="N394" s="254">
        <f>M394+500000000+9000000-9720000</f>
        <v>1499280000</v>
      </c>
      <c r="O394" s="255">
        <f t="shared" si="13"/>
        <v>499280000</v>
      </c>
      <c r="P394" s="110" t="s">
        <v>1022</v>
      </c>
      <c r="Q394" s="110" t="s">
        <v>1023</v>
      </c>
      <c r="R394" s="185"/>
      <c r="S394" s="185"/>
      <c r="T394" s="185"/>
    </row>
    <row r="395" spans="1:20" ht="56.25" customHeight="1" x14ac:dyDescent="0.25">
      <c r="A395" s="210"/>
      <c r="B395" s="228"/>
      <c r="C395" s="230"/>
      <c r="D395" s="230" t="s">
        <v>1360</v>
      </c>
      <c r="E395" s="232"/>
      <c r="F395" s="232" t="s">
        <v>1292</v>
      </c>
      <c r="G395" s="232"/>
      <c r="H395" s="232" t="s">
        <v>1020</v>
      </c>
      <c r="I395" s="229"/>
      <c r="J395" s="236"/>
      <c r="K395" s="238">
        <v>7</v>
      </c>
      <c r="L395" s="236" t="s">
        <v>29</v>
      </c>
      <c r="M395" s="244"/>
      <c r="N395" s="258"/>
      <c r="O395" s="259"/>
      <c r="P395" s="110"/>
      <c r="Q395" s="110" t="s">
        <v>1023</v>
      </c>
      <c r="R395" s="186"/>
      <c r="S395" s="186"/>
      <c r="T395" s="186"/>
    </row>
    <row r="396" spans="1:20" ht="38.25" customHeight="1" x14ac:dyDescent="0.25">
      <c r="A396" s="209" t="s">
        <v>141</v>
      </c>
      <c r="B396" s="223" t="s">
        <v>51</v>
      </c>
      <c r="C396" s="230" t="s">
        <v>294</v>
      </c>
      <c r="D396" s="230" t="s">
        <v>294</v>
      </c>
      <c r="E396" s="232" t="s">
        <v>1292</v>
      </c>
      <c r="F396" s="232" t="s">
        <v>1292</v>
      </c>
      <c r="G396" s="232" t="s">
        <v>1020</v>
      </c>
      <c r="H396" s="232" t="s">
        <v>1020</v>
      </c>
      <c r="I396" s="229">
        <v>7</v>
      </c>
      <c r="J396" s="236" t="s">
        <v>28</v>
      </c>
      <c r="K396" s="229">
        <v>7</v>
      </c>
      <c r="L396" s="236" t="s">
        <v>28</v>
      </c>
      <c r="M396" s="246">
        <v>275000000</v>
      </c>
      <c r="N396" s="260">
        <f>M396+64600000+28693920-2730000</f>
        <v>365563920</v>
      </c>
      <c r="O396" s="261">
        <f>N396-M396</f>
        <v>90563920</v>
      </c>
      <c r="P396" s="110" t="s">
        <v>1022</v>
      </c>
      <c r="Q396" s="110" t="s">
        <v>1023</v>
      </c>
      <c r="R396" s="108"/>
      <c r="S396" s="108"/>
      <c r="T396" s="108"/>
    </row>
    <row r="397" spans="1:20" ht="38.25" customHeight="1" x14ac:dyDescent="0.25">
      <c r="A397" s="226"/>
      <c r="B397" s="227"/>
      <c r="C397" s="230"/>
      <c r="D397" s="230" t="s">
        <v>1381</v>
      </c>
      <c r="E397" s="232"/>
      <c r="F397" s="232" t="s">
        <v>1292</v>
      </c>
      <c r="G397" s="232"/>
      <c r="H397" s="232" t="s">
        <v>1020</v>
      </c>
      <c r="I397" s="229"/>
      <c r="J397" s="236"/>
      <c r="K397" s="229">
        <v>2</v>
      </c>
      <c r="L397" s="236" t="s">
        <v>1361</v>
      </c>
      <c r="M397" s="246"/>
      <c r="N397" s="260"/>
      <c r="O397" s="261"/>
      <c r="P397" s="110"/>
      <c r="Q397" s="110"/>
      <c r="R397" s="108"/>
      <c r="S397" s="108"/>
      <c r="T397" s="108"/>
    </row>
    <row r="398" spans="1:20" ht="38.25" customHeight="1" x14ac:dyDescent="0.25">
      <c r="A398" s="210"/>
      <c r="B398" s="228"/>
      <c r="C398" s="230"/>
      <c r="D398" s="230" t="s">
        <v>1362</v>
      </c>
      <c r="E398" s="232"/>
      <c r="F398" s="232" t="s">
        <v>1292</v>
      </c>
      <c r="G398" s="232"/>
      <c r="H398" s="232" t="s">
        <v>1020</v>
      </c>
      <c r="I398" s="229"/>
      <c r="J398" s="236"/>
      <c r="K398" s="229">
        <v>3</v>
      </c>
      <c r="L398" s="236" t="s">
        <v>29</v>
      </c>
      <c r="M398" s="246"/>
      <c r="N398" s="260"/>
      <c r="O398" s="261"/>
      <c r="P398" s="110"/>
      <c r="Q398" s="110"/>
      <c r="R398" s="108"/>
      <c r="S398" s="108"/>
      <c r="T398" s="108"/>
    </row>
    <row r="399" spans="1:20" ht="39.75" customHeight="1" x14ac:dyDescent="0.25">
      <c r="A399" s="209" t="s">
        <v>142</v>
      </c>
      <c r="B399" s="223" t="s">
        <v>235</v>
      </c>
      <c r="C399" s="230" t="s">
        <v>298</v>
      </c>
      <c r="D399" s="230" t="s">
        <v>1380</v>
      </c>
      <c r="E399" s="232" t="s">
        <v>1292</v>
      </c>
      <c r="F399" s="232" t="s">
        <v>1292</v>
      </c>
      <c r="G399" s="232" t="s">
        <v>1020</v>
      </c>
      <c r="H399" s="232" t="s">
        <v>1020</v>
      </c>
      <c r="I399" s="229">
        <v>52</v>
      </c>
      <c r="J399" s="236" t="s">
        <v>299</v>
      </c>
      <c r="K399" s="229">
        <v>52</v>
      </c>
      <c r="L399" s="236" t="s">
        <v>299</v>
      </c>
      <c r="M399" s="246">
        <v>1500000000</v>
      </c>
      <c r="N399" s="262">
        <f>M399+33000000+68500000+54351000-63502000</f>
        <v>1592349000</v>
      </c>
      <c r="O399" s="261">
        <f>N399-M399</f>
        <v>92349000</v>
      </c>
      <c r="P399" s="110" t="s">
        <v>1022</v>
      </c>
      <c r="Q399" s="110" t="s">
        <v>1023</v>
      </c>
      <c r="R399" s="108"/>
      <c r="S399" s="108"/>
      <c r="T399" s="108"/>
    </row>
    <row r="400" spans="1:20" ht="39.75" customHeight="1" x14ac:dyDescent="0.25">
      <c r="A400" s="226"/>
      <c r="B400" s="227"/>
      <c r="C400" s="230"/>
      <c r="D400" s="230" t="s">
        <v>1362</v>
      </c>
      <c r="E400" s="232"/>
      <c r="F400" s="232" t="s">
        <v>1292</v>
      </c>
      <c r="G400" s="232"/>
      <c r="H400" s="232" t="s">
        <v>1020</v>
      </c>
      <c r="I400" s="229"/>
      <c r="J400" s="236"/>
      <c r="K400" s="229"/>
      <c r="L400" s="236"/>
      <c r="M400" s="246"/>
      <c r="N400" s="262"/>
      <c r="O400" s="261"/>
      <c r="P400" s="241">
        <v>121824000</v>
      </c>
      <c r="Q400" s="110"/>
      <c r="R400" s="108"/>
      <c r="S400" s="108"/>
      <c r="T400" s="108"/>
    </row>
    <row r="401" spans="1:20" ht="39.75" customHeight="1" x14ac:dyDescent="0.25">
      <c r="A401" s="210"/>
      <c r="B401" s="228"/>
      <c r="C401" s="230"/>
      <c r="D401" s="230" t="s">
        <v>1384</v>
      </c>
      <c r="E401" s="232"/>
      <c r="F401" s="232" t="s">
        <v>1292</v>
      </c>
      <c r="G401" s="232"/>
      <c r="H401" s="232" t="s">
        <v>1020</v>
      </c>
      <c r="I401" s="229"/>
      <c r="J401" s="236"/>
      <c r="K401" s="225">
        <v>1</v>
      </c>
      <c r="L401" s="236" t="s">
        <v>258</v>
      </c>
      <c r="M401" s="246"/>
      <c r="N401" s="262"/>
      <c r="O401" s="261"/>
      <c r="P401" s="110">
        <v>122851000</v>
      </c>
      <c r="Q401" s="242">
        <f>P400-P401</f>
        <v>-1027000</v>
      </c>
      <c r="R401" s="108"/>
      <c r="S401" s="108"/>
      <c r="T401" s="108"/>
    </row>
    <row r="402" spans="1:20" ht="32.25" customHeight="1" x14ac:dyDescent="0.25">
      <c r="A402" s="217" t="s">
        <v>437</v>
      </c>
      <c r="B402" s="187" t="s">
        <v>236</v>
      </c>
      <c r="C402" s="230"/>
      <c r="D402" s="230" t="s">
        <v>1378</v>
      </c>
      <c r="E402" s="232"/>
      <c r="F402" s="232" t="s">
        <v>1292</v>
      </c>
      <c r="G402" s="232"/>
      <c r="H402" s="232" t="s">
        <v>1020</v>
      </c>
      <c r="I402" s="225"/>
      <c r="J402" s="236"/>
      <c r="K402" s="225">
        <v>1</v>
      </c>
      <c r="L402" s="236" t="s">
        <v>258</v>
      </c>
      <c r="M402" s="246"/>
      <c r="N402" s="263">
        <f>67473000</f>
        <v>67473000</v>
      </c>
      <c r="O402" s="261">
        <f t="shared" ref="O402:O403" si="14">N402-M402</f>
        <v>67473000</v>
      </c>
      <c r="P402" s="110" t="s">
        <v>1022</v>
      </c>
      <c r="Q402" s="110" t="s">
        <v>1023</v>
      </c>
      <c r="R402" s="108"/>
      <c r="S402" s="108"/>
      <c r="T402" s="108"/>
    </row>
    <row r="403" spans="1:20" ht="39.75" customHeight="1" x14ac:dyDescent="0.25">
      <c r="A403" s="217" t="s">
        <v>143</v>
      </c>
      <c r="B403" s="187" t="s">
        <v>221</v>
      </c>
      <c r="C403" s="230" t="s">
        <v>321</v>
      </c>
      <c r="D403" s="230" t="s">
        <v>321</v>
      </c>
      <c r="E403" s="232" t="s">
        <v>1292</v>
      </c>
      <c r="F403" s="232" t="s">
        <v>1292</v>
      </c>
      <c r="G403" s="232" t="s">
        <v>1020</v>
      </c>
      <c r="H403" s="232" t="s">
        <v>1020</v>
      </c>
      <c r="I403" s="229">
        <v>300</v>
      </c>
      <c r="J403" s="233" t="s">
        <v>28</v>
      </c>
      <c r="K403" s="229">
        <v>300</v>
      </c>
      <c r="L403" s="233" t="s">
        <v>28</v>
      </c>
      <c r="M403" s="246">
        <v>3000000000</v>
      </c>
      <c r="N403" s="264">
        <v>2885542000</v>
      </c>
      <c r="O403" s="261">
        <f t="shared" si="14"/>
        <v>-114458000</v>
      </c>
      <c r="P403" s="110" t="s">
        <v>1022</v>
      </c>
      <c r="Q403" s="110" t="s">
        <v>1023</v>
      </c>
      <c r="R403" s="108"/>
      <c r="S403" s="108"/>
      <c r="T403" s="108"/>
    </row>
    <row r="404" spans="1:20" ht="32.25" customHeight="1" x14ac:dyDescent="0.25">
      <c r="A404" s="217" t="s">
        <v>144</v>
      </c>
      <c r="B404" s="187" t="s">
        <v>52</v>
      </c>
      <c r="C404" s="230" t="s">
        <v>293</v>
      </c>
      <c r="D404" s="230" t="s">
        <v>293</v>
      </c>
      <c r="E404" s="232" t="s">
        <v>1292</v>
      </c>
      <c r="F404" s="232" t="s">
        <v>1292</v>
      </c>
      <c r="G404" s="232" t="s">
        <v>1020</v>
      </c>
      <c r="H404" s="232" t="s">
        <v>1020</v>
      </c>
      <c r="I404" s="229">
        <v>7</v>
      </c>
      <c r="J404" s="236" t="s">
        <v>27</v>
      </c>
      <c r="K404" s="229">
        <v>19</v>
      </c>
      <c r="L404" s="236" t="s">
        <v>27</v>
      </c>
      <c r="M404" s="246">
        <v>150000000</v>
      </c>
      <c r="N404" s="260">
        <f>M404+210000000</f>
        <v>360000000</v>
      </c>
      <c r="O404" s="261">
        <f>N404-M404</f>
        <v>210000000</v>
      </c>
      <c r="P404" s="110" t="s">
        <v>1022</v>
      </c>
      <c r="Q404" s="110" t="s">
        <v>1023</v>
      </c>
      <c r="R404" s="108"/>
      <c r="S404" s="108"/>
      <c r="T404" s="108"/>
    </row>
    <row r="405" spans="1:20" ht="32.25" customHeight="1" x14ac:dyDescent="0.25">
      <c r="A405" s="67" t="s">
        <v>145</v>
      </c>
      <c r="B405" s="7" t="s">
        <v>13</v>
      </c>
      <c r="C405" s="13" t="s">
        <v>303</v>
      </c>
      <c r="D405" s="13" t="s">
        <v>303</v>
      </c>
      <c r="E405" s="40" t="s">
        <v>1293</v>
      </c>
      <c r="F405" s="40" t="s">
        <v>1293</v>
      </c>
      <c r="G405" s="40" t="s">
        <v>1020</v>
      </c>
      <c r="H405" s="40" t="s">
        <v>1020</v>
      </c>
      <c r="I405" s="42">
        <v>156</v>
      </c>
      <c r="J405" s="41" t="s">
        <v>260</v>
      </c>
      <c r="K405" s="42">
        <v>156</v>
      </c>
      <c r="L405" s="41" t="s">
        <v>260</v>
      </c>
      <c r="M405" s="95">
        <v>150000000</v>
      </c>
      <c r="N405" s="99">
        <v>150000000</v>
      </c>
      <c r="O405" s="132">
        <f>N405-M405</f>
        <v>0</v>
      </c>
      <c r="P405" s="110" t="s">
        <v>1022</v>
      </c>
      <c r="Q405" s="110" t="s">
        <v>1023</v>
      </c>
      <c r="R405" s="109"/>
      <c r="S405" s="109"/>
      <c r="T405" s="109"/>
    </row>
    <row r="406" spans="1:20" ht="66.75" customHeight="1" x14ac:dyDescent="0.25">
      <c r="A406" s="67" t="s">
        <v>146</v>
      </c>
      <c r="B406" s="45" t="s">
        <v>237</v>
      </c>
      <c r="C406" s="13" t="s">
        <v>322</v>
      </c>
      <c r="D406" s="13" t="s">
        <v>322</v>
      </c>
      <c r="E406" s="40" t="s">
        <v>1293</v>
      </c>
      <c r="F406" s="40" t="s">
        <v>1293</v>
      </c>
      <c r="G406" s="40" t="s">
        <v>1020</v>
      </c>
      <c r="H406" s="40" t="s">
        <v>1020</v>
      </c>
      <c r="I406" s="35">
        <v>150</v>
      </c>
      <c r="J406" s="43" t="s">
        <v>260</v>
      </c>
      <c r="K406" s="35">
        <v>150</v>
      </c>
      <c r="L406" s="43" t="s">
        <v>260</v>
      </c>
      <c r="M406" s="95">
        <v>100000000</v>
      </c>
      <c r="N406" s="99">
        <v>100000000</v>
      </c>
      <c r="O406" s="132">
        <f t="shared" ref="O406:O449" si="15">N406-M406</f>
        <v>0</v>
      </c>
      <c r="P406" s="110" t="s">
        <v>1022</v>
      </c>
      <c r="Q406" s="110" t="s">
        <v>1023</v>
      </c>
      <c r="R406" s="109"/>
      <c r="S406" s="109"/>
      <c r="T406" s="109"/>
    </row>
    <row r="407" spans="1:20" ht="51.75" customHeight="1" x14ac:dyDescent="0.25">
      <c r="A407" s="67" t="s">
        <v>147</v>
      </c>
      <c r="B407" s="7" t="s">
        <v>53</v>
      </c>
      <c r="C407" s="12" t="s">
        <v>332</v>
      </c>
      <c r="D407" s="12" t="s">
        <v>332</v>
      </c>
      <c r="E407" s="40" t="s">
        <v>1293</v>
      </c>
      <c r="F407" s="40" t="s">
        <v>1293</v>
      </c>
      <c r="G407" s="40" t="s">
        <v>1020</v>
      </c>
      <c r="H407" s="40" t="s">
        <v>1020</v>
      </c>
      <c r="I407" s="20">
        <v>150</v>
      </c>
      <c r="J407" s="36" t="s">
        <v>331</v>
      </c>
      <c r="K407" s="20">
        <v>150</v>
      </c>
      <c r="L407" s="36" t="s">
        <v>331</v>
      </c>
      <c r="M407" s="95">
        <v>100000000</v>
      </c>
      <c r="N407" s="99">
        <v>100000000</v>
      </c>
      <c r="O407" s="132">
        <f t="shared" si="15"/>
        <v>0</v>
      </c>
      <c r="P407" s="110" t="s">
        <v>1022</v>
      </c>
      <c r="Q407" s="110" t="s">
        <v>1023</v>
      </c>
      <c r="R407" s="109"/>
      <c r="S407" s="109"/>
      <c r="T407" s="109"/>
    </row>
    <row r="408" spans="1:20" ht="29.25" customHeight="1" x14ac:dyDescent="0.25">
      <c r="A408" s="67" t="s">
        <v>148</v>
      </c>
      <c r="B408" s="45" t="s">
        <v>54</v>
      </c>
      <c r="C408" s="44" t="s">
        <v>323</v>
      </c>
      <c r="D408" s="44" t="s">
        <v>323</v>
      </c>
      <c r="E408" s="40" t="s">
        <v>1294</v>
      </c>
      <c r="F408" s="40" t="s">
        <v>1294</v>
      </c>
      <c r="G408" s="40" t="s">
        <v>1020</v>
      </c>
      <c r="H408" s="40" t="s">
        <v>1020</v>
      </c>
      <c r="I408" s="35">
        <v>78</v>
      </c>
      <c r="J408" s="43" t="s">
        <v>296</v>
      </c>
      <c r="K408" s="35">
        <v>78</v>
      </c>
      <c r="L408" s="43" t="s">
        <v>296</v>
      </c>
      <c r="M408" s="95">
        <v>524000000</v>
      </c>
      <c r="N408" s="99">
        <v>524000000</v>
      </c>
      <c r="O408" s="132">
        <f t="shared" si="15"/>
        <v>0</v>
      </c>
      <c r="P408" s="110" t="s">
        <v>1022</v>
      </c>
      <c r="Q408" s="110" t="s">
        <v>1023</v>
      </c>
      <c r="R408" s="109"/>
      <c r="S408" s="109"/>
      <c r="T408" s="109"/>
    </row>
    <row r="409" spans="1:20" ht="39" customHeight="1" x14ac:dyDescent="0.25">
      <c r="A409" s="67" t="s">
        <v>427</v>
      </c>
      <c r="B409" s="45" t="s">
        <v>238</v>
      </c>
      <c r="C409" s="45" t="s">
        <v>324</v>
      </c>
      <c r="D409" s="45" t="s">
        <v>324</v>
      </c>
      <c r="E409" s="40" t="s">
        <v>1293</v>
      </c>
      <c r="F409" s="40" t="s">
        <v>1293</v>
      </c>
      <c r="G409" s="40" t="s">
        <v>1020</v>
      </c>
      <c r="H409" s="40" t="s">
        <v>1020</v>
      </c>
      <c r="I409" s="37">
        <v>150</v>
      </c>
      <c r="J409" s="46" t="s">
        <v>260</v>
      </c>
      <c r="K409" s="37">
        <v>150</v>
      </c>
      <c r="L409" s="46" t="s">
        <v>260</v>
      </c>
      <c r="M409" s="95">
        <v>150000000</v>
      </c>
      <c r="N409" s="99">
        <v>150000000</v>
      </c>
      <c r="O409" s="132">
        <f t="shared" si="15"/>
        <v>0</v>
      </c>
      <c r="P409" s="110" t="s">
        <v>1022</v>
      </c>
      <c r="Q409" s="110" t="s">
        <v>1023</v>
      </c>
      <c r="R409" s="109"/>
      <c r="S409" s="109"/>
      <c r="T409" s="109"/>
    </row>
    <row r="410" spans="1:20" ht="49.5" customHeight="1" x14ac:dyDescent="0.25">
      <c r="A410" s="67" t="s">
        <v>428</v>
      </c>
      <c r="B410" s="45" t="s">
        <v>55</v>
      </c>
      <c r="C410" s="45" t="s">
        <v>325</v>
      </c>
      <c r="D410" s="45" t="s">
        <v>325</v>
      </c>
      <c r="E410" s="40" t="s">
        <v>1293</v>
      </c>
      <c r="F410" s="40" t="s">
        <v>1293</v>
      </c>
      <c r="G410" s="40" t="s">
        <v>1020</v>
      </c>
      <c r="H410" s="40" t="s">
        <v>1020</v>
      </c>
      <c r="I410" s="36">
        <v>150</v>
      </c>
      <c r="J410" s="46" t="s">
        <v>260</v>
      </c>
      <c r="K410" s="36">
        <v>150</v>
      </c>
      <c r="L410" s="46" t="s">
        <v>260</v>
      </c>
      <c r="M410" s="95">
        <v>75000000</v>
      </c>
      <c r="N410" s="99">
        <v>75000000</v>
      </c>
      <c r="O410" s="132">
        <f t="shared" si="15"/>
        <v>0</v>
      </c>
      <c r="P410" s="110" t="s">
        <v>1022</v>
      </c>
      <c r="Q410" s="110" t="s">
        <v>1023</v>
      </c>
      <c r="R410" s="109"/>
      <c r="S410" s="109"/>
      <c r="T410" s="109"/>
    </row>
    <row r="411" spans="1:20" ht="37.5" customHeight="1" x14ac:dyDescent="0.25">
      <c r="A411" s="67" t="s">
        <v>429</v>
      </c>
      <c r="B411" s="7" t="s">
        <v>241</v>
      </c>
      <c r="C411" s="22" t="s">
        <v>330</v>
      </c>
      <c r="D411" s="22" t="s">
        <v>330</v>
      </c>
      <c r="E411" s="40" t="s">
        <v>1295</v>
      </c>
      <c r="F411" s="40" t="s">
        <v>1295</v>
      </c>
      <c r="G411" s="40" t="s">
        <v>1020</v>
      </c>
      <c r="H411" s="40" t="s">
        <v>1020</v>
      </c>
      <c r="I411" s="20">
        <v>102</v>
      </c>
      <c r="J411" s="25" t="s">
        <v>331</v>
      </c>
      <c r="K411" s="20">
        <v>102</v>
      </c>
      <c r="L411" s="25" t="s">
        <v>331</v>
      </c>
      <c r="M411" s="95">
        <v>450000000</v>
      </c>
      <c r="N411" s="99">
        <v>450000000</v>
      </c>
      <c r="O411" s="132">
        <f t="shared" si="15"/>
        <v>0</v>
      </c>
      <c r="P411" s="110" t="s">
        <v>1022</v>
      </c>
      <c r="Q411" s="110" t="s">
        <v>1023</v>
      </c>
      <c r="R411" s="109"/>
      <c r="S411" s="109"/>
      <c r="T411" s="109"/>
    </row>
    <row r="412" spans="1:20" ht="32.25" customHeight="1" x14ac:dyDescent="0.25">
      <c r="A412" s="67" t="s">
        <v>430</v>
      </c>
      <c r="B412" s="7" t="s">
        <v>56</v>
      </c>
      <c r="C412" s="22" t="s">
        <v>327</v>
      </c>
      <c r="D412" s="22" t="s">
        <v>327</v>
      </c>
      <c r="E412" s="40" t="s">
        <v>1292</v>
      </c>
      <c r="F412" s="40" t="s">
        <v>1292</v>
      </c>
      <c r="G412" s="40" t="s">
        <v>1020</v>
      </c>
      <c r="H412" s="40" t="s">
        <v>1020</v>
      </c>
      <c r="I412" s="20">
        <v>29</v>
      </c>
      <c r="J412" s="25" t="s">
        <v>328</v>
      </c>
      <c r="K412" s="20">
        <v>29</v>
      </c>
      <c r="L412" s="25" t="s">
        <v>328</v>
      </c>
      <c r="M412" s="95">
        <v>250000000</v>
      </c>
      <c r="N412" s="99">
        <v>250000000</v>
      </c>
      <c r="O412" s="132">
        <f t="shared" si="15"/>
        <v>0</v>
      </c>
      <c r="P412" s="110" t="s">
        <v>1022</v>
      </c>
      <c r="Q412" s="110" t="s">
        <v>1023</v>
      </c>
      <c r="R412" s="109"/>
      <c r="S412" s="109"/>
      <c r="T412" s="109"/>
    </row>
    <row r="413" spans="1:20" ht="39" customHeight="1" x14ac:dyDescent="0.25">
      <c r="A413" s="67" t="s">
        <v>431</v>
      </c>
      <c r="B413" s="7" t="s">
        <v>239</v>
      </c>
      <c r="C413" s="22" t="s">
        <v>329</v>
      </c>
      <c r="D413" s="22" t="s">
        <v>329</v>
      </c>
      <c r="E413" s="40" t="s">
        <v>1044</v>
      </c>
      <c r="F413" s="40" t="s">
        <v>1044</v>
      </c>
      <c r="G413" s="40" t="s">
        <v>1020</v>
      </c>
      <c r="H413" s="40" t="s">
        <v>1020</v>
      </c>
      <c r="I413" s="20">
        <v>150</v>
      </c>
      <c r="J413" s="25" t="s">
        <v>260</v>
      </c>
      <c r="K413" s="20">
        <v>150</v>
      </c>
      <c r="L413" s="25" t="s">
        <v>260</v>
      </c>
      <c r="M413" s="95">
        <v>75000000</v>
      </c>
      <c r="N413" s="99">
        <v>75000000</v>
      </c>
      <c r="O413" s="132">
        <f t="shared" si="15"/>
        <v>0</v>
      </c>
      <c r="P413" s="110" t="s">
        <v>1022</v>
      </c>
      <c r="Q413" s="110" t="s">
        <v>1023</v>
      </c>
      <c r="R413" s="109"/>
      <c r="S413" s="109"/>
      <c r="T413" s="109"/>
    </row>
    <row r="414" spans="1:20" ht="39.75" customHeight="1" x14ac:dyDescent="0.25">
      <c r="A414" s="67" t="s">
        <v>432</v>
      </c>
      <c r="B414" s="7" t="s">
        <v>240</v>
      </c>
      <c r="C414" s="22" t="s">
        <v>931</v>
      </c>
      <c r="D414" s="22" t="s">
        <v>931</v>
      </c>
      <c r="E414" s="40" t="s">
        <v>1296</v>
      </c>
      <c r="F414" s="40" t="s">
        <v>1296</v>
      </c>
      <c r="G414" s="40" t="s">
        <v>1020</v>
      </c>
      <c r="H414" s="40" t="s">
        <v>1020</v>
      </c>
      <c r="I414" s="23">
        <v>7667</v>
      </c>
      <c r="J414" s="25" t="s">
        <v>932</v>
      </c>
      <c r="K414" s="23">
        <v>7667</v>
      </c>
      <c r="L414" s="25" t="s">
        <v>932</v>
      </c>
      <c r="M414" s="95">
        <v>215000000</v>
      </c>
      <c r="N414" s="99">
        <v>215000000</v>
      </c>
      <c r="O414" s="132">
        <f t="shared" si="15"/>
        <v>0</v>
      </c>
      <c r="P414" s="110" t="s">
        <v>1022</v>
      </c>
      <c r="Q414" s="110" t="s">
        <v>1023</v>
      </c>
      <c r="R414" s="109"/>
      <c r="S414" s="109"/>
      <c r="T414" s="109"/>
    </row>
    <row r="415" spans="1:20" ht="43.5" customHeight="1" x14ac:dyDescent="0.25">
      <c r="A415" s="67" t="s">
        <v>433</v>
      </c>
      <c r="B415" s="45" t="s">
        <v>933</v>
      </c>
      <c r="C415" s="45" t="s">
        <v>326</v>
      </c>
      <c r="D415" s="45" t="s">
        <v>326</v>
      </c>
      <c r="E415" s="40" t="s">
        <v>1293</v>
      </c>
      <c r="F415" s="40" t="s">
        <v>1293</v>
      </c>
      <c r="G415" s="40" t="s">
        <v>1020</v>
      </c>
      <c r="H415" s="40" t="s">
        <v>1020</v>
      </c>
      <c r="I415" s="36">
        <v>150</v>
      </c>
      <c r="J415" s="47" t="s">
        <v>260</v>
      </c>
      <c r="K415" s="36">
        <v>150</v>
      </c>
      <c r="L415" s="47" t="s">
        <v>260</v>
      </c>
      <c r="M415" s="95">
        <v>75000000</v>
      </c>
      <c r="N415" s="99">
        <v>75000000</v>
      </c>
      <c r="O415" s="132">
        <f t="shared" si="15"/>
        <v>0</v>
      </c>
      <c r="P415" s="110" t="s">
        <v>1022</v>
      </c>
      <c r="Q415" s="110" t="s">
        <v>1023</v>
      </c>
      <c r="R415" s="109"/>
      <c r="S415" s="109"/>
      <c r="T415" s="109"/>
    </row>
    <row r="416" spans="1:20" ht="43.5" customHeight="1" x14ac:dyDescent="0.25">
      <c r="A416" s="67" t="s">
        <v>434</v>
      </c>
      <c r="B416" s="45" t="s">
        <v>934</v>
      </c>
      <c r="C416" s="45" t="s">
        <v>936</v>
      </c>
      <c r="D416" s="45" t="s">
        <v>936</v>
      </c>
      <c r="E416" s="40" t="s">
        <v>1297</v>
      </c>
      <c r="F416" s="40" t="s">
        <v>1297</v>
      </c>
      <c r="G416" s="40" t="s">
        <v>1020</v>
      </c>
      <c r="H416" s="40" t="s">
        <v>1020</v>
      </c>
      <c r="I416" s="36">
        <v>7</v>
      </c>
      <c r="J416" s="47" t="s">
        <v>27</v>
      </c>
      <c r="K416" s="36">
        <v>7</v>
      </c>
      <c r="L416" s="47" t="s">
        <v>27</v>
      </c>
      <c r="M416" s="19">
        <v>1371787000</v>
      </c>
      <c r="N416" s="19">
        <v>1371787000</v>
      </c>
      <c r="O416" s="132">
        <f t="shared" si="15"/>
        <v>0</v>
      </c>
      <c r="P416" s="110" t="s">
        <v>1022</v>
      </c>
      <c r="Q416" s="110" t="s">
        <v>1023</v>
      </c>
      <c r="R416" s="109"/>
      <c r="S416" s="109"/>
      <c r="T416" s="109"/>
    </row>
    <row r="417" spans="1:20" ht="43.5" customHeight="1" x14ac:dyDescent="0.25">
      <c r="A417" s="67" t="s">
        <v>435</v>
      </c>
      <c r="B417" s="45" t="s">
        <v>935</v>
      </c>
      <c r="C417" s="45" t="s">
        <v>937</v>
      </c>
      <c r="D417" s="45" t="s">
        <v>937</v>
      </c>
      <c r="E417" s="40" t="s">
        <v>1297</v>
      </c>
      <c r="F417" s="40" t="s">
        <v>1297</v>
      </c>
      <c r="G417" s="40" t="s">
        <v>1020</v>
      </c>
      <c r="H417" s="40" t="s">
        <v>1020</v>
      </c>
      <c r="I417" s="36">
        <v>65</v>
      </c>
      <c r="J417" s="47" t="s">
        <v>27</v>
      </c>
      <c r="K417" s="36">
        <v>65</v>
      </c>
      <c r="L417" s="47" t="s">
        <v>27</v>
      </c>
      <c r="M417" s="19">
        <v>7249900000</v>
      </c>
      <c r="N417" s="19">
        <v>7249900000</v>
      </c>
      <c r="O417" s="132">
        <f t="shared" si="15"/>
        <v>0</v>
      </c>
      <c r="P417" s="110" t="s">
        <v>1022</v>
      </c>
      <c r="Q417" s="110" t="s">
        <v>1023</v>
      </c>
      <c r="R417" s="109"/>
      <c r="S417" s="109"/>
      <c r="T417" s="109"/>
    </row>
    <row r="418" spans="1:20" ht="43.5" customHeight="1" x14ac:dyDescent="0.25">
      <c r="A418" s="67" t="s">
        <v>436</v>
      </c>
      <c r="B418" s="45" t="s">
        <v>940</v>
      </c>
      <c r="C418" s="45" t="s">
        <v>943</v>
      </c>
      <c r="D418" s="45" t="s">
        <v>943</v>
      </c>
      <c r="E418" s="40" t="s">
        <v>1297</v>
      </c>
      <c r="F418" s="40" t="s">
        <v>1297</v>
      </c>
      <c r="G418" s="40" t="s">
        <v>1020</v>
      </c>
      <c r="H418" s="40" t="s">
        <v>1020</v>
      </c>
      <c r="I418" s="34">
        <v>6</v>
      </c>
      <c r="J418" s="47" t="s">
        <v>27</v>
      </c>
      <c r="K418" s="34">
        <v>6</v>
      </c>
      <c r="L418" s="47" t="s">
        <v>27</v>
      </c>
      <c r="M418" s="19">
        <v>681924000</v>
      </c>
      <c r="N418" s="19">
        <v>681924000</v>
      </c>
      <c r="O418" s="132">
        <f t="shared" si="15"/>
        <v>0</v>
      </c>
      <c r="P418" s="110" t="s">
        <v>1022</v>
      </c>
      <c r="Q418" s="110" t="s">
        <v>1023</v>
      </c>
      <c r="R418" s="109"/>
      <c r="S418" s="109"/>
      <c r="T418" s="109"/>
    </row>
    <row r="419" spans="1:20" ht="43.5" customHeight="1" x14ac:dyDescent="0.25">
      <c r="A419" s="67" t="s">
        <v>938</v>
      </c>
      <c r="B419" s="45" t="s">
        <v>941</v>
      </c>
      <c r="C419" s="45" t="s">
        <v>944</v>
      </c>
      <c r="D419" s="45" t="s">
        <v>944</v>
      </c>
      <c r="E419" s="40" t="s">
        <v>1297</v>
      </c>
      <c r="F419" s="40" t="s">
        <v>1297</v>
      </c>
      <c r="G419" s="40" t="s">
        <v>1020</v>
      </c>
      <c r="H419" s="40" t="s">
        <v>1020</v>
      </c>
      <c r="I419" s="36">
        <v>1</v>
      </c>
      <c r="J419" s="47" t="s">
        <v>27</v>
      </c>
      <c r="K419" s="36">
        <v>1</v>
      </c>
      <c r="L419" s="47" t="s">
        <v>27</v>
      </c>
      <c r="M419" s="19">
        <v>156245000</v>
      </c>
      <c r="N419" s="19">
        <v>156245000</v>
      </c>
      <c r="O419" s="132">
        <f t="shared" si="15"/>
        <v>0</v>
      </c>
      <c r="P419" s="110" t="s">
        <v>1022</v>
      </c>
      <c r="Q419" s="110" t="s">
        <v>1023</v>
      </c>
      <c r="R419" s="109"/>
      <c r="S419" s="109"/>
      <c r="T419" s="109"/>
    </row>
    <row r="420" spans="1:20" ht="43.5" customHeight="1" x14ac:dyDescent="0.25">
      <c r="A420" s="67" t="s">
        <v>939</v>
      </c>
      <c r="B420" s="45" t="s">
        <v>942</v>
      </c>
      <c r="C420" s="45" t="s">
        <v>945</v>
      </c>
      <c r="D420" s="45" t="s">
        <v>945</v>
      </c>
      <c r="E420" s="40" t="s">
        <v>1297</v>
      </c>
      <c r="F420" s="40" t="s">
        <v>1297</v>
      </c>
      <c r="G420" s="40" t="s">
        <v>1020</v>
      </c>
      <c r="H420" s="40" t="s">
        <v>1020</v>
      </c>
      <c r="I420" s="36">
        <v>3</v>
      </c>
      <c r="J420" s="47" t="s">
        <v>27</v>
      </c>
      <c r="K420" s="36">
        <v>3</v>
      </c>
      <c r="L420" s="47" t="s">
        <v>27</v>
      </c>
      <c r="M420" s="19">
        <v>295875000</v>
      </c>
      <c r="N420" s="19">
        <v>295875000</v>
      </c>
      <c r="O420" s="132">
        <f t="shared" si="15"/>
        <v>0</v>
      </c>
      <c r="P420" s="110" t="s">
        <v>1022</v>
      </c>
      <c r="Q420" s="110" t="s">
        <v>1023</v>
      </c>
      <c r="R420" s="109"/>
      <c r="S420" s="109"/>
      <c r="T420" s="109"/>
    </row>
    <row r="421" spans="1:20" ht="43.5" customHeight="1" x14ac:dyDescent="0.25">
      <c r="A421" s="67" t="s">
        <v>946</v>
      </c>
      <c r="B421" s="45" t="s">
        <v>975</v>
      </c>
      <c r="C421" s="22"/>
      <c r="D421" s="22" t="s">
        <v>1006</v>
      </c>
      <c r="E421" s="45"/>
      <c r="F421" s="45" t="s">
        <v>1298</v>
      </c>
      <c r="G421" s="40"/>
      <c r="H421" s="40" t="s">
        <v>1020</v>
      </c>
      <c r="I421" s="15"/>
      <c r="J421" s="25"/>
      <c r="K421" s="15">
        <v>12</v>
      </c>
      <c r="L421" s="25" t="s">
        <v>203</v>
      </c>
      <c r="M421" s="23"/>
      <c r="N421" s="23">
        <v>1221000000</v>
      </c>
      <c r="O421" s="134">
        <f t="shared" si="15"/>
        <v>1221000000</v>
      </c>
      <c r="P421" s="110"/>
      <c r="Q421" s="110" t="s">
        <v>1023</v>
      </c>
      <c r="R421" s="109"/>
      <c r="S421" s="109"/>
      <c r="T421" s="110" t="s">
        <v>1390</v>
      </c>
    </row>
    <row r="422" spans="1:20" ht="43.5" customHeight="1" x14ac:dyDescent="0.25">
      <c r="A422" s="67" t="s">
        <v>947</v>
      </c>
      <c r="B422" s="45" t="s">
        <v>976</v>
      </c>
      <c r="C422" s="22"/>
      <c r="D422" s="22" t="s">
        <v>1006</v>
      </c>
      <c r="E422" s="45"/>
      <c r="F422" s="45" t="s">
        <v>1299</v>
      </c>
      <c r="G422" s="40"/>
      <c r="H422" s="40" t="s">
        <v>1020</v>
      </c>
      <c r="I422" s="15"/>
      <c r="J422" s="25"/>
      <c r="K422" s="15">
        <v>12</v>
      </c>
      <c r="L422" s="25" t="s">
        <v>203</v>
      </c>
      <c r="M422" s="23"/>
      <c r="N422" s="23">
        <v>1055000000</v>
      </c>
      <c r="O422" s="134">
        <f t="shared" si="15"/>
        <v>1055000000</v>
      </c>
      <c r="P422" s="110"/>
      <c r="Q422" s="110" t="s">
        <v>1023</v>
      </c>
      <c r="R422" s="109"/>
      <c r="S422" s="109"/>
      <c r="T422" s="110" t="s">
        <v>1390</v>
      </c>
    </row>
    <row r="423" spans="1:20" ht="43.5" customHeight="1" x14ac:dyDescent="0.25">
      <c r="A423" s="67" t="s">
        <v>948</v>
      </c>
      <c r="B423" s="45" t="s">
        <v>977</v>
      </c>
      <c r="C423" s="22"/>
      <c r="D423" s="22" t="s">
        <v>1006</v>
      </c>
      <c r="E423" s="45"/>
      <c r="F423" s="45" t="s">
        <v>1300</v>
      </c>
      <c r="G423" s="40"/>
      <c r="H423" s="40" t="s">
        <v>1020</v>
      </c>
      <c r="I423" s="15"/>
      <c r="J423" s="25"/>
      <c r="K423" s="15">
        <v>12</v>
      </c>
      <c r="L423" s="25" t="s">
        <v>203</v>
      </c>
      <c r="M423" s="23"/>
      <c r="N423" s="23">
        <v>930000000</v>
      </c>
      <c r="O423" s="134">
        <f t="shared" si="15"/>
        <v>930000000</v>
      </c>
      <c r="P423" s="110"/>
      <c r="Q423" s="110" t="s">
        <v>1023</v>
      </c>
      <c r="R423" s="109"/>
      <c r="S423" s="109"/>
      <c r="T423" s="110" t="s">
        <v>1390</v>
      </c>
    </row>
    <row r="424" spans="1:20" ht="43.5" customHeight="1" x14ac:dyDescent="0.25">
      <c r="A424" s="67" t="s">
        <v>949</v>
      </c>
      <c r="B424" s="45" t="s">
        <v>978</v>
      </c>
      <c r="C424" s="22"/>
      <c r="D424" s="22" t="s">
        <v>1006</v>
      </c>
      <c r="E424" s="45"/>
      <c r="F424" s="45" t="s">
        <v>1301</v>
      </c>
      <c r="G424" s="40"/>
      <c r="H424" s="40" t="s">
        <v>1020</v>
      </c>
      <c r="I424" s="15"/>
      <c r="J424" s="25"/>
      <c r="K424" s="15">
        <v>12</v>
      </c>
      <c r="L424" s="25" t="s">
        <v>203</v>
      </c>
      <c r="M424" s="23"/>
      <c r="N424" s="23">
        <v>962000000</v>
      </c>
      <c r="O424" s="134">
        <f t="shared" si="15"/>
        <v>962000000</v>
      </c>
      <c r="P424" s="110"/>
      <c r="Q424" s="110" t="s">
        <v>1023</v>
      </c>
      <c r="R424" s="109"/>
      <c r="S424" s="109"/>
      <c r="T424" s="110" t="s">
        <v>1390</v>
      </c>
    </row>
    <row r="425" spans="1:20" ht="43.5" customHeight="1" x14ac:dyDescent="0.25">
      <c r="A425" s="67" t="s">
        <v>950</v>
      </c>
      <c r="B425" s="45" t="s">
        <v>979</v>
      </c>
      <c r="C425" s="22"/>
      <c r="D425" s="22" t="s">
        <v>1006</v>
      </c>
      <c r="E425" s="45"/>
      <c r="F425" s="45" t="s">
        <v>1302</v>
      </c>
      <c r="G425" s="40"/>
      <c r="H425" s="40" t="s">
        <v>1020</v>
      </c>
      <c r="I425" s="15"/>
      <c r="J425" s="25"/>
      <c r="K425" s="15">
        <v>12</v>
      </c>
      <c r="L425" s="25" t="s">
        <v>203</v>
      </c>
      <c r="M425" s="23"/>
      <c r="N425" s="23">
        <v>1195000000</v>
      </c>
      <c r="O425" s="134">
        <f t="shared" si="15"/>
        <v>1195000000</v>
      </c>
      <c r="P425" s="110"/>
      <c r="Q425" s="110" t="s">
        <v>1023</v>
      </c>
      <c r="R425" s="109"/>
      <c r="S425" s="109"/>
      <c r="T425" s="110" t="s">
        <v>1390</v>
      </c>
    </row>
    <row r="426" spans="1:20" ht="43.5" customHeight="1" x14ac:dyDescent="0.25">
      <c r="A426" s="67" t="s">
        <v>951</v>
      </c>
      <c r="B426" s="45" t="s">
        <v>980</v>
      </c>
      <c r="C426" s="22"/>
      <c r="D426" s="22" t="s">
        <v>1006</v>
      </c>
      <c r="E426" s="45"/>
      <c r="F426" s="45" t="s">
        <v>1303</v>
      </c>
      <c r="G426" s="40"/>
      <c r="H426" s="40" t="s">
        <v>1020</v>
      </c>
      <c r="I426" s="15"/>
      <c r="J426" s="25"/>
      <c r="K426" s="15">
        <v>12</v>
      </c>
      <c r="L426" s="25" t="s">
        <v>203</v>
      </c>
      <c r="M426" s="23"/>
      <c r="N426" s="23">
        <v>951000000</v>
      </c>
      <c r="O426" s="134">
        <f t="shared" si="15"/>
        <v>951000000</v>
      </c>
      <c r="P426" s="110"/>
      <c r="Q426" s="110" t="s">
        <v>1023</v>
      </c>
      <c r="R426" s="109"/>
      <c r="S426" s="109"/>
      <c r="T426" s="110" t="s">
        <v>1390</v>
      </c>
    </row>
    <row r="427" spans="1:20" ht="43.5" customHeight="1" x14ac:dyDescent="0.25">
      <c r="A427" s="67" t="s">
        <v>952</v>
      </c>
      <c r="B427" s="45" t="s">
        <v>981</v>
      </c>
      <c r="C427" s="22"/>
      <c r="D427" s="22" t="s">
        <v>1006</v>
      </c>
      <c r="E427" s="45"/>
      <c r="F427" s="45" t="s">
        <v>1304</v>
      </c>
      <c r="G427" s="40"/>
      <c r="H427" s="40" t="s">
        <v>1020</v>
      </c>
      <c r="I427" s="15"/>
      <c r="J427" s="25"/>
      <c r="K427" s="15">
        <v>12</v>
      </c>
      <c r="L427" s="25" t="s">
        <v>203</v>
      </c>
      <c r="M427" s="23"/>
      <c r="N427" s="23">
        <v>1062000000</v>
      </c>
      <c r="O427" s="134">
        <f t="shared" si="15"/>
        <v>1062000000</v>
      </c>
      <c r="P427" s="110"/>
      <c r="Q427" s="110" t="s">
        <v>1023</v>
      </c>
      <c r="R427" s="109"/>
      <c r="S427" s="109"/>
      <c r="T427" s="110" t="s">
        <v>1390</v>
      </c>
    </row>
    <row r="428" spans="1:20" ht="43.5" customHeight="1" x14ac:dyDescent="0.25">
      <c r="A428" s="67" t="s">
        <v>953</v>
      </c>
      <c r="B428" s="45" t="s">
        <v>982</v>
      </c>
      <c r="C428" s="22"/>
      <c r="D428" s="22" t="s">
        <v>1006</v>
      </c>
      <c r="E428" s="45"/>
      <c r="F428" s="45" t="s">
        <v>1305</v>
      </c>
      <c r="G428" s="40"/>
      <c r="H428" s="40" t="s">
        <v>1020</v>
      </c>
      <c r="I428" s="15"/>
      <c r="J428" s="25"/>
      <c r="K428" s="15">
        <v>12</v>
      </c>
      <c r="L428" s="25" t="s">
        <v>203</v>
      </c>
      <c r="M428" s="23"/>
      <c r="N428" s="23">
        <v>991000000</v>
      </c>
      <c r="O428" s="134">
        <f t="shared" si="15"/>
        <v>991000000</v>
      </c>
      <c r="P428" s="110"/>
      <c r="Q428" s="110" t="s">
        <v>1023</v>
      </c>
      <c r="R428" s="109"/>
      <c r="S428" s="109"/>
      <c r="T428" s="110" t="s">
        <v>1390</v>
      </c>
    </row>
    <row r="429" spans="1:20" ht="43.5" customHeight="1" x14ac:dyDescent="0.25">
      <c r="A429" s="67" t="s">
        <v>954</v>
      </c>
      <c r="B429" s="45" t="s">
        <v>983</v>
      </c>
      <c r="C429" s="22"/>
      <c r="D429" s="22" t="s">
        <v>1006</v>
      </c>
      <c r="E429" s="45"/>
      <c r="F429" s="45" t="s">
        <v>1306</v>
      </c>
      <c r="G429" s="40"/>
      <c r="H429" s="40" t="s">
        <v>1020</v>
      </c>
      <c r="I429" s="15"/>
      <c r="J429" s="25"/>
      <c r="K429" s="15">
        <v>12</v>
      </c>
      <c r="L429" s="25" t="s">
        <v>203</v>
      </c>
      <c r="M429" s="23"/>
      <c r="N429" s="23">
        <v>917000000</v>
      </c>
      <c r="O429" s="134">
        <f t="shared" si="15"/>
        <v>917000000</v>
      </c>
      <c r="P429" s="110"/>
      <c r="Q429" s="110" t="s">
        <v>1023</v>
      </c>
      <c r="R429" s="109"/>
      <c r="S429" s="109"/>
      <c r="T429" s="110" t="s">
        <v>1390</v>
      </c>
    </row>
    <row r="430" spans="1:20" ht="43.5" customHeight="1" x14ac:dyDescent="0.25">
      <c r="A430" s="67" t="s">
        <v>955</v>
      </c>
      <c r="B430" s="45" t="s">
        <v>984</v>
      </c>
      <c r="C430" s="22"/>
      <c r="D430" s="22" t="s">
        <v>1006</v>
      </c>
      <c r="E430" s="45"/>
      <c r="F430" s="45" t="s">
        <v>1307</v>
      </c>
      <c r="G430" s="40"/>
      <c r="H430" s="40" t="s">
        <v>1020</v>
      </c>
      <c r="I430" s="15"/>
      <c r="J430" s="25"/>
      <c r="K430" s="15">
        <v>12</v>
      </c>
      <c r="L430" s="25" t="s">
        <v>203</v>
      </c>
      <c r="M430" s="23"/>
      <c r="N430" s="23">
        <v>980000000</v>
      </c>
      <c r="O430" s="134">
        <f t="shared" si="15"/>
        <v>980000000</v>
      </c>
      <c r="P430" s="110"/>
      <c r="Q430" s="110" t="s">
        <v>1023</v>
      </c>
      <c r="R430" s="109"/>
      <c r="S430" s="109"/>
      <c r="T430" s="110" t="s">
        <v>1390</v>
      </c>
    </row>
    <row r="431" spans="1:20" ht="43.5" customHeight="1" x14ac:dyDescent="0.25">
      <c r="A431" s="67" t="s">
        <v>956</v>
      </c>
      <c r="B431" s="45" t="s">
        <v>985</v>
      </c>
      <c r="C431" s="22"/>
      <c r="D431" s="22" t="s">
        <v>1006</v>
      </c>
      <c r="E431" s="45"/>
      <c r="F431" s="45" t="s">
        <v>1308</v>
      </c>
      <c r="G431" s="40"/>
      <c r="H431" s="40" t="s">
        <v>1020</v>
      </c>
      <c r="I431" s="15"/>
      <c r="J431" s="25"/>
      <c r="K431" s="15">
        <v>12</v>
      </c>
      <c r="L431" s="25" t="s">
        <v>203</v>
      </c>
      <c r="M431" s="23"/>
      <c r="N431" s="23">
        <v>901000000</v>
      </c>
      <c r="O431" s="134">
        <f t="shared" si="15"/>
        <v>901000000</v>
      </c>
      <c r="P431" s="110"/>
      <c r="Q431" s="110" t="s">
        <v>1023</v>
      </c>
      <c r="R431" s="109"/>
      <c r="S431" s="109"/>
      <c r="T431" s="110" t="s">
        <v>1390</v>
      </c>
    </row>
    <row r="432" spans="1:20" ht="43.5" customHeight="1" x14ac:dyDescent="0.25">
      <c r="A432" s="67" t="s">
        <v>957</v>
      </c>
      <c r="B432" s="45" t="s">
        <v>986</v>
      </c>
      <c r="C432" s="22"/>
      <c r="D432" s="22" t="s">
        <v>1006</v>
      </c>
      <c r="E432" s="45"/>
      <c r="F432" s="45" t="s">
        <v>1309</v>
      </c>
      <c r="G432" s="40"/>
      <c r="H432" s="40" t="s">
        <v>1020</v>
      </c>
      <c r="I432" s="15"/>
      <c r="J432" s="25"/>
      <c r="K432" s="15">
        <v>12</v>
      </c>
      <c r="L432" s="25" t="s">
        <v>203</v>
      </c>
      <c r="M432" s="23"/>
      <c r="N432" s="23">
        <v>724000000</v>
      </c>
      <c r="O432" s="134">
        <f t="shared" si="15"/>
        <v>724000000</v>
      </c>
      <c r="P432" s="110"/>
      <c r="Q432" s="110" t="s">
        <v>1023</v>
      </c>
      <c r="R432" s="109"/>
      <c r="S432" s="109"/>
      <c r="T432" s="110" t="s">
        <v>1390</v>
      </c>
    </row>
    <row r="433" spans="1:20" ht="43.5" customHeight="1" x14ac:dyDescent="0.25">
      <c r="A433" s="67" t="s">
        <v>958</v>
      </c>
      <c r="B433" s="45" t="s">
        <v>987</v>
      </c>
      <c r="C433" s="22"/>
      <c r="D433" s="22" t="s">
        <v>1006</v>
      </c>
      <c r="E433" s="45"/>
      <c r="F433" s="45" t="s">
        <v>1310</v>
      </c>
      <c r="G433" s="40"/>
      <c r="H433" s="40" t="s">
        <v>1020</v>
      </c>
      <c r="I433" s="15"/>
      <c r="J433" s="25"/>
      <c r="K433" s="15">
        <v>12</v>
      </c>
      <c r="L433" s="25" t="s">
        <v>203</v>
      </c>
      <c r="M433" s="23"/>
      <c r="N433" s="23">
        <v>892000000</v>
      </c>
      <c r="O433" s="134">
        <f t="shared" si="15"/>
        <v>892000000</v>
      </c>
      <c r="P433" s="110"/>
      <c r="Q433" s="110" t="s">
        <v>1023</v>
      </c>
      <c r="R433" s="109"/>
      <c r="S433" s="109"/>
      <c r="T433" s="110" t="s">
        <v>1390</v>
      </c>
    </row>
    <row r="434" spans="1:20" ht="43.5" customHeight="1" x14ac:dyDescent="0.25">
      <c r="A434" s="67" t="s">
        <v>959</v>
      </c>
      <c r="B434" s="45" t="s">
        <v>988</v>
      </c>
      <c r="C434" s="22"/>
      <c r="D434" s="22" t="s">
        <v>1006</v>
      </c>
      <c r="E434" s="45"/>
      <c r="F434" s="45" t="s">
        <v>1311</v>
      </c>
      <c r="G434" s="40"/>
      <c r="H434" s="40" t="s">
        <v>1020</v>
      </c>
      <c r="I434" s="15"/>
      <c r="J434" s="25"/>
      <c r="K434" s="15">
        <v>12</v>
      </c>
      <c r="L434" s="25" t="s">
        <v>203</v>
      </c>
      <c r="M434" s="23"/>
      <c r="N434" s="23">
        <v>881000000</v>
      </c>
      <c r="O434" s="134">
        <f t="shared" si="15"/>
        <v>881000000</v>
      </c>
      <c r="P434" s="110"/>
      <c r="Q434" s="110" t="s">
        <v>1023</v>
      </c>
      <c r="R434" s="109"/>
      <c r="S434" s="109"/>
      <c r="T434" s="110" t="s">
        <v>1390</v>
      </c>
    </row>
    <row r="435" spans="1:20" ht="43.5" customHeight="1" x14ac:dyDescent="0.25">
      <c r="A435" s="67" t="s">
        <v>960</v>
      </c>
      <c r="B435" s="45" t="s">
        <v>989</v>
      </c>
      <c r="C435" s="22"/>
      <c r="D435" s="22" t="s">
        <v>1006</v>
      </c>
      <c r="E435" s="45"/>
      <c r="F435" s="45" t="s">
        <v>1312</v>
      </c>
      <c r="G435" s="40"/>
      <c r="H435" s="40" t="s">
        <v>1020</v>
      </c>
      <c r="I435" s="15"/>
      <c r="J435" s="25"/>
      <c r="K435" s="15">
        <v>12</v>
      </c>
      <c r="L435" s="25" t="s">
        <v>203</v>
      </c>
      <c r="M435" s="23"/>
      <c r="N435" s="23">
        <v>925000000</v>
      </c>
      <c r="O435" s="134">
        <f t="shared" si="15"/>
        <v>925000000</v>
      </c>
      <c r="P435" s="110"/>
      <c r="Q435" s="110" t="s">
        <v>1023</v>
      </c>
      <c r="R435" s="109"/>
      <c r="S435" s="109"/>
      <c r="T435" s="110" t="s">
        <v>1390</v>
      </c>
    </row>
    <row r="436" spans="1:20" ht="43.5" customHeight="1" x14ac:dyDescent="0.25">
      <c r="A436" s="67" t="s">
        <v>961</v>
      </c>
      <c r="B436" s="45" t="s">
        <v>990</v>
      </c>
      <c r="C436" s="22"/>
      <c r="D436" s="22" t="s">
        <v>1006</v>
      </c>
      <c r="E436" s="45"/>
      <c r="F436" s="45" t="s">
        <v>1313</v>
      </c>
      <c r="G436" s="40"/>
      <c r="H436" s="40" t="s">
        <v>1020</v>
      </c>
      <c r="I436" s="15"/>
      <c r="J436" s="25"/>
      <c r="K436" s="15">
        <v>12</v>
      </c>
      <c r="L436" s="25" t="s">
        <v>203</v>
      </c>
      <c r="M436" s="23"/>
      <c r="N436" s="23">
        <v>1078000000</v>
      </c>
      <c r="O436" s="134">
        <f t="shared" si="15"/>
        <v>1078000000</v>
      </c>
      <c r="P436" s="110"/>
      <c r="Q436" s="110" t="s">
        <v>1023</v>
      </c>
      <c r="R436" s="109"/>
      <c r="S436" s="109"/>
      <c r="T436" s="110" t="s">
        <v>1390</v>
      </c>
    </row>
    <row r="437" spans="1:20" ht="43.5" customHeight="1" x14ac:dyDescent="0.25">
      <c r="A437" s="67" t="s">
        <v>962</v>
      </c>
      <c r="B437" s="45" t="s">
        <v>991</v>
      </c>
      <c r="C437" s="22"/>
      <c r="D437" s="22" t="s">
        <v>1006</v>
      </c>
      <c r="E437" s="45"/>
      <c r="F437" s="45" t="s">
        <v>1314</v>
      </c>
      <c r="G437" s="40"/>
      <c r="H437" s="40" t="s">
        <v>1020</v>
      </c>
      <c r="I437" s="15"/>
      <c r="J437" s="25"/>
      <c r="K437" s="15">
        <v>12</v>
      </c>
      <c r="L437" s="25" t="s">
        <v>203</v>
      </c>
      <c r="M437" s="23"/>
      <c r="N437" s="23">
        <v>772000000</v>
      </c>
      <c r="O437" s="134">
        <f t="shared" si="15"/>
        <v>772000000</v>
      </c>
      <c r="P437" s="110"/>
      <c r="Q437" s="110" t="s">
        <v>1023</v>
      </c>
      <c r="R437" s="109"/>
      <c r="S437" s="109"/>
      <c r="T437" s="110" t="s">
        <v>1390</v>
      </c>
    </row>
    <row r="438" spans="1:20" ht="43.5" customHeight="1" x14ac:dyDescent="0.25">
      <c r="A438" s="67" t="s">
        <v>963</v>
      </c>
      <c r="B438" s="45" t="s">
        <v>992</v>
      </c>
      <c r="C438" s="22"/>
      <c r="D438" s="22" t="s">
        <v>1006</v>
      </c>
      <c r="E438" s="45"/>
      <c r="F438" s="45" t="s">
        <v>1315</v>
      </c>
      <c r="G438" s="40"/>
      <c r="H438" s="40" t="s">
        <v>1020</v>
      </c>
      <c r="I438" s="15"/>
      <c r="J438" s="25"/>
      <c r="K438" s="15">
        <v>12</v>
      </c>
      <c r="L438" s="25" t="s">
        <v>203</v>
      </c>
      <c r="M438" s="23"/>
      <c r="N438" s="23">
        <v>795000000</v>
      </c>
      <c r="O438" s="134">
        <f t="shared" si="15"/>
        <v>795000000</v>
      </c>
      <c r="P438" s="110"/>
      <c r="Q438" s="110" t="s">
        <v>1023</v>
      </c>
      <c r="R438" s="109"/>
      <c r="S438" s="109"/>
      <c r="T438" s="110" t="s">
        <v>1390</v>
      </c>
    </row>
    <row r="439" spans="1:20" ht="43.5" customHeight="1" x14ac:dyDescent="0.25">
      <c r="A439" s="67" t="s">
        <v>964</v>
      </c>
      <c r="B439" s="45" t="s">
        <v>993</v>
      </c>
      <c r="C439" s="22"/>
      <c r="D439" s="22" t="s">
        <v>1006</v>
      </c>
      <c r="E439" s="45"/>
      <c r="F439" s="45" t="s">
        <v>1316</v>
      </c>
      <c r="G439" s="40"/>
      <c r="H439" s="40" t="s">
        <v>1020</v>
      </c>
      <c r="I439" s="15"/>
      <c r="J439" s="25"/>
      <c r="K439" s="15">
        <v>12</v>
      </c>
      <c r="L439" s="25" t="s">
        <v>203</v>
      </c>
      <c r="M439" s="23"/>
      <c r="N439" s="23">
        <v>397000000</v>
      </c>
      <c r="O439" s="134">
        <f t="shared" si="15"/>
        <v>397000000</v>
      </c>
      <c r="P439" s="110"/>
      <c r="Q439" s="110" t="s">
        <v>1023</v>
      </c>
      <c r="R439" s="109"/>
      <c r="S439" s="109"/>
      <c r="T439" s="110" t="s">
        <v>1390</v>
      </c>
    </row>
    <row r="440" spans="1:20" ht="43.5" customHeight="1" x14ac:dyDescent="0.25">
      <c r="A440" s="67" t="s">
        <v>965</v>
      </c>
      <c r="B440" s="45" t="s">
        <v>994</v>
      </c>
      <c r="C440" s="22"/>
      <c r="D440" s="22" t="s">
        <v>1006</v>
      </c>
      <c r="E440" s="45"/>
      <c r="F440" s="45" t="s">
        <v>1317</v>
      </c>
      <c r="G440" s="40"/>
      <c r="H440" s="40" t="s">
        <v>1020</v>
      </c>
      <c r="I440" s="15"/>
      <c r="J440" s="25"/>
      <c r="K440" s="15">
        <v>12</v>
      </c>
      <c r="L440" s="25" t="s">
        <v>203</v>
      </c>
      <c r="M440" s="23"/>
      <c r="N440" s="23">
        <v>679000000</v>
      </c>
      <c r="O440" s="134">
        <f t="shared" si="15"/>
        <v>679000000</v>
      </c>
      <c r="P440" s="110"/>
      <c r="Q440" s="110" t="s">
        <v>1023</v>
      </c>
      <c r="R440" s="109"/>
      <c r="S440" s="109"/>
      <c r="T440" s="110" t="s">
        <v>1390</v>
      </c>
    </row>
    <row r="441" spans="1:20" ht="43.5" customHeight="1" x14ac:dyDescent="0.25">
      <c r="A441" s="67" t="s">
        <v>966</v>
      </c>
      <c r="B441" s="45" t="s">
        <v>995</v>
      </c>
      <c r="C441" s="22"/>
      <c r="D441" s="22" t="s">
        <v>1006</v>
      </c>
      <c r="E441" s="45"/>
      <c r="F441" s="45" t="s">
        <v>1318</v>
      </c>
      <c r="G441" s="40"/>
      <c r="H441" s="40" t="s">
        <v>1020</v>
      </c>
      <c r="I441" s="15"/>
      <c r="J441" s="25"/>
      <c r="K441" s="15">
        <v>12</v>
      </c>
      <c r="L441" s="25" t="s">
        <v>203</v>
      </c>
      <c r="M441" s="23"/>
      <c r="N441" s="23">
        <v>615000000</v>
      </c>
      <c r="O441" s="134">
        <f t="shared" si="15"/>
        <v>615000000</v>
      </c>
      <c r="P441" s="110"/>
      <c r="Q441" s="110" t="s">
        <v>1023</v>
      </c>
      <c r="R441" s="109"/>
      <c r="S441" s="109"/>
      <c r="T441" s="110" t="s">
        <v>1390</v>
      </c>
    </row>
    <row r="442" spans="1:20" ht="43.5" customHeight="1" x14ac:dyDescent="0.25">
      <c r="A442" s="67" t="s">
        <v>967</v>
      </c>
      <c r="B442" s="45" t="s">
        <v>996</v>
      </c>
      <c r="C442" s="22"/>
      <c r="D442" s="22" t="s">
        <v>1006</v>
      </c>
      <c r="E442" s="45"/>
      <c r="F442" s="45" t="s">
        <v>1319</v>
      </c>
      <c r="G442" s="40"/>
      <c r="H442" s="40" t="s">
        <v>1020</v>
      </c>
      <c r="I442" s="15"/>
      <c r="J442" s="25"/>
      <c r="K442" s="15">
        <v>12</v>
      </c>
      <c r="L442" s="25" t="s">
        <v>203</v>
      </c>
      <c r="M442" s="23"/>
      <c r="N442" s="23">
        <v>319000000</v>
      </c>
      <c r="O442" s="134">
        <f t="shared" si="15"/>
        <v>319000000</v>
      </c>
      <c r="P442" s="110"/>
      <c r="Q442" s="110" t="s">
        <v>1023</v>
      </c>
      <c r="R442" s="109"/>
      <c r="S442" s="109"/>
      <c r="T442" s="110" t="s">
        <v>1390</v>
      </c>
    </row>
    <row r="443" spans="1:20" ht="43.5" customHeight="1" x14ac:dyDescent="0.25">
      <c r="A443" s="67" t="s">
        <v>968</v>
      </c>
      <c r="B443" s="45" t="s">
        <v>997</v>
      </c>
      <c r="C443" s="22"/>
      <c r="D443" s="22" t="s">
        <v>1006</v>
      </c>
      <c r="E443" s="45"/>
      <c r="F443" s="45" t="s">
        <v>1320</v>
      </c>
      <c r="G443" s="40"/>
      <c r="H443" s="40" t="s">
        <v>1020</v>
      </c>
      <c r="I443" s="15"/>
      <c r="J443" s="25"/>
      <c r="K443" s="15">
        <v>12</v>
      </c>
      <c r="L443" s="25" t="s">
        <v>203</v>
      </c>
      <c r="M443" s="23"/>
      <c r="N443" s="23">
        <v>440000000</v>
      </c>
      <c r="O443" s="134">
        <f t="shared" si="15"/>
        <v>440000000</v>
      </c>
      <c r="P443" s="110"/>
      <c r="Q443" s="110" t="s">
        <v>1023</v>
      </c>
      <c r="R443" s="109"/>
      <c r="S443" s="109"/>
      <c r="T443" s="110" t="s">
        <v>1390</v>
      </c>
    </row>
    <row r="444" spans="1:20" ht="43.5" customHeight="1" x14ac:dyDescent="0.25">
      <c r="A444" s="67" t="s">
        <v>969</v>
      </c>
      <c r="B444" s="45" t="s">
        <v>998</v>
      </c>
      <c r="C444" s="22"/>
      <c r="D444" s="22" t="s">
        <v>1006</v>
      </c>
      <c r="E444" s="45"/>
      <c r="F444" s="45" t="s">
        <v>1321</v>
      </c>
      <c r="G444" s="40"/>
      <c r="H444" s="40" t="s">
        <v>1020</v>
      </c>
      <c r="I444" s="15"/>
      <c r="J444" s="25"/>
      <c r="K444" s="15">
        <v>12</v>
      </c>
      <c r="L444" s="25" t="s">
        <v>203</v>
      </c>
      <c r="M444" s="23"/>
      <c r="N444" s="23">
        <v>457000000</v>
      </c>
      <c r="O444" s="134">
        <f t="shared" si="15"/>
        <v>457000000</v>
      </c>
      <c r="P444" s="110"/>
      <c r="Q444" s="110" t="s">
        <v>1023</v>
      </c>
      <c r="R444" s="109"/>
      <c r="S444" s="109"/>
      <c r="T444" s="110" t="s">
        <v>1390</v>
      </c>
    </row>
    <row r="445" spans="1:20" ht="43.5" customHeight="1" x14ac:dyDescent="0.25">
      <c r="A445" s="67" t="s">
        <v>970</v>
      </c>
      <c r="B445" s="45" t="s">
        <v>999</v>
      </c>
      <c r="C445" s="22"/>
      <c r="D445" s="22" t="s">
        <v>1006</v>
      </c>
      <c r="E445" s="45"/>
      <c r="F445" s="45" t="s">
        <v>1322</v>
      </c>
      <c r="G445" s="40"/>
      <c r="H445" s="40" t="s">
        <v>1020</v>
      </c>
      <c r="I445" s="15"/>
      <c r="J445" s="25"/>
      <c r="K445" s="15">
        <v>12</v>
      </c>
      <c r="L445" s="25" t="s">
        <v>203</v>
      </c>
      <c r="M445" s="23"/>
      <c r="N445" s="23">
        <v>375000000</v>
      </c>
      <c r="O445" s="134">
        <f t="shared" si="15"/>
        <v>375000000</v>
      </c>
      <c r="P445" s="110"/>
      <c r="Q445" s="110" t="s">
        <v>1023</v>
      </c>
      <c r="R445" s="109"/>
      <c r="S445" s="109"/>
      <c r="T445" s="110" t="s">
        <v>1390</v>
      </c>
    </row>
    <row r="446" spans="1:20" ht="43.5" customHeight="1" x14ac:dyDescent="0.25">
      <c r="A446" s="67" t="s">
        <v>971</v>
      </c>
      <c r="B446" s="45" t="s">
        <v>1000</v>
      </c>
      <c r="C446" s="22"/>
      <c r="D446" s="22" t="s">
        <v>1006</v>
      </c>
      <c r="E446" s="45"/>
      <c r="F446" s="45" t="s">
        <v>1323</v>
      </c>
      <c r="G446" s="40"/>
      <c r="H446" s="40" t="s">
        <v>1020</v>
      </c>
      <c r="I446" s="15"/>
      <c r="J446" s="25"/>
      <c r="K446" s="15">
        <v>12</v>
      </c>
      <c r="L446" s="25" t="s">
        <v>203</v>
      </c>
      <c r="M446" s="23"/>
      <c r="N446" s="23">
        <v>327000000</v>
      </c>
      <c r="O446" s="134">
        <f t="shared" si="15"/>
        <v>327000000</v>
      </c>
      <c r="P446" s="110"/>
      <c r="Q446" s="110" t="s">
        <v>1023</v>
      </c>
      <c r="R446" s="109"/>
      <c r="S446" s="109"/>
      <c r="T446" s="110" t="s">
        <v>1390</v>
      </c>
    </row>
    <row r="447" spans="1:20" ht="43.5" customHeight="1" x14ac:dyDescent="0.25">
      <c r="A447" s="67" t="s">
        <v>972</v>
      </c>
      <c r="B447" s="45" t="s">
        <v>1001</v>
      </c>
      <c r="C447" s="22"/>
      <c r="D447" s="22" t="s">
        <v>1006</v>
      </c>
      <c r="E447" s="45"/>
      <c r="F447" s="45" t="s">
        <v>1324</v>
      </c>
      <c r="G447" s="40"/>
      <c r="H447" s="40" t="s">
        <v>1020</v>
      </c>
      <c r="I447" s="15"/>
      <c r="J447" s="25"/>
      <c r="K447" s="15">
        <v>12</v>
      </c>
      <c r="L447" s="25" t="s">
        <v>203</v>
      </c>
      <c r="M447" s="23"/>
      <c r="N447" s="23">
        <v>60000000</v>
      </c>
      <c r="O447" s="134">
        <f t="shared" si="15"/>
        <v>60000000</v>
      </c>
      <c r="P447" s="110"/>
      <c r="Q447" s="110" t="s">
        <v>1023</v>
      </c>
      <c r="R447" s="109"/>
      <c r="S447" s="109"/>
      <c r="T447" s="110" t="s">
        <v>1390</v>
      </c>
    </row>
    <row r="448" spans="1:20" ht="43.5" customHeight="1" x14ac:dyDescent="0.25">
      <c r="A448" s="67" t="s">
        <v>973</v>
      </c>
      <c r="B448" s="45" t="s">
        <v>1002</v>
      </c>
      <c r="C448" s="22"/>
      <c r="D448" s="22" t="s">
        <v>1006</v>
      </c>
      <c r="E448" s="45"/>
      <c r="F448" s="45" t="s">
        <v>1325</v>
      </c>
      <c r="G448" s="40"/>
      <c r="H448" s="40" t="s">
        <v>1020</v>
      </c>
      <c r="I448" s="15"/>
      <c r="J448" s="25"/>
      <c r="K448" s="15">
        <v>12</v>
      </c>
      <c r="L448" s="25" t="s">
        <v>203</v>
      </c>
      <c r="M448" s="23"/>
      <c r="N448" s="23">
        <v>140000000</v>
      </c>
      <c r="O448" s="134">
        <f t="shared" si="15"/>
        <v>140000000</v>
      </c>
      <c r="P448" s="110"/>
      <c r="Q448" s="110" t="s">
        <v>1023</v>
      </c>
      <c r="R448" s="109"/>
      <c r="S448" s="109"/>
      <c r="T448" s="110" t="s">
        <v>1390</v>
      </c>
    </row>
    <row r="449" spans="1:20" ht="43.5" customHeight="1" x14ac:dyDescent="0.25">
      <c r="A449" s="67" t="s">
        <v>974</v>
      </c>
      <c r="B449" s="45" t="s">
        <v>1003</v>
      </c>
      <c r="C449" s="22"/>
      <c r="D449" s="22" t="s">
        <v>1006</v>
      </c>
      <c r="E449" s="45"/>
      <c r="F449" s="45" t="s">
        <v>1326</v>
      </c>
      <c r="G449" s="40"/>
      <c r="H449" s="40" t="s">
        <v>1020</v>
      </c>
      <c r="I449" s="15"/>
      <c r="J449" s="25"/>
      <c r="K449" s="15">
        <v>12</v>
      </c>
      <c r="L449" s="25" t="s">
        <v>203</v>
      </c>
      <c r="M449" s="23"/>
      <c r="N449" s="23">
        <v>134000000</v>
      </c>
      <c r="O449" s="134">
        <f t="shared" si="15"/>
        <v>134000000</v>
      </c>
      <c r="P449" s="110"/>
      <c r="Q449" s="110" t="s">
        <v>1023</v>
      </c>
      <c r="R449" s="109"/>
      <c r="S449" s="109"/>
      <c r="T449" s="110" t="s">
        <v>1390</v>
      </c>
    </row>
    <row r="450" spans="1:20" ht="43.5" customHeight="1" x14ac:dyDescent="0.25">
      <c r="A450" s="169" t="s">
        <v>1355</v>
      </c>
      <c r="B450" s="177" t="s">
        <v>1356</v>
      </c>
      <c r="C450" s="22"/>
      <c r="D450" s="22" t="s">
        <v>1357</v>
      </c>
      <c r="E450" s="45"/>
      <c r="F450" s="45" t="s">
        <v>1358</v>
      </c>
      <c r="G450" s="40"/>
      <c r="H450" s="40" t="s">
        <v>1020</v>
      </c>
      <c r="I450" s="15"/>
      <c r="J450" s="178"/>
      <c r="K450" s="15">
        <v>2</v>
      </c>
      <c r="L450" s="178" t="s">
        <v>1359</v>
      </c>
      <c r="M450" s="179"/>
      <c r="N450" s="179"/>
      <c r="O450" s="180">
        <v>200000000</v>
      </c>
      <c r="P450" s="110"/>
      <c r="Q450" s="110" t="s">
        <v>1023</v>
      </c>
      <c r="R450" s="109"/>
      <c r="S450" s="109"/>
      <c r="T450" s="109"/>
    </row>
    <row r="451" spans="1:20" ht="42" customHeight="1" x14ac:dyDescent="0.25">
      <c r="A451" s="300" t="s">
        <v>149</v>
      </c>
      <c r="B451" s="302" t="s">
        <v>57</v>
      </c>
      <c r="C451" s="75" t="s">
        <v>354</v>
      </c>
      <c r="D451" s="75" t="s">
        <v>354</v>
      </c>
      <c r="E451" s="75" t="s">
        <v>1057</v>
      </c>
      <c r="F451" s="75" t="s">
        <v>1057</v>
      </c>
      <c r="G451" s="136" t="s">
        <v>1020</v>
      </c>
      <c r="H451" s="136" t="s">
        <v>1020</v>
      </c>
      <c r="I451" s="88">
        <v>25</v>
      </c>
      <c r="J451" s="87" t="s">
        <v>285</v>
      </c>
      <c r="K451" s="88">
        <v>25</v>
      </c>
      <c r="L451" s="87" t="s">
        <v>285</v>
      </c>
      <c r="M451" s="321">
        <f>SUM(M456:M472)</f>
        <v>7001148000</v>
      </c>
      <c r="N451" s="321">
        <f>SUM(N456:N472)</f>
        <v>7001148000</v>
      </c>
      <c r="O451" s="321">
        <f>SUM(O456:O472)</f>
        <v>0</v>
      </c>
      <c r="P451" s="117" t="s">
        <v>1022</v>
      </c>
      <c r="Q451" s="117" t="s">
        <v>1023</v>
      </c>
      <c r="R451" s="131"/>
      <c r="S451" s="131"/>
      <c r="T451" s="131"/>
    </row>
    <row r="452" spans="1:20" ht="42" customHeight="1" x14ac:dyDescent="0.25">
      <c r="A452" s="311"/>
      <c r="B452" s="307"/>
      <c r="C452" s="75" t="s">
        <v>355</v>
      </c>
      <c r="D452" s="75" t="s">
        <v>355</v>
      </c>
      <c r="E452" s="75" t="s">
        <v>1057</v>
      </c>
      <c r="F452" s="75" t="s">
        <v>1057</v>
      </c>
      <c r="G452" s="136" t="s">
        <v>1020</v>
      </c>
      <c r="H452" s="136" t="s">
        <v>1020</v>
      </c>
      <c r="I452" s="78">
        <v>55</v>
      </c>
      <c r="J452" s="87" t="s">
        <v>285</v>
      </c>
      <c r="K452" s="78">
        <v>55</v>
      </c>
      <c r="L452" s="87" t="s">
        <v>285</v>
      </c>
      <c r="M452" s="322"/>
      <c r="N452" s="322"/>
      <c r="O452" s="322"/>
      <c r="P452" s="117" t="s">
        <v>1022</v>
      </c>
      <c r="Q452" s="117" t="s">
        <v>1023</v>
      </c>
      <c r="R452" s="131"/>
      <c r="S452" s="131"/>
      <c r="T452" s="131"/>
    </row>
    <row r="453" spans="1:20" ht="42" customHeight="1" x14ac:dyDescent="0.25">
      <c r="A453" s="311"/>
      <c r="B453" s="307"/>
      <c r="C453" s="75" t="s">
        <v>356</v>
      </c>
      <c r="D453" s="75" t="s">
        <v>1032</v>
      </c>
      <c r="E453" s="75" t="s">
        <v>1057</v>
      </c>
      <c r="F453" s="75" t="s">
        <v>1057</v>
      </c>
      <c r="G453" s="136" t="s">
        <v>1020</v>
      </c>
      <c r="H453" s="136" t="s">
        <v>1020</v>
      </c>
      <c r="I453" s="78">
        <v>45</v>
      </c>
      <c r="J453" s="87" t="s">
        <v>285</v>
      </c>
      <c r="K453" s="78">
        <v>45</v>
      </c>
      <c r="L453" s="87" t="s">
        <v>285</v>
      </c>
      <c r="M453" s="322"/>
      <c r="N453" s="322"/>
      <c r="O453" s="322"/>
      <c r="P453" s="117" t="s">
        <v>1022</v>
      </c>
      <c r="Q453" s="117" t="s">
        <v>1023</v>
      </c>
      <c r="R453" s="131"/>
      <c r="S453" s="131"/>
      <c r="T453" s="131"/>
    </row>
    <row r="454" spans="1:20" ht="42" customHeight="1" x14ac:dyDescent="0.25">
      <c r="A454" s="311"/>
      <c r="B454" s="307"/>
      <c r="C454" s="75" t="s">
        <v>357</v>
      </c>
      <c r="D454" s="75" t="s">
        <v>357</v>
      </c>
      <c r="E454" s="75" t="s">
        <v>1057</v>
      </c>
      <c r="F454" s="75" t="s">
        <v>1057</v>
      </c>
      <c r="G454" s="136" t="s">
        <v>1020</v>
      </c>
      <c r="H454" s="136" t="s">
        <v>1020</v>
      </c>
      <c r="I454" s="78">
        <v>35</v>
      </c>
      <c r="J454" s="87" t="s">
        <v>285</v>
      </c>
      <c r="K454" s="78">
        <v>35</v>
      </c>
      <c r="L454" s="87" t="s">
        <v>285</v>
      </c>
      <c r="M454" s="322"/>
      <c r="N454" s="322"/>
      <c r="O454" s="322"/>
      <c r="P454" s="117" t="s">
        <v>1022</v>
      </c>
      <c r="Q454" s="117" t="s">
        <v>1023</v>
      </c>
      <c r="R454" s="131"/>
      <c r="S454" s="131"/>
      <c r="T454" s="131"/>
    </row>
    <row r="455" spans="1:20" ht="42" customHeight="1" x14ac:dyDescent="0.25">
      <c r="A455" s="301"/>
      <c r="B455" s="303"/>
      <c r="C455" s="75" t="s">
        <v>358</v>
      </c>
      <c r="D455" s="75" t="s">
        <v>358</v>
      </c>
      <c r="E455" s="75" t="s">
        <v>1057</v>
      </c>
      <c r="F455" s="75" t="s">
        <v>1057</v>
      </c>
      <c r="G455" s="136" t="s">
        <v>1020</v>
      </c>
      <c r="H455" s="136" t="s">
        <v>1020</v>
      </c>
      <c r="I455" s="78">
        <v>35</v>
      </c>
      <c r="J455" s="87" t="s">
        <v>285</v>
      </c>
      <c r="K455" s="78">
        <v>35</v>
      </c>
      <c r="L455" s="87" t="s">
        <v>285</v>
      </c>
      <c r="M455" s="323"/>
      <c r="N455" s="323"/>
      <c r="O455" s="323"/>
      <c r="P455" s="117" t="s">
        <v>1022</v>
      </c>
      <c r="Q455" s="117" t="s">
        <v>1023</v>
      </c>
      <c r="R455" s="131"/>
      <c r="S455" s="131"/>
      <c r="T455" s="131"/>
    </row>
    <row r="456" spans="1:20" ht="32.25" customHeight="1" x14ac:dyDescent="0.25">
      <c r="A456" s="67" t="s">
        <v>150</v>
      </c>
      <c r="B456" s="49" t="s">
        <v>58</v>
      </c>
      <c r="C456" s="50" t="s">
        <v>359</v>
      </c>
      <c r="D456" s="50" t="s">
        <v>359</v>
      </c>
      <c r="E456" s="40" t="s">
        <v>1332</v>
      </c>
      <c r="F456" s="40" t="s">
        <v>1332</v>
      </c>
      <c r="G456" s="40" t="s">
        <v>1020</v>
      </c>
      <c r="H456" s="40" t="s">
        <v>1020</v>
      </c>
      <c r="I456" s="20">
        <v>200</v>
      </c>
      <c r="J456" s="26" t="s">
        <v>260</v>
      </c>
      <c r="K456" s="20">
        <v>200</v>
      </c>
      <c r="L456" s="26" t="s">
        <v>260</v>
      </c>
      <c r="M456" s="95">
        <v>150000000</v>
      </c>
      <c r="N456" s="99">
        <v>150000000</v>
      </c>
      <c r="O456" s="133">
        <f>N456-M456</f>
        <v>0</v>
      </c>
      <c r="P456" s="110" t="s">
        <v>1022</v>
      </c>
      <c r="Q456" s="110" t="s">
        <v>1023</v>
      </c>
      <c r="R456" s="109"/>
      <c r="S456" s="109"/>
      <c r="T456" s="109"/>
    </row>
    <row r="457" spans="1:20" ht="42.75" customHeight="1" x14ac:dyDescent="0.25">
      <c r="A457" s="67" t="s">
        <v>151</v>
      </c>
      <c r="B457" s="49" t="s">
        <v>59</v>
      </c>
      <c r="C457" s="50" t="s">
        <v>360</v>
      </c>
      <c r="D457" s="50" t="s">
        <v>360</v>
      </c>
      <c r="E457" s="40" t="s">
        <v>1332</v>
      </c>
      <c r="F457" s="40" t="s">
        <v>1332</v>
      </c>
      <c r="G457" s="40" t="s">
        <v>1020</v>
      </c>
      <c r="H457" s="40" t="s">
        <v>1020</v>
      </c>
      <c r="I457" s="15">
        <v>300</v>
      </c>
      <c r="J457" s="28" t="s">
        <v>260</v>
      </c>
      <c r="K457" s="15">
        <v>300</v>
      </c>
      <c r="L457" s="28" t="s">
        <v>260</v>
      </c>
      <c r="M457" s="95">
        <v>175000000</v>
      </c>
      <c r="N457" s="99">
        <v>175000000</v>
      </c>
      <c r="O457" s="133">
        <f t="shared" ref="O457:O472" si="16">N457-M457</f>
        <v>0</v>
      </c>
      <c r="P457" s="110" t="s">
        <v>1022</v>
      </c>
      <c r="Q457" s="110" t="s">
        <v>1023</v>
      </c>
      <c r="R457" s="109"/>
      <c r="S457" s="109"/>
      <c r="T457" s="109"/>
    </row>
    <row r="458" spans="1:20" ht="39.75" customHeight="1" x14ac:dyDescent="0.25">
      <c r="A458" s="67" t="s">
        <v>152</v>
      </c>
      <c r="B458" s="49" t="s">
        <v>17</v>
      </c>
      <c r="C458" s="50" t="s">
        <v>361</v>
      </c>
      <c r="D458" s="50" t="s">
        <v>361</v>
      </c>
      <c r="E458" s="40" t="s">
        <v>1332</v>
      </c>
      <c r="F458" s="40" t="s">
        <v>1332</v>
      </c>
      <c r="G458" s="40" t="s">
        <v>1020</v>
      </c>
      <c r="H458" s="40" t="s">
        <v>1020</v>
      </c>
      <c r="I458" s="36">
        <v>120</v>
      </c>
      <c r="J458" s="28" t="s">
        <v>260</v>
      </c>
      <c r="K458" s="36">
        <v>120</v>
      </c>
      <c r="L458" s="28" t="s">
        <v>260</v>
      </c>
      <c r="M458" s="95">
        <v>123733000</v>
      </c>
      <c r="N458" s="99">
        <v>123733000</v>
      </c>
      <c r="O458" s="133">
        <f t="shared" si="16"/>
        <v>0</v>
      </c>
      <c r="P458" s="110" t="s">
        <v>1022</v>
      </c>
      <c r="Q458" s="110" t="s">
        <v>1023</v>
      </c>
      <c r="R458" s="109"/>
      <c r="S458" s="109"/>
      <c r="T458" s="109"/>
    </row>
    <row r="459" spans="1:20" ht="32.25" customHeight="1" x14ac:dyDescent="0.25">
      <c r="A459" s="67" t="s">
        <v>153</v>
      </c>
      <c r="B459" s="49" t="s">
        <v>18</v>
      </c>
      <c r="C459" s="50" t="s">
        <v>362</v>
      </c>
      <c r="D459" s="50" t="s">
        <v>362</v>
      </c>
      <c r="E459" s="40" t="s">
        <v>1332</v>
      </c>
      <c r="F459" s="40" t="s">
        <v>1332</v>
      </c>
      <c r="G459" s="40" t="s">
        <v>1020</v>
      </c>
      <c r="H459" s="40" t="s">
        <v>1020</v>
      </c>
      <c r="I459" s="36">
        <v>120</v>
      </c>
      <c r="J459" s="28" t="s">
        <v>260</v>
      </c>
      <c r="K459" s="36">
        <v>120</v>
      </c>
      <c r="L459" s="28" t="s">
        <v>260</v>
      </c>
      <c r="M459" s="95">
        <v>131415000</v>
      </c>
      <c r="N459" s="99">
        <v>131415000</v>
      </c>
      <c r="O459" s="133">
        <f t="shared" si="16"/>
        <v>0</v>
      </c>
      <c r="P459" s="110" t="s">
        <v>1022</v>
      </c>
      <c r="Q459" s="110" t="s">
        <v>1023</v>
      </c>
      <c r="R459" s="109"/>
      <c r="S459" s="109"/>
      <c r="T459" s="109"/>
    </row>
    <row r="460" spans="1:20" ht="51.75" customHeight="1" x14ac:dyDescent="0.25">
      <c r="A460" s="67" t="s">
        <v>154</v>
      </c>
      <c r="B460" s="49" t="s">
        <v>60</v>
      </c>
      <c r="C460" s="50" t="s">
        <v>363</v>
      </c>
      <c r="D460" s="50" t="s">
        <v>363</v>
      </c>
      <c r="E460" s="8" t="s">
        <v>1333</v>
      </c>
      <c r="F460" s="8" t="s">
        <v>1333</v>
      </c>
      <c r="G460" s="40" t="s">
        <v>1020</v>
      </c>
      <c r="H460" s="40" t="s">
        <v>1020</v>
      </c>
      <c r="I460" s="23">
        <v>2250</v>
      </c>
      <c r="J460" s="28" t="s">
        <v>260</v>
      </c>
      <c r="K460" s="23">
        <v>2250</v>
      </c>
      <c r="L460" s="28" t="s">
        <v>260</v>
      </c>
      <c r="M460" s="95">
        <v>4725000000</v>
      </c>
      <c r="N460" s="99">
        <v>4725000000</v>
      </c>
      <c r="O460" s="133">
        <f t="shared" si="16"/>
        <v>0</v>
      </c>
      <c r="P460" s="110" t="s">
        <v>1022</v>
      </c>
      <c r="Q460" s="110" t="s">
        <v>1023</v>
      </c>
      <c r="R460" s="109"/>
      <c r="S460" s="109"/>
      <c r="T460" s="109"/>
    </row>
    <row r="461" spans="1:20" ht="64.5" customHeight="1" x14ac:dyDescent="0.25">
      <c r="A461" s="67" t="s">
        <v>155</v>
      </c>
      <c r="B461" s="49" t="s">
        <v>61</v>
      </c>
      <c r="C461" s="50" t="s">
        <v>364</v>
      </c>
      <c r="D461" s="50" t="s">
        <v>364</v>
      </c>
      <c r="E461" s="40" t="s">
        <v>1332</v>
      </c>
      <c r="F461" s="40" t="s">
        <v>1332</v>
      </c>
      <c r="G461" s="40" t="s">
        <v>1020</v>
      </c>
      <c r="H461" s="40" t="s">
        <v>1020</v>
      </c>
      <c r="I461" s="36">
        <v>200</v>
      </c>
      <c r="J461" s="28" t="s">
        <v>260</v>
      </c>
      <c r="K461" s="36">
        <v>200</v>
      </c>
      <c r="L461" s="28" t="s">
        <v>260</v>
      </c>
      <c r="M461" s="51">
        <v>100000000</v>
      </c>
      <c r="N461" s="51">
        <v>100000000</v>
      </c>
      <c r="O461" s="133">
        <f t="shared" si="16"/>
        <v>0</v>
      </c>
      <c r="P461" s="110" t="s">
        <v>1022</v>
      </c>
      <c r="Q461" s="110" t="s">
        <v>1023</v>
      </c>
      <c r="R461" s="109"/>
      <c r="S461" s="109"/>
      <c r="T461" s="109"/>
    </row>
    <row r="462" spans="1:20" ht="63.75" customHeight="1" x14ac:dyDescent="0.25">
      <c r="A462" s="67" t="s">
        <v>156</v>
      </c>
      <c r="B462" s="49" t="s">
        <v>19</v>
      </c>
      <c r="C462" s="50" t="s">
        <v>365</v>
      </c>
      <c r="D462" s="50" t="s">
        <v>365</v>
      </c>
      <c r="E462" s="40" t="s">
        <v>1334</v>
      </c>
      <c r="F462" s="40" t="s">
        <v>1334</v>
      </c>
      <c r="G462" s="40" t="s">
        <v>1020</v>
      </c>
      <c r="H462" s="40" t="s">
        <v>1020</v>
      </c>
      <c r="I462" s="36">
        <v>250</v>
      </c>
      <c r="J462" s="48" t="s">
        <v>260</v>
      </c>
      <c r="K462" s="36">
        <v>250</v>
      </c>
      <c r="L462" s="48" t="s">
        <v>260</v>
      </c>
      <c r="M462" s="51">
        <v>75000000</v>
      </c>
      <c r="N462" s="51">
        <v>75000000</v>
      </c>
      <c r="O462" s="133">
        <f t="shared" si="16"/>
        <v>0</v>
      </c>
      <c r="P462" s="110" t="s">
        <v>1022</v>
      </c>
      <c r="Q462" s="110" t="s">
        <v>1023</v>
      </c>
      <c r="R462" s="109"/>
      <c r="S462" s="109"/>
      <c r="T462" s="109"/>
    </row>
    <row r="463" spans="1:20" ht="67.5" customHeight="1" x14ac:dyDescent="0.25">
      <c r="A463" s="67" t="s">
        <v>157</v>
      </c>
      <c r="B463" s="49" t="s">
        <v>20</v>
      </c>
      <c r="C463" s="50" t="s">
        <v>366</v>
      </c>
      <c r="D463" s="50" t="s">
        <v>366</v>
      </c>
      <c r="E463" s="40" t="s">
        <v>1332</v>
      </c>
      <c r="F463" s="40" t="s">
        <v>1332</v>
      </c>
      <c r="G463" s="40" t="s">
        <v>1020</v>
      </c>
      <c r="H463" s="40" t="s">
        <v>1020</v>
      </c>
      <c r="I463" s="36">
        <v>300</v>
      </c>
      <c r="J463" s="28" t="s">
        <v>260</v>
      </c>
      <c r="K463" s="36">
        <v>300</v>
      </c>
      <c r="L463" s="28" t="s">
        <v>260</v>
      </c>
      <c r="M463" s="95">
        <v>100000000</v>
      </c>
      <c r="N463" s="99">
        <v>100000000</v>
      </c>
      <c r="O463" s="133">
        <f t="shared" si="16"/>
        <v>0</v>
      </c>
      <c r="P463" s="110" t="s">
        <v>1022</v>
      </c>
      <c r="Q463" s="110" t="s">
        <v>1023</v>
      </c>
      <c r="R463" s="109"/>
      <c r="S463" s="109"/>
      <c r="T463" s="109"/>
    </row>
    <row r="464" spans="1:20" ht="54.75" customHeight="1" x14ac:dyDescent="0.25">
      <c r="A464" s="67" t="s">
        <v>158</v>
      </c>
      <c r="B464" s="49" t="s">
        <v>62</v>
      </c>
      <c r="C464" s="50" t="s">
        <v>367</v>
      </c>
      <c r="D464" s="50" t="s">
        <v>367</v>
      </c>
      <c r="E464" s="40" t="s">
        <v>1332</v>
      </c>
      <c r="F464" s="40" t="s">
        <v>1332</v>
      </c>
      <c r="G464" s="40" t="s">
        <v>1020</v>
      </c>
      <c r="H464" s="40" t="s">
        <v>1020</v>
      </c>
      <c r="I464" s="36">
        <v>100</v>
      </c>
      <c r="J464" s="28" t="s">
        <v>368</v>
      </c>
      <c r="K464" s="36">
        <v>100</v>
      </c>
      <c r="L464" s="28" t="s">
        <v>368</v>
      </c>
      <c r="M464" s="95">
        <v>76000000</v>
      </c>
      <c r="N464" s="99">
        <v>76000000</v>
      </c>
      <c r="O464" s="133">
        <f t="shared" si="16"/>
        <v>0</v>
      </c>
      <c r="P464" s="110" t="s">
        <v>1022</v>
      </c>
      <c r="Q464" s="110" t="s">
        <v>1023</v>
      </c>
      <c r="R464" s="109"/>
      <c r="S464" s="109"/>
      <c r="T464" s="109"/>
    </row>
    <row r="465" spans="1:20" ht="30.75" customHeight="1" x14ac:dyDescent="0.25">
      <c r="A465" s="67" t="s">
        <v>159</v>
      </c>
      <c r="B465" s="49" t="s">
        <v>15</v>
      </c>
      <c r="C465" s="50" t="s">
        <v>369</v>
      </c>
      <c r="D465" s="50" t="s">
        <v>369</v>
      </c>
      <c r="E465" s="40" t="s">
        <v>1335</v>
      </c>
      <c r="F465" s="40" t="s">
        <v>1335</v>
      </c>
      <c r="G465" s="40" t="s">
        <v>1020</v>
      </c>
      <c r="H465" s="40" t="s">
        <v>1020</v>
      </c>
      <c r="I465" s="36">
        <v>14</v>
      </c>
      <c r="J465" s="28" t="s">
        <v>370</v>
      </c>
      <c r="K465" s="36">
        <v>14</v>
      </c>
      <c r="L465" s="28" t="s">
        <v>370</v>
      </c>
      <c r="M465" s="95">
        <v>300000000</v>
      </c>
      <c r="N465" s="99">
        <v>300000000</v>
      </c>
      <c r="O465" s="133">
        <f t="shared" si="16"/>
        <v>0</v>
      </c>
      <c r="P465" s="110" t="s">
        <v>1022</v>
      </c>
      <c r="Q465" s="110" t="s">
        <v>1023</v>
      </c>
      <c r="R465" s="109"/>
      <c r="S465" s="109"/>
      <c r="T465" s="109"/>
    </row>
    <row r="466" spans="1:20" ht="32.25" customHeight="1" x14ac:dyDescent="0.25">
      <c r="A466" s="67" t="s">
        <v>160</v>
      </c>
      <c r="B466" s="49" t="s">
        <v>9</v>
      </c>
      <c r="C466" s="52" t="s">
        <v>371</v>
      </c>
      <c r="D466" s="52" t="s">
        <v>371</v>
      </c>
      <c r="E466" s="40" t="s">
        <v>1335</v>
      </c>
      <c r="F466" s="40" t="s">
        <v>1335</v>
      </c>
      <c r="G466" s="40" t="s">
        <v>1020</v>
      </c>
      <c r="H466" s="40" t="s">
        <v>1020</v>
      </c>
      <c r="I466" s="36">
        <v>300</v>
      </c>
      <c r="J466" s="48" t="s">
        <v>260</v>
      </c>
      <c r="K466" s="36">
        <v>300</v>
      </c>
      <c r="L466" s="48" t="s">
        <v>260</v>
      </c>
      <c r="M466" s="95">
        <v>445000000</v>
      </c>
      <c r="N466" s="99">
        <v>445000000</v>
      </c>
      <c r="O466" s="133">
        <f t="shared" si="16"/>
        <v>0</v>
      </c>
      <c r="P466" s="110" t="s">
        <v>1022</v>
      </c>
      <c r="Q466" s="110" t="s">
        <v>1023</v>
      </c>
      <c r="R466" s="109"/>
      <c r="S466" s="109"/>
      <c r="T466" s="109"/>
    </row>
    <row r="467" spans="1:20" ht="35.25" customHeight="1" x14ac:dyDescent="0.25">
      <c r="A467" s="67" t="s">
        <v>161</v>
      </c>
      <c r="B467" s="49" t="s">
        <v>63</v>
      </c>
      <c r="C467" s="53" t="s">
        <v>373</v>
      </c>
      <c r="D467" s="53" t="s">
        <v>373</v>
      </c>
      <c r="E467" s="40" t="s">
        <v>1052</v>
      </c>
      <c r="F467" s="40" t="s">
        <v>1052</v>
      </c>
      <c r="G467" s="40" t="s">
        <v>1020</v>
      </c>
      <c r="H467" s="40" t="s">
        <v>1020</v>
      </c>
      <c r="I467" s="39">
        <v>50</v>
      </c>
      <c r="J467" s="48" t="s">
        <v>260</v>
      </c>
      <c r="K467" s="39">
        <v>50</v>
      </c>
      <c r="L467" s="48" t="s">
        <v>260</v>
      </c>
      <c r="M467" s="95">
        <v>100000000</v>
      </c>
      <c r="N467" s="99">
        <v>100000000</v>
      </c>
      <c r="O467" s="133">
        <f t="shared" si="16"/>
        <v>0</v>
      </c>
      <c r="P467" s="110" t="s">
        <v>1022</v>
      </c>
      <c r="Q467" s="110" t="s">
        <v>1023</v>
      </c>
      <c r="R467" s="109"/>
      <c r="S467" s="109"/>
      <c r="T467" s="109"/>
    </row>
    <row r="468" spans="1:20" ht="78.75" customHeight="1" x14ac:dyDescent="0.25">
      <c r="A468" s="67" t="s">
        <v>162</v>
      </c>
      <c r="B468" s="49" t="s">
        <v>64</v>
      </c>
      <c r="C468" s="50" t="s">
        <v>374</v>
      </c>
      <c r="D468" s="50" t="s">
        <v>374</v>
      </c>
      <c r="E468" s="40" t="s">
        <v>1052</v>
      </c>
      <c r="F468" s="40" t="s">
        <v>1052</v>
      </c>
      <c r="G468" s="40" t="s">
        <v>1020</v>
      </c>
      <c r="H468" s="40" t="s">
        <v>1020</v>
      </c>
      <c r="I468" s="39">
        <v>150</v>
      </c>
      <c r="J468" s="54" t="s">
        <v>260</v>
      </c>
      <c r="K468" s="39">
        <v>150</v>
      </c>
      <c r="L468" s="54" t="s">
        <v>260</v>
      </c>
      <c r="M468" s="95">
        <v>75000000</v>
      </c>
      <c r="N468" s="99">
        <v>75000000</v>
      </c>
      <c r="O468" s="133">
        <f t="shared" si="16"/>
        <v>0</v>
      </c>
      <c r="P468" s="110" t="s">
        <v>1022</v>
      </c>
      <c r="Q468" s="110" t="s">
        <v>1023</v>
      </c>
      <c r="R468" s="109"/>
      <c r="S468" s="109"/>
      <c r="T468" s="109"/>
    </row>
    <row r="469" spans="1:20" ht="31.5" customHeight="1" x14ac:dyDescent="0.25">
      <c r="A469" s="67" t="s">
        <v>163</v>
      </c>
      <c r="B469" s="49" t="s">
        <v>65</v>
      </c>
      <c r="C469" s="50" t="s">
        <v>372</v>
      </c>
      <c r="D469" s="50" t="s">
        <v>372</v>
      </c>
      <c r="E469" s="40" t="s">
        <v>370</v>
      </c>
      <c r="F469" s="40" t="s">
        <v>370</v>
      </c>
      <c r="G469" s="40" t="s">
        <v>1020</v>
      </c>
      <c r="H469" s="40" t="s">
        <v>1020</v>
      </c>
      <c r="I469" s="40">
        <v>300</v>
      </c>
      <c r="J469" s="54" t="s">
        <v>260</v>
      </c>
      <c r="K469" s="40">
        <v>300</v>
      </c>
      <c r="L469" s="54" t="s">
        <v>260</v>
      </c>
      <c r="M469" s="95">
        <v>150000000</v>
      </c>
      <c r="N469" s="99">
        <v>150000000</v>
      </c>
      <c r="O469" s="133">
        <f t="shared" si="16"/>
        <v>0</v>
      </c>
      <c r="P469" s="110" t="s">
        <v>1022</v>
      </c>
      <c r="Q469" s="110" t="s">
        <v>1023</v>
      </c>
      <c r="R469" s="109"/>
      <c r="S469" s="109"/>
      <c r="T469" s="109"/>
    </row>
    <row r="470" spans="1:20" ht="45" customHeight="1" x14ac:dyDescent="0.25">
      <c r="A470" s="67" t="s">
        <v>164</v>
      </c>
      <c r="B470" s="49" t="s">
        <v>66</v>
      </c>
      <c r="C470" s="55" t="s">
        <v>375</v>
      </c>
      <c r="D470" s="55" t="s">
        <v>375</v>
      </c>
      <c r="E470" s="40" t="s">
        <v>1332</v>
      </c>
      <c r="F470" s="40" t="s">
        <v>1332</v>
      </c>
      <c r="G470" s="40" t="s">
        <v>1020</v>
      </c>
      <c r="H470" s="40" t="s">
        <v>1020</v>
      </c>
      <c r="I470" s="39">
        <v>150</v>
      </c>
      <c r="J470" s="54" t="s">
        <v>260</v>
      </c>
      <c r="K470" s="39">
        <v>150</v>
      </c>
      <c r="L470" s="54" t="s">
        <v>260</v>
      </c>
      <c r="M470" s="95">
        <v>100000000</v>
      </c>
      <c r="N470" s="99">
        <v>100000000</v>
      </c>
      <c r="O470" s="133">
        <f t="shared" si="16"/>
        <v>0</v>
      </c>
      <c r="P470" s="110" t="s">
        <v>1022</v>
      </c>
      <c r="Q470" s="110" t="s">
        <v>1023</v>
      </c>
      <c r="R470" s="109"/>
      <c r="S470" s="109"/>
      <c r="T470" s="109"/>
    </row>
    <row r="471" spans="1:20" ht="67.5" customHeight="1" x14ac:dyDescent="0.25">
      <c r="A471" s="67" t="s">
        <v>165</v>
      </c>
      <c r="B471" s="49" t="s">
        <v>67</v>
      </c>
      <c r="C471" s="55" t="s">
        <v>376</v>
      </c>
      <c r="D471" s="55" t="s">
        <v>376</v>
      </c>
      <c r="E471" s="40" t="s">
        <v>1336</v>
      </c>
      <c r="F471" s="40" t="s">
        <v>1336</v>
      </c>
      <c r="G471" s="40" t="s">
        <v>1020</v>
      </c>
      <c r="H471" s="40" t="s">
        <v>1020</v>
      </c>
      <c r="I471" s="39">
        <v>100</v>
      </c>
      <c r="J471" s="48" t="s">
        <v>260</v>
      </c>
      <c r="K471" s="39">
        <v>100</v>
      </c>
      <c r="L471" s="48" t="s">
        <v>260</v>
      </c>
      <c r="M471" s="95">
        <v>75000000</v>
      </c>
      <c r="N471" s="99">
        <v>75000000</v>
      </c>
      <c r="O471" s="133">
        <f t="shared" si="16"/>
        <v>0</v>
      </c>
      <c r="P471" s="110" t="s">
        <v>1022</v>
      </c>
      <c r="Q471" s="110" t="s">
        <v>1023</v>
      </c>
      <c r="R471" s="109"/>
      <c r="S471" s="109"/>
      <c r="T471" s="109"/>
    </row>
    <row r="472" spans="1:20" ht="43.5" customHeight="1" x14ac:dyDescent="0.25">
      <c r="A472" s="67" t="s">
        <v>166</v>
      </c>
      <c r="B472" s="49" t="s">
        <v>68</v>
      </c>
      <c r="C472" s="50" t="s">
        <v>377</v>
      </c>
      <c r="D472" s="50" t="s">
        <v>377</v>
      </c>
      <c r="E472" s="40" t="s">
        <v>1336</v>
      </c>
      <c r="F472" s="40" t="s">
        <v>1336</v>
      </c>
      <c r="G472" s="40" t="s">
        <v>1020</v>
      </c>
      <c r="H472" s="40" t="s">
        <v>1020</v>
      </c>
      <c r="I472" s="36">
        <v>100</v>
      </c>
      <c r="J472" s="54" t="s">
        <v>260</v>
      </c>
      <c r="K472" s="36">
        <v>100</v>
      </c>
      <c r="L472" s="54" t="s">
        <v>260</v>
      </c>
      <c r="M472" s="95">
        <v>100000000</v>
      </c>
      <c r="N472" s="99">
        <v>100000000</v>
      </c>
      <c r="O472" s="133">
        <f t="shared" si="16"/>
        <v>0</v>
      </c>
      <c r="P472" s="110" t="s">
        <v>1022</v>
      </c>
      <c r="Q472" s="110" t="s">
        <v>1023</v>
      </c>
      <c r="R472" s="109"/>
      <c r="S472" s="109"/>
      <c r="T472" s="109"/>
    </row>
    <row r="473" spans="1:20" ht="27" x14ac:dyDescent="0.25">
      <c r="A473" s="300" t="s">
        <v>167</v>
      </c>
      <c r="B473" s="302" t="s">
        <v>168</v>
      </c>
      <c r="C473" s="75" t="s">
        <v>438</v>
      </c>
      <c r="D473" s="75" t="s">
        <v>438</v>
      </c>
      <c r="E473" s="75" t="s">
        <v>1057</v>
      </c>
      <c r="F473" s="75" t="s">
        <v>1057</v>
      </c>
      <c r="G473" s="89" t="s">
        <v>1020</v>
      </c>
      <c r="H473" s="89" t="s">
        <v>1020</v>
      </c>
      <c r="I473" s="79">
        <v>55</v>
      </c>
      <c r="J473" s="76" t="s">
        <v>285</v>
      </c>
      <c r="K473" s="79">
        <v>55</v>
      </c>
      <c r="L473" s="76" t="s">
        <v>285</v>
      </c>
      <c r="M473" s="312">
        <f>SUM(M479:M495)</f>
        <v>3662399000</v>
      </c>
      <c r="N473" s="312">
        <f>SUM(N479:N495)</f>
        <v>3763699000</v>
      </c>
      <c r="O473" s="312">
        <f>SUM(O479:O495)</f>
        <v>101300000</v>
      </c>
      <c r="P473" s="117" t="s">
        <v>1022</v>
      </c>
      <c r="Q473" s="117" t="s">
        <v>1023</v>
      </c>
      <c r="R473" s="131"/>
      <c r="S473" s="131"/>
      <c r="T473" s="131"/>
    </row>
    <row r="474" spans="1:20" ht="38.450000000000003" customHeight="1" x14ac:dyDescent="0.25">
      <c r="A474" s="311"/>
      <c r="B474" s="307"/>
      <c r="C474" s="75" t="s">
        <v>378</v>
      </c>
      <c r="D474" s="75" t="s">
        <v>378</v>
      </c>
      <c r="E474" s="75" t="s">
        <v>1057</v>
      </c>
      <c r="F474" s="75" t="s">
        <v>1057</v>
      </c>
      <c r="G474" s="89" t="s">
        <v>1020</v>
      </c>
      <c r="H474" s="89" t="s">
        <v>1020</v>
      </c>
      <c r="I474" s="79">
        <f>10/58*100</f>
        <v>17.241379310344829</v>
      </c>
      <c r="J474" s="76" t="s">
        <v>285</v>
      </c>
      <c r="K474" s="79">
        <f>10/58*100</f>
        <v>17.241379310344829</v>
      </c>
      <c r="L474" s="76" t="s">
        <v>285</v>
      </c>
      <c r="M474" s="313"/>
      <c r="N474" s="313"/>
      <c r="O474" s="313"/>
      <c r="P474" s="117" t="s">
        <v>1022</v>
      </c>
      <c r="Q474" s="117" t="s">
        <v>1023</v>
      </c>
      <c r="R474" s="131"/>
      <c r="S474" s="131"/>
      <c r="T474" s="131"/>
    </row>
    <row r="475" spans="1:20" ht="27.6" customHeight="1" x14ac:dyDescent="0.25">
      <c r="A475" s="311"/>
      <c r="B475" s="307"/>
      <c r="C475" s="75" t="s">
        <v>379</v>
      </c>
      <c r="D475" s="75" t="s">
        <v>379</v>
      </c>
      <c r="E475" s="75" t="s">
        <v>1057</v>
      </c>
      <c r="F475" s="75" t="s">
        <v>1057</v>
      </c>
      <c r="G475" s="89" t="s">
        <v>1020</v>
      </c>
      <c r="H475" s="89" t="s">
        <v>1020</v>
      </c>
      <c r="I475" s="79">
        <v>100</v>
      </c>
      <c r="J475" s="76" t="s">
        <v>285</v>
      </c>
      <c r="K475" s="79">
        <v>100</v>
      </c>
      <c r="L475" s="76" t="s">
        <v>285</v>
      </c>
      <c r="M475" s="313"/>
      <c r="N475" s="313"/>
      <c r="O475" s="313"/>
      <c r="P475" s="117" t="s">
        <v>1022</v>
      </c>
      <c r="Q475" s="117" t="s">
        <v>1023</v>
      </c>
      <c r="R475" s="131"/>
      <c r="S475" s="131"/>
      <c r="T475" s="131"/>
    </row>
    <row r="476" spans="1:20" ht="25.5" customHeight="1" x14ac:dyDescent="0.25">
      <c r="A476" s="311"/>
      <c r="B476" s="307"/>
      <c r="C476" s="75" t="s">
        <v>380</v>
      </c>
      <c r="D476" s="75" t="s">
        <v>380</v>
      </c>
      <c r="E476" s="75" t="s">
        <v>1057</v>
      </c>
      <c r="F476" s="75" t="s">
        <v>1057</v>
      </c>
      <c r="G476" s="89" t="s">
        <v>1020</v>
      </c>
      <c r="H476" s="89" t="s">
        <v>1020</v>
      </c>
      <c r="I476" s="89">
        <v>0</v>
      </c>
      <c r="J476" s="76" t="s">
        <v>8</v>
      </c>
      <c r="K476" s="89">
        <v>0</v>
      </c>
      <c r="L476" s="76" t="s">
        <v>8</v>
      </c>
      <c r="M476" s="313"/>
      <c r="N476" s="313"/>
      <c r="O476" s="313"/>
      <c r="P476" s="117" t="s">
        <v>1022</v>
      </c>
      <c r="Q476" s="117" t="s">
        <v>1023</v>
      </c>
      <c r="R476" s="131"/>
      <c r="S476" s="131"/>
      <c r="T476" s="131"/>
    </row>
    <row r="477" spans="1:20" ht="48" customHeight="1" x14ac:dyDescent="0.25">
      <c r="A477" s="311"/>
      <c r="B477" s="307"/>
      <c r="C477" s="75" t="s">
        <v>381</v>
      </c>
      <c r="D477" s="75" t="s">
        <v>381</v>
      </c>
      <c r="E477" s="75" t="s">
        <v>1057</v>
      </c>
      <c r="F477" s="75" t="s">
        <v>1057</v>
      </c>
      <c r="G477" s="89" t="s">
        <v>1020</v>
      </c>
      <c r="H477" s="89" t="s">
        <v>1020</v>
      </c>
      <c r="I477" s="79">
        <v>100</v>
      </c>
      <c r="J477" s="76" t="s">
        <v>285</v>
      </c>
      <c r="K477" s="79">
        <v>100</v>
      </c>
      <c r="L477" s="76" t="s">
        <v>285</v>
      </c>
      <c r="M477" s="313"/>
      <c r="N477" s="313"/>
      <c r="O477" s="313"/>
      <c r="P477" s="117" t="s">
        <v>1022</v>
      </c>
      <c r="Q477" s="117" t="s">
        <v>1023</v>
      </c>
      <c r="R477" s="131"/>
      <c r="S477" s="131"/>
      <c r="T477" s="131"/>
    </row>
    <row r="478" spans="1:20" ht="36" customHeight="1" x14ac:dyDescent="0.25">
      <c r="A478" s="301"/>
      <c r="B478" s="303"/>
      <c r="C478" s="75" t="s">
        <v>382</v>
      </c>
      <c r="D478" s="75" t="s">
        <v>382</v>
      </c>
      <c r="E478" s="75" t="s">
        <v>1057</v>
      </c>
      <c r="F478" s="75" t="s">
        <v>1057</v>
      </c>
      <c r="G478" s="89" t="s">
        <v>1020</v>
      </c>
      <c r="H478" s="89" t="s">
        <v>1020</v>
      </c>
      <c r="I478" s="79">
        <v>75</v>
      </c>
      <c r="J478" s="76" t="s">
        <v>285</v>
      </c>
      <c r="K478" s="79">
        <v>75</v>
      </c>
      <c r="L478" s="76" t="s">
        <v>285</v>
      </c>
      <c r="M478" s="314"/>
      <c r="N478" s="314"/>
      <c r="O478" s="314"/>
      <c r="P478" s="117" t="s">
        <v>1022</v>
      </c>
      <c r="Q478" s="117" t="s">
        <v>1023</v>
      </c>
      <c r="R478" s="131"/>
      <c r="S478" s="131"/>
      <c r="T478" s="131"/>
    </row>
    <row r="479" spans="1:20" ht="61.5" customHeight="1" x14ac:dyDescent="0.25">
      <c r="A479" s="68" t="s">
        <v>169</v>
      </c>
      <c r="B479" s="112" t="s">
        <v>21</v>
      </c>
      <c r="C479" s="24" t="s">
        <v>1337</v>
      </c>
      <c r="D479" s="24" t="s">
        <v>383</v>
      </c>
      <c r="E479" s="8" t="s">
        <v>1339</v>
      </c>
      <c r="F479" s="8" t="s">
        <v>1339</v>
      </c>
      <c r="G479" s="40" t="s">
        <v>1020</v>
      </c>
      <c r="H479" s="40" t="s">
        <v>1020</v>
      </c>
      <c r="I479" s="56">
        <v>2</v>
      </c>
      <c r="J479" s="36" t="s">
        <v>384</v>
      </c>
      <c r="K479" s="56">
        <v>2</v>
      </c>
      <c r="L479" s="36" t="s">
        <v>384</v>
      </c>
      <c r="M479" s="57">
        <v>539423000</v>
      </c>
      <c r="N479" s="57">
        <v>539423000</v>
      </c>
      <c r="O479" s="134">
        <f>N479-M479</f>
        <v>0</v>
      </c>
      <c r="P479" s="110" t="s">
        <v>1022</v>
      </c>
      <c r="Q479" s="110" t="s">
        <v>1023</v>
      </c>
      <c r="R479" s="109"/>
      <c r="S479" s="109"/>
      <c r="T479" s="109"/>
    </row>
    <row r="480" spans="1:20" ht="41.25" customHeight="1" x14ac:dyDescent="0.25">
      <c r="A480" s="68" t="s">
        <v>170</v>
      </c>
      <c r="B480" s="112" t="s">
        <v>171</v>
      </c>
      <c r="C480" s="58" t="s">
        <v>385</v>
      </c>
      <c r="D480" s="58" t="s">
        <v>385</v>
      </c>
      <c r="E480" s="40" t="s">
        <v>1338</v>
      </c>
      <c r="F480" s="40" t="s">
        <v>1338</v>
      </c>
      <c r="G480" s="40" t="s">
        <v>1020</v>
      </c>
      <c r="H480" s="40" t="s">
        <v>1020</v>
      </c>
      <c r="I480" s="37">
        <v>100</v>
      </c>
      <c r="J480" s="40" t="s">
        <v>260</v>
      </c>
      <c r="K480" s="37">
        <v>100</v>
      </c>
      <c r="L480" s="40" t="s">
        <v>260</v>
      </c>
      <c r="M480" s="57">
        <v>125000000</v>
      </c>
      <c r="N480" s="57">
        <v>125000000</v>
      </c>
      <c r="O480" s="134">
        <f t="shared" ref="O480:O495" si="17">N480-M480</f>
        <v>0</v>
      </c>
      <c r="P480" s="110" t="s">
        <v>1022</v>
      </c>
      <c r="Q480" s="110" t="s">
        <v>1023</v>
      </c>
      <c r="R480" s="109"/>
      <c r="S480" s="109"/>
      <c r="T480" s="109"/>
    </row>
    <row r="481" spans="1:20" ht="46.5" customHeight="1" x14ac:dyDescent="0.25">
      <c r="A481" s="68" t="s">
        <v>172</v>
      </c>
      <c r="B481" s="112" t="s">
        <v>173</v>
      </c>
      <c r="C481" s="58" t="s">
        <v>386</v>
      </c>
      <c r="D481" s="58" t="s">
        <v>386</v>
      </c>
      <c r="E481" s="8" t="s">
        <v>1339</v>
      </c>
      <c r="F481" s="8" t="s">
        <v>1339</v>
      </c>
      <c r="G481" s="40" t="s">
        <v>1020</v>
      </c>
      <c r="H481" s="40" t="s">
        <v>1020</v>
      </c>
      <c r="I481" s="40">
        <v>100</v>
      </c>
      <c r="J481" s="36" t="s">
        <v>260</v>
      </c>
      <c r="K481" s="40">
        <v>100</v>
      </c>
      <c r="L481" s="36" t="s">
        <v>260</v>
      </c>
      <c r="M481" s="57">
        <v>125000000</v>
      </c>
      <c r="N481" s="57">
        <v>125000000</v>
      </c>
      <c r="O481" s="134">
        <f t="shared" si="17"/>
        <v>0</v>
      </c>
      <c r="P481" s="110" t="s">
        <v>1022</v>
      </c>
      <c r="Q481" s="110" t="s">
        <v>1023</v>
      </c>
      <c r="R481" s="109"/>
      <c r="S481" s="109"/>
      <c r="T481" s="109"/>
    </row>
    <row r="482" spans="1:20" ht="40.5" customHeight="1" x14ac:dyDescent="0.25">
      <c r="A482" s="68" t="s">
        <v>174</v>
      </c>
      <c r="B482" s="112" t="s">
        <v>175</v>
      </c>
      <c r="C482" s="58" t="s">
        <v>387</v>
      </c>
      <c r="D482" s="58" t="s">
        <v>387</v>
      </c>
      <c r="E482" s="8" t="s">
        <v>1339</v>
      </c>
      <c r="F482" s="8" t="s">
        <v>1339</v>
      </c>
      <c r="G482" s="40" t="s">
        <v>1020</v>
      </c>
      <c r="H482" s="40" t="s">
        <v>1020</v>
      </c>
      <c r="I482" s="56">
        <v>100</v>
      </c>
      <c r="J482" s="36" t="s">
        <v>260</v>
      </c>
      <c r="K482" s="56">
        <v>100</v>
      </c>
      <c r="L482" s="36" t="s">
        <v>260</v>
      </c>
      <c r="M482" s="57">
        <v>150000000</v>
      </c>
      <c r="N482" s="57">
        <v>150000000</v>
      </c>
      <c r="O482" s="134">
        <f t="shared" si="17"/>
        <v>0</v>
      </c>
      <c r="P482" s="110" t="s">
        <v>1022</v>
      </c>
      <c r="Q482" s="110" t="s">
        <v>1023</v>
      </c>
      <c r="R482" s="109"/>
      <c r="S482" s="109"/>
      <c r="T482" s="109"/>
    </row>
    <row r="483" spans="1:20" ht="33.75" customHeight="1" x14ac:dyDescent="0.25">
      <c r="A483" s="68" t="s">
        <v>176</v>
      </c>
      <c r="B483" s="112" t="s">
        <v>177</v>
      </c>
      <c r="C483" s="58" t="s">
        <v>388</v>
      </c>
      <c r="D483" s="58" t="s">
        <v>388</v>
      </c>
      <c r="E483" s="40" t="s">
        <v>1340</v>
      </c>
      <c r="F483" s="40" t="s">
        <v>1340</v>
      </c>
      <c r="G483" s="40" t="s">
        <v>1020</v>
      </c>
      <c r="H483" s="40" t="s">
        <v>1020</v>
      </c>
      <c r="I483" s="56">
        <v>4</v>
      </c>
      <c r="J483" s="36" t="s">
        <v>341</v>
      </c>
      <c r="K483" s="56">
        <v>4</v>
      </c>
      <c r="L483" s="36" t="s">
        <v>341</v>
      </c>
      <c r="M483" s="57">
        <v>200000000</v>
      </c>
      <c r="N483" s="57">
        <v>200000000</v>
      </c>
      <c r="O483" s="134">
        <f t="shared" si="17"/>
        <v>0</v>
      </c>
      <c r="P483" s="110" t="s">
        <v>1022</v>
      </c>
      <c r="Q483" s="110" t="s">
        <v>1023</v>
      </c>
      <c r="R483" s="109"/>
      <c r="S483" s="109"/>
      <c r="T483" s="109"/>
    </row>
    <row r="484" spans="1:20" ht="27" x14ac:dyDescent="0.25">
      <c r="A484" s="68" t="s">
        <v>178</v>
      </c>
      <c r="B484" s="112" t="s">
        <v>24</v>
      </c>
      <c r="C484" s="58" t="s">
        <v>389</v>
      </c>
      <c r="D484" s="58" t="s">
        <v>389</v>
      </c>
      <c r="E484" s="8" t="s">
        <v>1339</v>
      </c>
      <c r="F484" s="8" t="s">
        <v>1339</v>
      </c>
      <c r="G484" s="40" t="s">
        <v>1020</v>
      </c>
      <c r="H484" s="40" t="s">
        <v>1020</v>
      </c>
      <c r="I484" s="56">
        <v>30</v>
      </c>
      <c r="J484" s="36" t="s">
        <v>260</v>
      </c>
      <c r="K484" s="56">
        <v>100</v>
      </c>
      <c r="L484" s="36" t="s">
        <v>260</v>
      </c>
      <c r="M484" s="57">
        <v>110000000</v>
      </c>
      <c r="N484" s="57">
        <v>110000000</v>
      </c>
      <c r="O484" s="134">
        <f t="shared" si="17"/>
        <v>0</v>
      </c>
      <c r="P484" s="110" t="s">
        <v>1022</v>
      </c>
      <c r="Q484" s="110" t="s">
        <v>1023</v>
      </c>
      <c r="R484" s="109"/>
      <c r="S484" s="109"/>
      <c r="T484" s="109"/>
    </row>
    <row r="485" spans="1:20" ht="75" customHeight="1" x14ac:dyDescent="0.25">
      <c r="A485" s="68" t="s">
        <v>179</v>
      </c>
      <c r="B485" s="112" t="s">
        <v>22</v>
      </c>
      <c r="C485" s="59" t="s">
        <v>390</v>
      </c>
      <c r="D485" s="59" t="s">
        <v>390</v>
      </c>
      <c r="E485" s="40" t="s">
        <v>1341</v>
      </c>
      <c r="F485" s="40" t="s">
        <v>1341</v>
      </c>
      <c r="G485" s="40" t="s">
        <v>1020</v>
      </c>
      <c r="H485" s="40" t="s">
        <v>1020</v>
      </c>
      <c r="I485" s="40">
        <v>1</v>
      </c>
      <c r="J485" s="36" t="s">
        <v>296</v>
      </c>
      <c r="K485" s="40">
        <v>1</v>
      </c>
      <c r="L485" s="36" t="s">
        <v>296</v>
      </c>
      <c r="M485" s="57">
        <v>131982000</v>
      </c>
      <c r="N485" s="57">
        <v>131982000</v>
      </c>
      <c r="O485" s="134">
        <f t="shared" si="17"/>
        <v>0</v>
      </c>
      <c r="P485" s="110" t="s">
        <v>1022</v>
      </c>
      <c r="Q485" s="110" t="s">
        <v>1023</v>
      </c>
      <c r="R485" s="109"/>
      <c r="S485" s="109"/>
      <c r="T485" s="109"/>
    </row>
    <row r="486" spans="1:20" ht="75" customHeight="1" x14ac:dyDescent="0.25">
      <c r="A486" s="68" t="s">
        <v>180</v>
      </c>
      <c r="B486" s="112" t="s">
        <v>23</v>
      </c>
      <c r="C486" s="12" t="s">
        <v>392</v>
      </c>
      <c r="D486" s="12" t="s">
        <v>392</v>
      </c>
      <c r="E486" s="8" t="s">
        <v>1339</v>
      </c>
      <c r="F486" s="8" t="s">
        <v>1339</v>
      </c>
      <c r="G486" s="40" t="s">
        <v>1020</v>
      </c>
      <c r="H486" s="40" t="s">
        <v>1020</v>
      </c>
      <c r="I486" s="56">
        <v>1</v>
      </c>
      <c r="J486" s="36" t="s">
        <v>384</v>
      </c>
      <c r="K486" s="56">
        <v>1</v>
      </c>
      <c r="L486" s="36" t="s">
        <v>384</v>
      </c>
      <c r="M486" s="57">
        <v>537958000</v>
      </c>
      <c r="N486" s="57">
        <v>537958000</v>
      </c>
      <c r="O486" s="134">
        <f t="shared" si="17"/>
        <v>0</v>
      </c>
      <c r="P486" s="110" t="s">
        <v>1022</v>
      </c>
      <c r="Q486" s="110" t="s">
        <v>1023</v>
      </c>
      <c r="R486" s="109"/>
      <c r="S486" s="109"/>
      <c r="T486" s="109"/>
    </row>
    <row r="487" spans="1:20" ht="63" customHeight="1" x14ac:dyDescent="0.25">
      <c r="A487" s="68" t="s">
        <v>181</v>
      </c>
      <c r="B487" s="112" t="s">
        <v>182</v>
      </c>
      <c r="C487" s="12" t="s">
        <v>393</v>
      </c>
      <c r="D487" s="12" t="s">
        <v>393</v>
      </c>
      <c r="E487" s="8" t="s">
        <v>1339</v>
      </c>
      <c r="F487" s="8" t="s">
        <v>1339</v>
      </c>
      <c r="G487" s="40" t="s">
        <v>1020</v>
      </c>
      <c r="H487" s="40" t="s">
        <v>1020</v>
      </c>
      <c r="I487" s="56">
        <v>3</v>
      </c>
      <c r="J487" s="36" t="s">
        <v>391</v>
      </c>
      <c r="K487" s="56">
        <v>3</v>
      </c>
      <c r="L487" s="36" t="s">
        <v>391</v>
      </c>
      <c r="M487" s="57">
        <v>209000000</v>
      </c>
      <c r="N487" s="57">
        <v>209000000</v>
      </c>
      <c r="O487" s="134">
        <f t="shared" si="17"/>
        <v>0</v>
      </c>
      <c r="P487" s="110" t="s">
        <v>1022</v>
      </c>
      <c r="Q487" s="110" t="s">
        <v>1023</v>
      </c>
      <c r="R487" s="109"/>
      <c r="S487" s="109"/>
      <c r="T487" s="109"/>
    </row>
    <row r="488" spans="1:20" ht="41.25" customHeight="1" x14ac:dyDescent="0.25">
      <c r="A488" s="68" t="s">
        <v>183</v>
      </c>
      <c r="B488" s="112" t="s">
        <v>25</v>
      </c>
      <c r="C488" s="12" t="s">
        <v>394</v>
      </c>
      <c r="D488" s="12" t="s">
        <v>394</v>
      </c>
      <c r="E488" s="8" t="s">
        <v>1339</v>
      </c>
      <c r="F488" s="8" t="s">
        <v>1339</v>
      </c>
      <c r="G488" s="40" t="s">
        <v>1020</v>
      </c>
      <c r="H488" s="40" t="s">
        <v>1020</v>
      </c>
      <c r="I488" s="56">
        <v>3</v>
      </c>
      <c r="J488" s="36" t="s">
        <v>391</v>
      </c>
      <c r="K488" s="56">
        <v>3</v>
      </c>
      <c r="L488" s="36" t="s">
        <v>391</v>
      </c>
      <c r="M488" s="57">
        <v>577127000</v>
      </c>
      <c r="N488" s="57">
        <v>577127000</v>
      </c>
      <c r="O488" s="134">
        <f t="shared" si="17"/>
        <v>0</v>
      </c>
      <c r="P488" s="110" t="s">
        <v>1022</v>
      </c>
      <c r="Q488" s="110" t="s">
        <v>1023</v>
      </c>
      <c r="R488" s="109"/>
      <c r="S488" s="109"/>
      <c r="T488" s="109"/>
    </row>
    <row r="489" spans="1:20" ht="68.25" customHeight="1" x14ac:dyDescent="0.25">
      <c r="A489" s="240" t="s">
        <v>184</v>
      </c>
      <c r="B489" s="187" t="s">
        <v>185</v>
      </c>
      <c r="C489" s="224" t="s">
        <v>1383</v>
      </c>
      <c r="D489" s="224" t="s">
        <v>395</v>
      </c>
      <c r="E489" s="216" t="s">
        <v>1339</v>
      </c>
      <c r="F489" s="216" t="s">
        <v>1339</v>
      </c>
      <c r="G489" s="232" t="s">
        <v>1020</v>
      </c>
      <c r="H489" s="232" t="s">
        <v>1020</v>
      </c>
      <c r="I489" s="232">
        <v>2</v>
      </c>
      <c r="J489" s="225" t="s">
        <v>384</v>
      </c>
      <c r="K489" s="232">
        <v>3</v>
      </c>
      <c r="L489" s="225" t="s">
        <v>384</v>
      </c>
      <c r="M489" s="265">
        <v>192500000</v>
      </c>
      <c r="N489" s="266">
        <v>293800000</v>
      </c>
      <c r="O489" s="260">
        <f t="shared" si="17"/>
        <v>101300000</v>
      </c>
      <c r="P489" s="110" t="s">
        <v>1022</v>
      </c>
      <c r="Q489" s="110" t="s">
        <v>1023</v>
      </c>
      <c r="R489" s="109"/>
      <c r="S489" s="109"/>
      <c r="T489" s="109"/>
    </row>
    <row r="490" spans="1:20" ht="55.5" customHeight="1" x14ac:dyDescent="0.25">
      <c r="A490" s="68" t="s">
        <v>186</v>
      </c>
      <c r="B490" s="112" t="s">
        <v>187</v>
      </c>
      <c r="C490" s="12" t="s">
        <v>396</v>
      </c>
      <c r="D490" s="12" t="s">
        <v>396</v>
      </c>
      <c r="E490" s="40" t="s">
        <v>1338</v>
      </c>
      <c r="F490" s="40" t="s">
        <v>1338</v>
      </c>
      <c r="G490" s="40" t="s">
        <v>1020</v>
      </c>
      <c r="H490" s="40" t="s">
        <v>1020</v>
      </c>
      <c r="I490" s="60">
        <v>1</v>
      </c>
      <c r="J490" s="36" t="s">
        <v>341</v>
      </c>
      <c r="K490" s="60">
        <v>1</v>
      </c>
      <c r="L490" s="36" t="s">
        <v>341</v>
      </c>
      <c r="M490" s="57">
        <v>82275000</v>
      </c>
      <c r="N490" s="57">
        <v>82275000</v>
      </c>
      <c r="O490" s="134">
        <f t="shared" si="17"/>
        <v>0</v>
      </c>
      <c r="P490" s="110" t="s">
        <v>1022</v>
      </c>
      <c r="Q490" s="110" t="s">
        <v>1023</v>
      </c>
      <c r="R490" s="109"/>
      <c r="S490" s="109"/>
      <c r="T490" s="109"/>
    </row>
    <row r="491" spans="1:20" ht="45.75" customHeight="1" x14ac:dyDescent="0.25">
      <c r="A491" s="68" t="s">
        <v>188</v>
      </c>
      <c r="B491" s="112" t="s">
        <v>189</v>
      </c>
      <c r="C491" s="13" t="s">
        <v>397</v>
      </c>
      <c r="D491" s="13" t="s">
        <v>397</v>
      </c>
      <c r="E491" s="40" t="s">
        <v>1340</v>
      </c>
      <c r="F491" s="40" t="s">
        <v>1340</v>
      </c>
      <c r="G491" s="40" t="s">
        <v>1020</v>
      </c>
      <c r="H491" s="40" t="s">
        <v>1020</v>
      </c>
      <c r="I491" s="60">
        <v>3</v>
      </c>
      <c r="J491" s="91" t="s">
        <v>398</v>
      </c>
      <c r="K491" s="60">
        <v>3</v>
      </c>
      <c r="L491" s="91" t="s">
        <v>398</v>
      </c>
      <c r="M491" s="57">
        <v>104350000</v>
      </c>
      <c r="N491" s="57">
        <v>104350000</v>
      </c>
      <c r="O491" s="134">
        <f t="shared" si="17"/>
        <v>0</v>
      </c>
      <c r="P491" s="110" t="s">
        <v>1022</v>
      </c>
      <c r="Q491" s="110" t="s">
        <v>1023</v>
      </c>
      <c r="R491" s="109"/>
      <c r="S491" s="109"/>
      <c r="T491" s="109"/>
    </row>
    <row r="492" spans="1:20" ht="45.75" customHeight="1" x14ac:dyDescent="0.25">
      <c r="A492" s="68" t="s">
        <v>190</v>
      </c>
      <c r="B492" s="112" t="s">
        <v>191</v>
      </c>
      <c r="C492" s="13" t="s">
        <v>399</v>
      </c>
      <c r="D492" s="13" t="s">
        <v>399</v>
      </c>
      <c r="E492" s="40" t="s">
        <v>1340</v>
      </c>
      <c r="F492" s="40" t="s">
        <v>1340</v>
      </c>
      <c r="G492" s="40" t="s">
        <v>1020</v>
      </c>
      <c r="H492" s="40" t="s">
        <v>1020</v>
      </c>
      <c r="I492" s="60">
        <v>1</v>
      </c>
      <c r="J492" s="91" t="s">
        <v>341</v>
      </c>
      <c r="K492" s="60">
        <v>1</v>
      </c>
      <c r="L492" s="91" t="s">
        <v>341</v>
      </c>
      <c r="M492" s="57">
        <v>70000000</v>
      </c>
      <c r="N492" s="57">
        <v>70000000</v>
      </c>
      <c r="O492" s="134">
        <f t="shared" si="17"/>
        <v>0</v>
      </c>
      <c r="P492" s="110" t="s">
        <v>1022</v>
      </c>
      <c r="Q492" s="110" t="s">
        <v>1023</v>
      </c>
      <c r="R492" s="109"/>
      <c r="S492" s="109"/>
      <c r="T492" s="109"/>
    </row>
    <row r="493" spans="1:20" ht="42.75" customHeight="1" x14ac:dyDescent="0.25">
      <c r="A493" s="68" t="s">
        <v>192</v>
      </c>
      <c r="B493" s="112" t="s">
        <v>193</v>
      </c>
      <c r="C493" s="13" t="s">
        <v>400</v>
      </c>
      <c r="D493" s="13" t="s">
        <v>400</v>
      </c>
      <c r="E493" s="40" t="s">
        <v>1340</v>
      </c>
      <c r="F493" s="40" t="s">
        <v>1340</v>
      </c>
      <c r="G493" s="40" t="s">
        <v>1020</v>
      </c>
      <c r="H493" s="40" t="s">
        <v>1020</v>
      </c>
      <c r="I493" s="60">
        <v>1</v>
      </c>
      <c r="J493" s="91" t="s">
        <v>341</v>
      </c>
      <c r="K493" s="60">
        <v>1</v>
      </c>
      <c r="L493" s="91" t="s">
        <v>341</v>
      </c>
      <c r="M493" s="57">
        <v>75000000</v>
      </c>
      <c r="N493" s="57">
        <v>75000000</v>
      </c>
      <c r="O493" s="134">
        <f t="shared" si="17"/>
        <v>0</v>
      </c>
      <c r="P493" s="110" t="s">
        <v>1022</v>
      </c>
      <c r="Q493" s="110" t="s">
        <v>1023</v>
      </c>
      <c r="R493" s="109"/>
      <c r="S493" s="109"/>
      <c r="T493" s="109"/>
    </row>
    <row r="494" spans="1:20" ht="65.25" customHeight="1" x14ac:dyDescent="0.25">
      <c r="A494" s="68" t="s">
        <v>194</v>
      </c>
      <c r="B494" s="112" t="s">
        <v>195</v>
      </c>
      <c r="C494" s="12" t="s">
        <v>1344</v>
      </c>
      <c r="D494" s="12" t="s">
        <v>1344</v>
      </c>
      <c r="E494" s="8" t="s">
        <v>1345</v>
      </c>
      <c r="F494" s="8" t="s">
        <v>1345</v>
      </c>
      <c r="G494" s="40" t="s">
        <v>1020</v>
      </c>
      <c r="H494" s="40" t="s">
        <v>1020</v>
      </c>
      <c r="I494" s="60">
        <v>80</v>
      </c>
      <c r="J494" s="36" t="s">
        <v>260</v>
      </c>
      <c r="K494" s="60">
        <v>80</v>
      </c>
      <c r="L494" s="36" t="s">
        <v>260</v>
      </c>
      <c r="M494" s="57">
        <v>100000000</v>
      </c>
      <c r="N494" s="57">
        <v>100000000</v>
      </c>
      <c r="O494" s="134">
        <f t="shared" si="17"/>
        <v>0</v>
      </c>
      <c r="P494" s="110" t="s">
        <v>1022</v>
      </c>
      <c r="Q494" s="110" t="s">
        <v>1023</v>
      </c>
      <c r="R494" s="109"/>
      <c r="S494" s="109"/>
      <c r="T494" s="109"/>
    </row>
    <row r="495" spans="1:20" ht="45" customHeight="1" x14ac:dyDescent="0.25">
      <c r="A495" s="68" t="s">
        <v>196</v>
      </c>
      <c r="B495" s="112" t="s">
        <v>219</v>
      </c>
      <c r="C495" s="12" t="s">
        <v>1343</v>
      </c>
      <c r="D495" s="12" t="s">
        <v>1343</v>
      </c>
      <c r="E495" s="40" t="s">
        <v>1342</v>
      </c>
      <c r="F495" s="40" t="s">
        <v>1342</v>
      </c>
      <c r="G495" s="40" t="s">
        <v>1020</v>
      </c>
      <c r="H495" s="40" t="s">
        <v>1020</v>
      </c>
      <c r="I495" s="8">
        <v>30</v>
      </c>
      <c r="J495" s="36" t="s">
        <v>260</v>
      </c>
      <c r="K495" s="8">
        <v>30</v>
      </c>
      <c r="L495" s="36" t="s">
        <v>260</v>
      </c>
      <c r="M495" s="57">
        <v>332784000</v>
      </c>
      <c r="N495" s="57">
        <v>332784000</v>
      </c>
      <c r="O495" s="134">
        <f t="shared" si="17"/>
        <v>0</v>
      </c>
      <c r="P495" s="110" t="s">
        <v>1022</v>
      </c>
      <c r="Q495" s="110" t="s">
        <v>1023</v>
      </c>
      <c r="R495" s="109"/>
      <c r="S495" s="109"/>
      <c r="T495" s="109"/>
    </row>
  </sheetData>
  <mergeCells count="138">
    <mergeCell ref="N451:N455"/>
    <mergeCell ref="O451:O455"/>
    <mergeCell ref="N473:N478"/>
    <mergeCell ref="O473:O478"/>
    <mergeCell ref="N51:N52"/>
    <mergeCell ref="N378:N384"/>
    <mergeCell ref="O378:O384"/>
    <mergeCell ref="N53:N54"/>
    <mergeCell ref="O53:O54"/>
    <mergeCell ref="N69:N74"/>
    <mergeCell ref="N84:N85"/>
    <mergeCell ref="O84:O85"/>
    <mergeCell ref="N116:N122"/>
    <mergeCell ref="O116:O122"/>
    <mergeCell ref="N92:N93"/>
    <mergeCell ref="N94:N95"/>
    <mergeCell ref="O92:O93"/>
    <mergeCell ref="O94:O95"/>
    <mergeCell ref="N90:N91"/>
    <mergeCell ref="O90:O91"/>
    <mergeCell ref="O55:O56"/>
    <mergeCell ref="N57:N58"/>
    <mergeCell ref="O57:O58"/>
    <mergeCell ref="N61:N64"/>
    <mergeCell ref="O69:O74"/>
    <mergeCell ref="N42:N43"/>
    <mergeCell ref="A36:A41"/>
    <mergeCell ref="B36:B41"/>
    <mergeCell ref="A61:A64"/>
    <mergeCell ref="B61:B64"/>
    <mergeCell ref="A57:A58"/>
    <mergeCell ref="B57:B58"/>
    <mergeCell ref="A65:A66"/>
    <mergeCell ref="B65:B66"/>
    <mergeCell ref="A69:A74"/>
    <mergeCell ref="B67:B68"/>
    <mergeCell ref="M61:M64"/>
    <mergeCell ref="M65:M66"/>
    <mergeCell ref="M67:M68"/>
    <mergeCell ref="O49:O50"/>
    <mergeCell ref="O51:O52"/>
    <mergeCell ref="O47:O48"/>
    <mergeCell ref="N49:N50"/>
    <mergeCell ref="N55:N56"/>
    <mergeCell ref="N47:N48"/>
    <mergeCell ref="A55:A56"/>
    <mergeCell ref="B55:B56"/>
    <mergeCell ref="O61:O64"/>
    <mergeCell ref="N65:N66"/>
    <mergeCell ref="O65:O66"/>
    <mergeCell ref="A17:A22"/>
    <mergeCell ref="B17:B22"/>
    <mergeCell ref="N67:N68"/>
    <mergeCell ref="O67:O68"/>
    <mergeCell ref="A13:A16"/>
    <mergeCell ref="B13:B16"/>
    <mergeCell ref="M53:M54"/>
    <mergeCell ref="M55:M56"/>
    <mergeCell ref="M57:M58"/>
    <mergeCell ref="M36:M41"/>
    <mergeCell ref="M42:M43"/>
    <mergeCell ref="M47:M48"/>
    <mergeCell ref="M49:M50"/>
    <mergeCell ref="M51:M52"/>
    <mergeCell ref="A32:A35"/>
    <mergeCell ref="B32:B35"/>
    <mergeCell ref="A42:A43"/>
    <mergeCell ref="B42:B43"/>
    <mergeCell ref="A47:A48"/>
    <mergeCell ref="B47:B48"/>
    <mergeCell ref="B24:B31"/>
    <mergeCell ref="A24:A31"/>
    <mergeCell ref="M473:M478"/>
    <mergeCell ref="A90:A91"/>
    <mergeCell ref="B90:B91"/>
    <mergeCell ref="M84:M85"/>
    <mergeCell ref="M90:M91"/>
    <mergeCell ref="M92:M93"/>
    <mergeCell ref="M94:M95"/>
    <mergeCell ref="B92:B93"/>
    <mergeCell ref="A92:A93"/>
    <mergeCell ref="B378:B384"/>
    <mergeCell ref="A473:A478"/>
    <mergeCell ref="B473:B478"/>
    <mergeCell ref="M116:M122"/>
    <mergeCell ref="M378:M384"/>
    <mergeCell ref="M451:M455"/>
    <mergeCell ref="B49:B50"/>
    <mergeCell ref="A49:A50"/>
    <mergeCell ref="A51:A52"/>
    <mergeCell ref="B51:B52"/>
    <mergeCell ref="A53:A54"/>
    <mergeCell ref="B53:B54"/>
    <mergeCell ref="A67:A68"/>
    <mergeCell ref="M69:M74"/>
    <mergeCell ref="B451:B455"/>
    <mergeCell ref="A116:A122"/>
    <mergeCell ref="B69:B74"/>
    <mergeCell ref="B116:B122"/>
    <mergeCell ref="A84:A85"/>
    <mergeCell ref="B84:B85"/>
    <mergeCell ref="A94:A95"/>
    <mergeCell ref="B94:B95"/>
    <mergeCell ref="A378:A384"/>
    <mergeCell ref="A451:A455"/>
    <mergeCell ref="S6:S7"/>
    <mergeCell ref="E5:Q5"/>
    <mergeCell ref="I7:J7"/>
    <mergeCell ref="G6:H6"/>
    <mergeCell ref="E6:F6"/>
    <mergeCell ref="M6:N6"/>
    <mergeCell ref="K7:L7"/>
    <mergeCell ref="A5:A7"/>
    <mergeCell ref="B5:B7"/>
    <mergeCell ref="A1:T1"/>
    <mergeCell ref="A2:T2"/>
    <mergeCell ref="O42:O43"/>
    <mergeCell ref="N13:N16"/>
    <mergeCell ref="C5:D5"/>
    <mergeCell ref="C6:D6"/>
    <mergeCell ref="N17:N22"/>
    <mergeCell ref="N24:N28"/>
    <mergeCell ref="N32:N35"/>
    <mergeCell ref="N36:N41"/>
    <mergeCell ref="O13:O16"/>
    <mergeCell ref="I6:L6"/>
    <mergeCell ref="O17:O22"/>
    <mergeCell ref="O24:O28"/>
    <mergeCell ref="O32:O35"/>
    <mergeCell ref="O36:O41"/>
    <mergeCell ref="M13:M16"/>
    <mergeCell ref="M17:M22"/>
    <mergeCell ref="M24:M28"/>
    <mergeCell ref="M32:M35"/>
    <mergeCell ref="R5:S5"/>
    <mergeCell ref="T5:T6"/>
    <mergeCell ref="P6:Q6"/>
    <mergeCell ref="R6:R7"/>
  </mergeCells>
  <phoneticPr fontId="16" type="noConversion"/>
  <pageMargins left="0.56000000000000005" right="1.03" top="0.74803149606299202" bottom="0.74803149606299202" header="0.31496062992126" footer="0.31496062992126"/>
  <pageSetup paperSize="5" scale="45" orientation="landscape" horizontalDpi="360" verticalDpi="360" r:id="rId1"/>
  <rowBreaks count="7" manualBreakCount="7">
    <brk id="35" max="19" man="1"/>
    <brk id="52" max="19" man="1"/>
    <brk id="77" max="19" man="1"/>
    <brk id="100" max="19" man="1"/>
    <brk id="377" max="19" man="1"/>
    <brk id="450" max="19" man="1"/>
    <brk id="47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RENJA PERUBAHAN 2019</vt:lpstr>
      <vt:lpstr>'RENJA PERUBAHAN 2019'!Print_Area</vt:lpstr>
      <vt:lpstr>'RENJA PERUBAHAN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HOPELLES</dc:creator>
  <cp:lastModifiedBy>PEP</cp:lastModifiedBy>
  <cp:lastPrinted>2019-08-14T08:09:49Z</cp:lastPrinted>
  <dcterms:created xsi:type="dcterms:W3CDTF">2019-04-15T06:44:42Z</dcterms:created>
  <dcterms:modified xsi:type="dcterms:W3CDTF">2019-08-14T08:17:44Z</dcterms:modified>
</cp:coreProperties>
</file>