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 tabRatio="824" firstSheet="1" activeTab="3"/>
  </bookViews>
  <sheets>
    <sheet name="15_HARI_KALENDER" sheetId="16" state="hidden" r:id="rId1"/>
    <sheet name="REKAP." sheetId="21" r:id="rId2"/>
    <sheet name="Sheet1" sheetId="20" r:id="rId3"/>
    <sheet name="NO_URUT" sheetId="19" r:id="rId4"/>
  </sheets>
  <definedNames>
    <definedName name="_xlnm.Print_Area" localSheetId="0">'15_HARI_KALENDER'!$A$1:$L$44</definedName>
    <definedName name="_xlnm.Print_Area" localSheetId="3">NO_URUT!$A$1:$J$34</definedName>
    <definedName name="_xlnm.Print_Area" localSheetId="1">REKAP.!$A$1:$P$42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21"/>
  <c r="M42"/>
  <c r="N42" s="1"/>
  <c r="L42"/>
  <c r="L41"/>
  <c r="M41" s="1"/>
  <c r="N41" s="1"/>
  <c r="M40"/>
  <c r="N40" s="1"/>
  <c r="L40"/>
  <c r="M39"/>
  <c r="N39" s="1"/>
  <c r="L39"/>
  <c r="M38"/>
  <c r="N38" s="1"/>
  <c r="L38"/>
  <c r="M37"/>
  <c r="N37" s="1"/>
  <c r="N36"/>
  <c r="M36"/>
  <c r="M35"/>
  <c r="N35" s="1"/>
  <c r="N34"/>
  <c r="M34"/>
  <c r="M33"/>
  <c r="N33" s="1"/>
  <c r="N32"/>
  <c r="M32"/>
  <c r="M31"/>
  <c r="N31" s="1"/>
  <c r="N30"/>
  <c r="M30"/>
  <c r="M29"/>
  <c r="N29" s="1"/>
  <c r="L28"/>
  <c r="M28" s="1"/>
  <c r="N28" s="1"/>
  <c r="N27"/>
  <c r="M27"/>
  <c r="I27"/>
  <c r="N26"/>
  <c r="M26"/>
  <c r="M25"/>
  <c r="N25" s="1"/>
  <c r="I25"/>
  <c r="M24"/>
  <c r="N24" s="1"/>
  <c r="I24"/>
  <c r="M23"/>
  <c r="N23" s="1"/>
  <c r="I23"/>
  <c r="M22"/>
  <c r="N22" s="1"/>
  <c r="I22"/>
  <c r="M21"/>
  <c r="N21" s="1"/>
  <c r="I21"/>
  <c r="M20"/>
  <c r="N20" s="1"/>
  <c r="I20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M19"/>
  <c r="N19" s="1"/>
  <c r="I19"/>
  <c r="I20" i="19" l="1"/>
  <c r="I21"/>
  <c r="I22"/>
  <c r="I23"/>
  <c r="I24"/>
  <c r="I25"/>
  <c r="I19"/>
  <c r="I18"/>
  <c r="I17"/>
  <c r="A18" l="1"/>
  <c r="A19" s="1"/>
  <c r="A20" s="1"/>
  <c r="A21" s="1"/>
  <c r="A22" s="1"/>
  <c r="A23" s="1"/>
  <c r="A24" s="1"/>
  <c r="A25" s="1"/>
  <c r="A26" s="1"/>
  <c r="A27" s="1"/>
  <c r="A28" s="1"/>
  <c r="K43" i="16"/>
  <c r="L43" s="1"/>
  <c r="E43"/>
  <c r="G43"/>
  <c r="K42"/>
  <c r="L42" s="1"/>
  <c r="E42"/>
  <c r="G42"/>
  <c r="K41"/>
  <c r="L41" s="1"/>
  <c r="E41"/>
  <c r="G41"/>
  <c r="K40"/>
  <c r="L40" s="1"/>
  <c r="E40"/>
  <c r="G40"/>
  <c r="K39"/>
  <c r="L39" s="1"/>
  <c r="E39"/>
  <c r="G39"/>
  <c r="K38"/>
  <c r="L38" s="1"/>
  <c r="E38"/>
  <c r="G38"/>
  <c r="K37"/>
  <c r="L37" s="1"/>
  <c r="G37"/>
  <c r="E37"/>
  <c r="K36"/>
  <c r="L36"/>
  <c r="E36"/>
  <c r="G36"/>
  <c r="K35"/>
  <c r="L35" s="1"/>
  <c r="E35"/>
  <c r="G35"/>
  <c r="K34"/>
  <c r="L34" s="1"/>
  <c r="E34"/>
  <c r="G34"/>
  <c r="K33"/>
  <c r="L33" s="1"/>
  <c r="E33"/>
  <c r="G33"/>
  <c r="K32"/>
  <c r="L32" s="1"/>
  <c r="E32"/>
  <c r="G32"/>
  <c r="K31" l="1"/>
  <c r="L31" s="1"/>
  <c r="E31"/>
  <c r="G31"/>
  <c r="K30"/>
  <c r="L30" s="1"/>
  <c r="E30"/>
  <c r="G30"/>
  <c r="K29"/>
  <c r="L29" s="1"/>
  <c r="E29"/>
  <c r="G29"/>
  <c r="K28" l="1"/>
  <c r="L28" s="1"/>
  <c r="E28"/>
  <c r="G28"/>
  <c r="K27"/>
  <c r="L27" s="1"/>
  <c r="G27"/>
  <c r="E27"/>
  <c r="K26"/>
  <c r="L26" s="1"/>
  <c r="G26"/>
  <c r="E26"/>
  <c r="K25"/>
  <c r="L25" s="1"/>
  <c r="G25"/>
  <c r="E25"/>
  <c r="K24"/>
  <c r="L24" s="1"/>
  <c r="G24"/>
  <c r="E24"/>
  <c r="K23"/>
  <c r="L23" s="1"/>
  <c r="G23"/>
  <c r="E23"/>
  <c r="K22"/>
  <c r="L22" s="1"/>
  <c r="G22"/>
  <c r="E22"/>
  <c r="K21"/>
  <c r="L21" s="1"/>
  <c r="G21"/>
  <c r="E21"/>
  <c r="K20"/>
  <c r="L20" s="1"/>
  <c r="G20"/>
  <c r="E20"/>
  <c r="K19"/>
  <c r="L19" s="1"/>
  <c r="G19"/>
  <c r="E19"/>
  <c r="H46" l="1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<sst xmlns="http://schemas.openxmlformats.org/spreadsheetml/2006/main" count="333" uniqueCount="207">
  <si>
    <t>PEMERINTAH KOTA SERANG</t>
  </si>
  <si>
    <t>DINAS PERUMAHAN RAKYAT DAN KAWASAN PERMUKIMAN</t>
  </si>
  <si>
    <t>LAPORAN HASIL KEGIATAN</t>
  </si>
  <si>
    <t>PROGRAM</t>
  </si>
  <si>
    <t>KEGIATAN</t>
  </si>
  <si>
    <t>PAGU ANGGARAN</t>
  </si>
  <si>
    <t>: 1. APBD Murni</t>
  </si>
  <si>
    <t xml:space="preserve">  2. APBD Perubahan</t>
  </si>
  <si>
    <t>KONTRAK</t>
  </si>
  <si>
    <t>No</t>
  </si>
  <si>
    <t>Nama Paket</t>
  </si>
  <si>
    <t>Pekerjaan</t>
  </si>
  <si>
    <t>A. KONTRAK DAN JENIS PEKERJAAN</t>
  </si>
  <si>
    <t>KODE REKENING</t>
  </si>
  <si>
    <t>Pagu</t>
  </si>
  <si>
    <t>: Pengembangan Permukiman</t>
  </si>
  <si>
    <t>TAHUN ANGGARAN 2018</t>
  </si>
  <si>
    <t xml:space="preserve">: 1.1.04.1.1.04.01.25.004 </t>
  </si>
  <si>
    <t>: Pemeliharaan jalan dan Drainase Permukiman</t>
  </si>
  <si>
    <t>Sewa Alat</t>
  </si>
  <si>
    <t>Tgl Pemeriksaan BAP</t>
  </si>
  <si>
    <t>Mulai</t>
  </si>
  <si>
    <t>Berakhir</t>
  </si>
  <si>
    <t>Tgl Pengamparan</t>
  </si>
  <si>
    <t>640/01/SPK/PMJL/PERUM-DPRKP/VII/2018</t>
  </si>
  <si>
    <t>- Perumahan Taman Pipitan Indah</t>
  </si>
  <si>
    <t>- Perumahan Taman Angsoka Permai</t>
  </si>
  <si>
    <t>640/02/SPK/PMJL/PERUM-DPRKP/VII/2018</t>
  </si>
  <si>
    <t>- Perumahan Citra Gading</t>
  </si>
  <si>
    <t>- Perumahan Graha Griya Wahana Walantaka</t>
  </si>
  <si>
    <t>- Perumahan Taman Banjar Agung Indah</t>
  </si>
  <si>
    <t>- Perumahan Persada Banten</t>
  </si>
  <si>
    <t>- Perumahan Mandala Citra Indah</t>
  </si>
  <si>
    <t>- Perumahan Taman Puri Indah</t>
  </si>
  <si>
    <t>- Perumahan Taman Banten Lestari</t>
  </si>
  <si>
    <t>- Perumahan Griya Lopang Indah</t>
  </si>
  <si>
    <t>- Perumahan Taman Graha Asri</t>
  </si>
  <si>
    <t>- Perumahan Titan Arum</t>
  </si>
  <si>
    <t>- Perumahan Taman Lopang Indah</t>
  </si>
  <si>
    <t>- Perumahan Taman Mutiara Indah</t>
  </si>
  <si>
    <t>- Perumahan Puri Cipta Pipitan</t>
  </si>
  <si>
    <t>- Perumahan Kidemang Unyur</t>
  </si>
  <si>
    <t>- Perumahan Bumi Mukti Indah</t>
  </si>
  <si>
    <t>- Perumahan Banten Indah Permai</t>
  </si>
  <si>
    <t>- Perumahan Bumi Agung Permai II</t>
  </si>
  <si>
    <t>- Perumahan RSS Kodam III Siliwangi (Kompk. Korem)</t>
  </si>
  <si>
    <t>- Perumahan Bumi Serang Baru</t>
  </si>
  <si>
    <t>- Perumahan Bukit Permai</t>
  </si>
  <si>
    <t>- Perumahan Banjar Sari Permai</t>
  </si>
  <si>
    <t>- Perumahan Bumi Agung Permai I</t>
  </si>
  <si>
    <t>Hari dab Tanggal SPK</t>
  </si>
  <si>
    <t>640/03/SPK/PMJL/PERUM-DPRKP/VII/2019</t>
  </si>
  <si>
    <t>640/04/SPK/PMJL/PERUM-DPRKP/VII/2019</t>
  </si>
  <si>
    <t>640/05/SPK/PMJL/PERUM-DPRKP/VII/2020</t>
  </si>
  <si>
    <t>640/06/SPK/PMJL/PERUM-DPRKP/VII/2020</t>
  </si>
  <si>
    <t>Tanggal Berakir SPK</t>
  </si>
  <si>
    <t>Tgl Pembayaran BAP</t>
  </si>
  <si>
    <t>640/07/SPK/PMJL/PERUM-DPRKP/VII/2021</t>
  </si>
  <si>
    <t>640/08/SPK/PMJL/PERUM-DPRKP/VII/2022</t>
  </si>
  <si>
    <t>640/09/SPK/PMJL/PERUM-DPRKP/VII/2023</t>
  </si>
  <si>
    <t>640/10/SPK/PMJL/PERUM-DPRKP/VII/2024</t>
  </si>
  <si>
    <t>640/11/SPK/PMJL/PERUM-DPRKP/VII/2025</t>
  </si>
  <si>
    <t>640/12/SPK/PMJL/PERUM-DPRKP/VII/2026</t>
  </si>
  <si>
    <t>640/13/SPK/PMJL/PERUM-DPRKP/VII/2027</t>
  </si>
  <si>
    <t>640/14/SPK/PMJL/PERUM-DPRKP/VII/2028</t>
  </si>
  <si>
    <t>640/15/SPK/PMJL/PERUM-DPRKP/VII/2029</t>
  </si>
  <si>
    <t>640/16/SPK/PMJL/PERUM-DPRKP/VII/2030</t>
  </si>
  <si>
    <t>640/17/SPK/PMJL/PERUM-DPRKP/VII/2031</t>
  </si>
  <si>
    <t>640/18/SPK/PMJL/PERUM-DPRKP/VII/2032</t>
  </si>
  <si>
    <t>640/19/SPK/PMJL/PERUM-DPRKP/VII/2033</t>
  </si>
  <si>
    <t>640/20/SPK/PMJL/PERUM-DPRKP/VII/2034</t>
  </si>
  <si>
    <t>640/21/SPK/PMJL/PERUM-DPRKP/VII/2035</t>
  </si>
  <si>
    <t>640/22/SPK/PMJL/PERUM-DPRKP/VII/2036</t>
  </si>
  <si>
    <t>640/23/SPK/PMJL/PERUM-DPRKP/VII/2037</t>
  </si>
  <si>
    <t>640/24/SPK/PMJL/PERUM-DPRKP/VII/2038</t>
  </si>
  <si>
    <t>640/25/SPK/PMJL/PERUM-DPRKP/VII/2039</t>
  </si>
  <si>
    <t>Nama Perusahaan</t>
  </si>
  <si>
    <t>NILAI KONTRAK</t>
  </si>
  <si>
    <t>NO KONTRAK</t>
  </si>
  <si>
    <t>REKAP PEKERJAAN</t>
  </si>
  <si>
    <t>APBD 2019 MURNI</t>
  </si>
  <si>
    <t>- Perencanaan Jalan Lingkungan Perumahan, TMI, TBL, Persada Banten, GG Wahana Walantaka, Taman Pipitan Indah, Permata Banjar Asri dan Graha Asri</t>
  </si>
  <si>
    <t>- Perencanaan Jalan Lingkungan Perumahan, BAP I, Taman Lopang Indah, Griya Lopang Indah, Banjarsari Permai, Mandala Citra Indah, BSB</t>
  </si>
  <si>
    <t>CV. ESA KARYA UTAMA</t>
  </si>
  <si>
    <t>CV. GEMILANG BERKAH KONSULTAN</t>
  </si>
  <si>
    <t>- Perencanaan Drainase Lingkungan Perumahan, TMI, Angsoka Permai, TBL, Persada Banten, GG Wahana Walantaka, Mandala Citra Indah</t>
  </si>
  <si>
    <t>- Perencanaan Drainase Lingkungan Perumahan, Citra Gading, Permata Banjar Asri, Komp. Korem, Taman Cimuncang Indah, Taman Lopang Indah, Griya Lopang Indah</t>
  </si>
  <si>
    <t>PT. ARTSIETAMA KONSULTAN</t>
  </si>
  <si>
    <t>- Perencanaan Taman di Taman Pipitan Indah, GG Wahana Walantaka, Persada Banten, Puri Cipta Pipitan, dan BAP II</t>
  </si>
  <si>
    <t>PT. BINA SPASIA MANDIRI</t>
  </si>
  <si>
    <t>- Perencanaan Taman di Citra Gading, Banjar Agung Indah, Taman Graha Asri, Permata Banjar Asri, Banjarsari Permai, dan Komp. Korem</t>
  </si>
  <si>
    <t>PT. MAJARI MITRA KONSULTAN</t>
  </si>
  <si>
    <t>- Perencanaan Taman di Taman Puri Indah, Titan Arum, Bukit Permai, Griya Lopang Indah, BMI, dan Safira</t>
  </si>
  <si>
    <t>CV. NIAGATAMA KONSULTAN</t>
  </si>
  <si>
    <t>- Perencanaan Taman di Taman Puri Delta, Mandala Citra, Taman Lopang Indah, Taman Angsoka, Taman Cimuncang Indah, dan BAP I</t>
  </si>
  <si>
    <t>CV. MUZAPLAN WAHANA KONSULTAN</t>
  </si>
  <si>
    <t>- Perencanaan Taman di TBL, TMI, BIP, Kidemang Unyur, Rahayu Residence, dan BSB</t>
  </si>
  <si>
    <t>CV. ARDIANA DWI YASA KONSULTAN</t>
  </si>
  <si>
    <t>- Perencanaan Penataan Rusun Kaujon</t>
  </si>
  <si>
    <t>- TPU Perumahan Persada Banten Kecamatan Walantaka</t>
  </si>
  <si>
    <t>- Pengawasan TPU</t>
  </si>
  <si>
    <t>CV. KARYA PRATAMA</t>
  </si>
  <si>
    <t>CV. BIGHI</t>
  </si>
  <si>
    <t>CV. VERTICAL HORIZON</t>
  </si>
  <si>
    <t>640/02/SPK/PERENC-JALING/PERUM-DPRKP/II/2019</t>
  </si>
  <si>
    <t>640/01/SPK/PERENC-JALING/PERUM-DPRKP/II/2019</t>
  </si>
  <si>
    <t>640/01/SPK/PERENC-DRN/PERUM-DPRKP/II/2019</t>
  </si>
  <si>
    <t>640/01/SPK/PERENC-TMN/PERUM-DPRKP/II/2019</t>
  </si>
  <si>
    <t>'640/02/SPK/PERENC-TMN/PERUM-DPRKP/II/2019</t>
  </si>
  <si>
    <t>'640/03/SPK/PERENC-TMN/PERUM-DPRKP/II/2019</t>
  </si>
  <si>
    <t>'640/04/SPK/PERENC-TMN/PERUM-DPRKP/II/2019</t>
  </si>
  <si>
    <t>640/05/SPK/PERENC-TMN/PERUM-DPRKP/II/2019</t>
  </si>
  <si>
    <t>'640/06/SPK/PERENC-RSN/PERUM-DPRKP/II/2019</t>
  </si>
  <si>
    <t>-Belanja Tanaman Hias</t>
  </si>
  <si>
    <t>'640/01/SPK</t>
  </si>
  <si>
    <t>Kamis</t>
  </si>
  <si>
    <t>Rekap Pekerjaan</t>
  </si>
  <si>
    <t>Tahun Anggaran 2019 Murni</t>
  </si>
  <si>
    <t xml:space="preserve">No. </t>
  </si>
  <si>
    <t>Kegiatan</t>
  </si>
  <si>
    <t>Pelaksana</t>
  </si>
  <si>
    <t>Pembuat Kontrak</t>
  </si>
  <si>
    <t>Keterangan</t>
  </si>
  <si>
    <t>Rehabilitasi/Pemeliharaan Prasarana, Sarana dan Utilitas Perumahan</t>
  </si>
  <si>
    <t>Belanja Bahan Baku Bangunan (Cat Tembok, Cat besi dan Thiner)</t>
  </si>
  <si>
    <t>Nadia Restiyani</t>
  </si>
  <si>
    <t>Belanja Tanaman Hias</t>
  </si>
  <si>
    <t>CV. Fifa Bersama</t>
  </si>
  <si>
    <t>Sugono</t>
  </si>
  <si>
    <t>Belanja Pakaian kerja Lapangan</t>
  </si>
  <si>
    <t>Peralatan Mesin Pemeliharaan Taman</t>
  </si>
  <si>
    <t>Cv. Karya Sejati</t>
  </si>
  <si>
    <t>Perencanaan Jalan Lingkungan Perumahan</t>
  </si>
  <si>
    <t>Perencanaan Jalan Lingkungan Perumahan, TMI, TBL, Persada Banten, GG Wahana Walantaka, Taman Pipitan Indah, Permata Banjar Asri dan Graha Asri</t>
  </si>
  <si>
    <t>M. Ramdhani</t>
  </si>
  <si>
    <t>Perencanaan Jalan Lingkungan Perumahan,BAP 1, Taman Lopang Indah, Griya Lopang Indah, Banjarsari Permai, Mandala Citra Indah dan BSB</t>
  </si>
  <si>
    <t>CV. Esa Karya Utama</t>
  </si>
  <si>
    <t>Perencanaan Drainase Perumahan</t>
  </si>
  <si>
    <t>Perencanaan Drainase Lingkungan Perumahan, TMI, Angsoka Permai, TBL, Persada Banten, GG Wahana Walantaka, Mandala Citra Indah</t>
  </si>
  <si>
    <t>Perencanaan Drainase Lingkungan Perumahan,Citra Gading, Permata Banjaraseri, Komp Korem, Taman Cimuncang Indah, Taman Lopang Indah dan Griya Lopang Indah.</t>
  </si>
  <si>
    <t>CV. Artsietama Konsultan</t>
  </si>
  <si>
    <t>Peningkatan PSU Lingkungan Perumahan</t>
  </si>
  <si>
    <t>Perencanaan Taman di Taman Pipitan Indah, GG Wahan Walantaka, Persada Banten, Puri Cipta Pipitan dan BAP 2</t>
  </si>
  <si>
    <t>PT. Bina Spasia Mandiri</t>
  </si>
  <si>
    <t>Asep</t>
  </si>
  <si>
    <t xml:space="preserve">Perencanaan Taman di Citra Gading, Banjar Agung Indah, Taman Graha Asri, Permata Banjarasri, Banjarasri Permai dan Komp. Korem </t>
  </si>
  <si>
    <t>PT. Majari Mitra Konsultan</t>
  </si>
  <si>
    <t>Perencanaan Taman di Taman Puri Indah, Titan Arum, Bukit Permai, Griya Lopang Indah, BMI dan Syafira</t>
  </si>
  <si>
    <t>CV. Niagatama Konsultan</t>
  </si>
  <si>
    <t>Perencanaan Taman di Taman Puri Delta, Mandala Citra, Taman Lopang Indah, Taman Angsoka, Taman Cimuncang Indah dan BAP 1</t>
  </si>
  <si>
    <t>CV. Muzaplan Wahana Konsultan</t>
  </si>
  <si>
    <t>Perencanaan Taman di Taman TBL, TMI, BIP, Kidemang Unyur, Rahayu Residence dan BSB</t>
  </si>
  <si>
    <t>CV. Ardiana Dwi Yasa Consultant</t>
  </si>
  <si>
    <t xml:space="preserve">Perencanaan Penataan Rusun Kaujon </t>
  </si>
  <si>
    <t>CV. Rolan Orlin</t>
  </si>
  <si>
    <t>Penetapan Kebijakan Strategis dan Program Perumahan</t>
  </si>
  <si>
    <t>Belanja Pemeliharaan Aset, Pembuatan dan Pemasangan Plang PSU dan Patok PSU</t>
  </si>
  <si>
    <t>Cv. Tiara Citra Abadi</t>
  </si>
  <si>
    <t>Pemeliharaan Sarana dan Prasarana Pemakaman</t>
  </si>
  <si>
    <t>Pembangunan Sarana dan Prasarana Pemakaman</t>
  </si>
  <si>
    <t>TPU Perumahan Persada Banten Kecamatan Walantaka</t>
  </si>
  <si>
    <t>CV. Dwi Jaya</t>
  </si>
  <si>
    <t>Pengawaasan TPU</t>
  </si>
  <si>
    <t>CV. Bighi Konsultan</t>
  </si>
  <si>
    <t>BIDANG PEMBANGUNAN, PEMANFAATAN DAN PENGENDALIAN PERUMAHAN</t>
  </si>
  <si>
    <t>TAHUN ANGGARAN 2019</t>
  </si>
  <si>
    <t>Nama Paket Pekerjaan</t>
  </si>
  <si>
    <t>Nilai Kontrak</t>
  </si>
  <si>
    <t>No. Kontrak</t>
  </si>
  <si>
    <t>Hari dan Tanggal SPK</t>
  </si>
  <si>
    <t>Tanggal Penayangan Lelang</t>
  </si>
  <si>
    <t>Peningkatan Jalan Lingkungan Perumahan</t>
  </si>
  <si>
    <t>CV. ALDI PASHA</t>
  </si>
  <si>
    <t>- Perumahan Taman Cimuncang Indah</t>
  </si>
  <si>
    <t>640/05/SPK/PJL/PERUM-DPRKP/V/2019</t>
  </si>
  <si>
    <t>Senin</t>
  </si>
  <si>
    <t>-</t>
  </si>
  <si>
    <t>Dibayar/100%</t>
  </si>
  <si>
    <t>CV. DWI JAYA</t>
  </si>
  <si>
    <t>640/06/SPK/PJL/PERUM-DPRKP/VI/2019</t>
  </si>
  <si>
    <t>Selasa</t>
  </si>
  <si>
    <t>CV. AGRI CITRA PERKASA</t>
  </si>
  <si>
    <t>640/08/SPK/PJL/PERUM-DPRKP/VI/2019</t>
  </si>
  <si>
    <t>CV. MUGI JAYA PERKASA</t>
  </si>
  <si>
    <t>640/03/SPK/PJL/PERUM-DPRKP/VI/2019</t>
  </si>
  <si>
    <t>CV. BOGAN</t>
  </si>
  <si>
    <t>640/04/SPK/PJL/PERUM-DPRKP/VI/2019</t>
  </si>
  <si>
    <t>CV. AL AMANAH</t>
  </si>
  <si>
    <t>640/07/SPK/PJL/PERUM-DPRKP/VI/2019</t>
  </si>
  <si>
    <t>CV. BAY BROTHER</t>
  </si>
  <si>
    <t>- Perumahan Permata Safira Regency</t>
  </si>
  <si>
    <t>640/02/SPK/PJL/PERUM-DPRKP/V/2019</t>
  </si>
  <si>
    <t>Jum'at</t>
  </si>
  <si>
    <t>- Perumahan Puri Delta</t>
  </si>
  <si>
    <t>Pemindahan Lokasi</t>
  </si>
  <si>
    <t>CV. TITIAN MAS</t>
  </si>
  <si>
    <t>640/09/SPK/PJL/PERUM-DPRKP/VI/2019</t>
  </si>
  <si>
    <t>18 Juli 2019</t>
  </si>
  <si>
    <t>Proses Lelang</t>
  </si>
  <si>
    <t>Tender Ulang</t>
  </si>
  <si>
    <t>- Perumahan GG Wahana Walantaka</t>
  </si>
  <si>
    <t>- Perumahan RSS Kodam III Siliwangi</t>
  </si>
  <si>
    <t>- Perumahan Banjarsari Permai</t>
  </si>
  <si>
    <t>- Perumahan Permata Banjar Asri</t>
  </si>
  <si>
    <t>Penyediaan Sarana dan Prasarana Drainase</t>
  </si>
  <si>
    <t>Proses</t>
  </si>
  <si>
    <t>CV. Reka Cipta Konsultan</t>
  </si>
</sst>
</file>

<file path=xl/styles.xml><?xml version="1.0" encoding="utf-8"?>
<styleSheet xmlns="http://schemas.openxmlformats.org/spreadsheetml/2006/main">
  <numFmts count="4">
    <numFmt numFmtId="164" formatCode="_(&quot;Rp&quot;* #,##0.00_);_(&quot;Rp&quot;* \(#,##0.00\);_(&quot;Rp&quot;* &quot;-&quot;_);_(@_)"/>
    <numFmt numFmtId="165" formatCode="[$-421]dd\ mmmm\ yyyy"/>
    <numFmt numFmtId="166" formatCode="[$-421]dddd"/>
    <numFmt numFmtId="167" formatCode="_-&quot;Rp&quot;* #,##0_-;\-&quot;Rp&quot;* #,##0_-;_-&quot;Rp&quot;* &quot;-&quot;_-;_-@_-"/>
  </numFmts>
  <fonts count="1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Calibri"/>
      <family val="2"/>
      <charset val="1"/>
      <scheme val="minor"/>
    </font>
    <font>
      <sz val="10.5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B0F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16" fontId="0" fillId="2" borderId="0" xfId="0" applyNumberFormat="1" applyFill="1"/>
    <xf numFmtId="14" fontId="0" fillId="2" borderId="0" xfId="0" applyNumberFormat="1" applyFill="1" applyAlignment="1">
      <alignment vertical="center"/>
    </xf>
    <xf numFmtId="0" fontId="0" fillId="2" borderId="0" xfId="0" applyNumberFormat="1" applyFill="1"/>
    <xf numFmtId="0" fontId="4" fillId="2" borderId="5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top"/>
    </xf>
    <xf numFmtId="0" fontId="5" fillId="2" borderId="10" xfId="0" quotePrefix="1" applyFont="1" applyFill="1" applyBorder="1" applyAlignment="1">
      <alignment vertical="center"/>
    </xf>
    <xf numFmtId="164" fontId="5" fillId="2" borderId="10" xfId="0" applyNumberFormat="1" applyFont="1" applyFill="1" applyBorder="1" applyAlignment="1">
      <alignment horizontal="center" vertical="center"/>
    </xf>
    <xf numFmtId="164" fontId="5" fillId="2" borderId="17" xfId="0" applyNumberFormat="1" applyFont="1" applyFill="1" applyBorder="1" applyAlignment="1">
      <alignment horizontal="center" vertical="center"/>
    </xf>
    <xf numFmtId="0" fontId="5" fillId="2" borderId="17" xfId="0" quotePrefix="1" applyFont="1" applyFill="1" applyBorder="1" applyAlignment="1">
      <alignment vertical="center"/>
    </xf>
    <xf numFmtId="165" fontId="5" fillId="2" borderId="8" xfId="0" applyNumberFormat="1" applyFont="1" applyFill="1" applyBorder="1" applyAlignment="1">
      <alignment horizontal="center"/>
    </xf>
    <xf numFmtId="165" fontId="5" fillId="2" borderId="9" xfId="0" applyNumberFormat="1" applyFont="1" applyFill="1" applyBorder="1" applyAlignment="1">
      <alignment horizontal="center" vertical="center"/>
    </xf>
    <xf numFmtId="166" fontId="5" fillId="2" borderId="20" xfId="0" quotePrefix="1" applyNumberFormat="1" applyFont="1" applyFill="1" applyBorder="1" applyAlignment="1">
      <alignment horizontal="center" vertical="center"/>
    </xf>
    <xf numFmtId="166" fontId="5" fillId="2" borderId="21" xfId="0" quotePrefix="1" applyNumberFormat="1" applyFont="1" applyFill="1" applyBorder="1" applyAlignment="1">
      <alignment horizontal="center" vertical="center"/>
    </xf>
    <xf numFmtId="166" fontId="5" fillId="2" borderId="22" xfId="0" applyNumberFormat="1" applyFont="1" applyFill="1" applyBorder="1" applyAlignment="1">
      <alignment horizontal="center" vertical="center"/>
    </xf>
    <xf numFmtId="165" fontId="5" fillId="2" borderId="23" xfId="0" applyNumberFormat="1" applyFont="1" applyFill="1" applyBorder="1" applyAlignment="1">
      <alignment horizontal="center"/>
    </xf>
    <xf numFmtId="165" fontId="5" fillId="2" borderId="24" xfId="0" applyNumberFormat="1" applyFont="1" applyFill="1" applyBorder="1" applyAlignment="1">
      <alignment horizontal="center"/>
    </xf>
    <xf numFmtId="165" fontId="5" fillId="2" borderId="25" xfId="0" applyNumberFormat="1" applyFont="1" applyFill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5" fontId="5" fillId="2" borderId="26" xfId="0" applyNumberFormat="1" applyFont="1" applyFill="1" applyBorder="1" applyAlignment="1">
      <alignment horizontal="center"/>
    </xf>
    <xf numFmtId="165" fontId="5" fillId="2" borderId="24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27" xfId="0" quotePrefix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7" xfId="0" quotePrefix="1" applyFont="1" applyFill="1" applyBorder="1" applyAlignment="1">
      <alignment horizontal="left" vertical="center"/>
    </xf>
    <xf numFmtId="0" fontId="5" fillId="2" borderId="10" xfId="0" quotePrefix="1" applyFont="1" applyFill="1" applyBorder="1" applyAlignment="1">
      <alignment vertical="center" wrapText="1"/>
    </xf>
    <xf numFmtId="16" fontId="0" fillId="2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5" fillId="2" borderId="11" xfId="0" quotePrefix="1" applyFont="1" applyFill="1" applyBorder="1" applyAlignment="1">
      <alignment vertical="center" wrapText="1"/>
    </xf>
    <xf numFmtId="164" fontId="6" fillId="2" borderId="11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6" fontId="5" fillId="2" borderId="29" xfId="0" quotePrefix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NumberFormat="1" applyFont="1" applyFill="1" applyAlignment="1">
      <alignment vertical="center"/>
    </xf>
    <xf numFmtId="16" fontId="7" fillId="2" borderId="0" xfId="0" applyNumberFormat="1" applyFont="1" applyFill="1" applyAlignment="1">
      <alignment vertical="center"/>
    </xf>
    <xf numFmtId="0" fontId="8" fillId="2" borderId="29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1" fillId="0" borderId="0" xfId="1"/>
    <xf numFmtId="0" fontId="11" fillId="5" borderId="30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30" xfId="1" applyBorder="1" applyAlignment="1">
      <alignment horizontal="center" vertical="center" wrapText="1"/>
    </xf>
    <xf numFmtId="0" fontId="1" fillId="6" borderId="30" xfId="1" applyFill="1" applyBorder="1" applyAlignment="1">
      <alignment vertical="center" wrapText="1"/>
    </xf>
    <xf numFmtId="0" fontId="1" fillId="3" borderId="30" xfId="1" applyFill="1" applyBorder="1" applyAlignment="1">
      <alignment vertical="center" wrapText="1"/>
    </xf>
    <xf numFmtId="167" fontId="1" fillId="3" borderId="30" xfId="1" applyNumberFormat="1" applyFill="1" applyBorder="1" applyAlignment="1">
      <alignment vertical="center" wrapText="1"/>
    </xf>
    <xf numFmtId="0" fontId="1" fillId="3" borderId="30" xfId="1" applyFill="1" applyBorder="1" applyAlignment="1">
      <alignment horizontal="center" vertical="center" wrapText="1"/>
    </xf>
    <xf numFmtId="0" fontId="1" fillId="0" borderId="30" xfId="1" applyBorder="1" applyAlignment="1">
      <alignment vertical="center" wrapText="1"/>
    </xf>
    <xf numFmtId="0" fontId="1" fillId="0" borderId="30" xfId="1" applyBorder="1"/>
    <xf numFmtId="167" fontId="1" fillId="0" borderId="30" xfId="1" applyNumberFormat="1" applyBorder="1" applyAlignment="1">
      <alignment vertical="center" wrapText="1"/>
    </xf>
    <xf numFmtId="0" fontId="1" fillId="0" borderId="30" xfId="1" applyBorder="1" applyAlignment="1">
      <alignment vertical="center"/>
    </xf>
    <xf numFmtId="0" fontId="12" fillId="0" borderId="30" xfId="1" applyFont="1" applyBorder="1" applyAlignment="1">
      <alignment horizontal="center" vertical="center"/>
    </xf>
    <xf numFmtId="0" fontId="1" fillId="3" borderId="30" xfId="1" applyFill="1" applyBorder="1"/>
    <xf numFmtId="0" fontId="1" fillId="3" borderId="30" xfId="1" applyFill="1" applyBorder="1" applyAlignment="1">
      <alignment vertical="center"/>
    </xf>
    <xf numFmtId="0" fontId="1" fillId="3" borderId="30" xfId="1" applyFill="1" applyBorder="1" applyAlignment="1">
      <alignment horizontal="center"/>
    </xf>
    <xf numFmtId="0" fontId="1" fillId="2" borderId="30" xfId="1" applyFill="1" applyBorder="1" applyAlignment="1">
      <alignment vertical="center" wrapText="1"/>
    </xf>
    <xf numFmtId="167" fontId="1" fillId="2" borderId="30" xfId="1" applyNumberFormat="1" applyFill="1" applyBorder="1" applyAlignment="1">
      <alignment vertical="center" wrapText="1"/>
    </xf>
    <xf numFmtId="0" fontId="13" fillId="2" borderId="30" xfId="1" applyFont="1" applyFill="1" applyBorder="1" applyAlignment="1">
      <alignment horizontal="center" vertical="center"/>
    </xf>
    <xf numFmtId="0" fontId="1" fillId="7" borderId="30" xfId="1" applyFill="1" applyBorder="1" applyAlignment="1">
      <alignment vertical="center" wrapText="1"/>
    </xf>
    <xf numFmtId="0" fontId="9" fillId="0" borderId="30" xfId="1" applyFont="1" applyBorder="1" applyAlignment="1">
      <alignment horizontal="center" vertical="center"/>
    </xf>
    <xf numFmtId="0" fontId="1" fillId="4" borderId="30" xfId="1" applyFill="1" applyBorder="1" applyAlignment="1">
      <alignment vertical="center"/>
    </xf>
    <xf numFmtId="0" fontId="14" fillId="0" borderId="30" xfId="1" applyFont="1" applyBorder="1" applyAlignment="1">
      <alignment horizontal="center" vertical="center"/>
    </xf>
    <xf numFmtId="0" fontId="1" fillId="8" borderId="30" xfId="1" applyFill="1" applyBorder="1" applyAlignment="1">
      <alignment vertical="center" wrapText="1"/>
    </xf>
    <xf numFmtId="0" fontId="1" fillId="9" borderId="30" xfId="1" applyFill="1" applyBorder="1" applyAlignment="1">
      <alignment vertical="center" wrapText="1"/>
    </xf>
    <xf numFmtId="0" fontId="1" fillId="3" borderId="30" xfId="1" applyFill="1" applyBorder="1" applyAlignment="1">
      <alignment horizontal="center" vertical="center"/>
    </xf>
    <xf numFmtId="0" fontId="1" fillId="10" borderId="30" xfId="1" applyFill="1" applyBorder="1" applyAlignment="1">
      <alignment wrapText="1"/>
    </xf>
    <xf numFmtId="0" fontId="1" fillId="0" borderId="0" xfId="1" applyAlignment="1">
      <alignment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7" fillId="0" borderId="0" xfId="0" applyFont="1" applyFill="1" applyBorder="1"/>
    <xf numFmtId="0" fontId="17" fillId="11" borderId="31" xfId="0" applyFont="1" applyFill="1" applyBorder="1" applyAlignment="1">
      <alignment horizontal="left" vertical="center"/>
    </xf>
    <xf numFmtId="0" fontId="17" fillId="11" borderId="32" xfId="0" applyFont="1" applyFill="1" applyBorder="1" applyAlignment="1">
      <alignment horizontal="center" vertical="center"/>
    </xf>
    <xf numFmtId="0" fontId="17" fillId="11" borderId="32" xfId="0" applyFont="1" applyFill="1" applyBorder="1" applyAlignment="1">
      <alignment horizontal="center"/>
    </xf>
    <xf numFmtId="0" fontId="17" fillId="11" borderId="32" xfId="0" applyFont="1" applyFill="1" applyBorder="1" applyAlignment="1">
      <alignment horizontal="center" vertical="center" wrapText="1"/>
    </xf>
    <xf numFmtId="0" fontId="17" fillId="11" borderId="23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41" xfId="0" quotePrefix="1" applyFont="1" applyFill="1" applyBorder="1" applyAlignment="1">
      <alignment vertical="center"/>
    </xf>
    <xf numFmtId="164" fontId="6" fillId="0" borderId="41" xfId="0" applyNumberFormat="1" applyFont="1" applyFill="1" applyBorder="1" applyAlignment="1">
      <alignment horizontal="center" vertical="center"/>
    </xf>
    <xf numFmtId="0" fontId="6" fillId="0" borderId="41" xfId="0" quotePrefix="1" applyFont="1" applyFill="1" applyBorder="1" applyAlignment="1">
      <alignment horizontal="left" vertical="center"/>
    </xf>
    <xf numFmtId="166" fontId="6" fillId="0" borderId="41" xfId="0" quotePrefix="1" applyNumberFormat="1" applyFont="1" applyFill="1" applyBorder="1" applyAlignment="1">
      <alignment horizontal="center" vertical="center"/>
    </xf>
    <xf numFmtId="165" fontId="6" fillId="0" borderId="41" xfId="0" applyNumberFormat="1" applyFont="1" applyFill="1" applyBorder="1" applyAlignment="1">
      <alignment horizontal="center"/>
    </xf>
    <xf numFmtId="165" fontId="6" fillId="0" borderId="26" xfId="0" applyNumberFormat="1" applyFont="1" applyFill="1" applyBorder="1" applyAlignment="1">
      <alignment horizontal="center"/>
    </xf>
    <xf numFmtId="165" fontId="6" fillId="0" borderId="42" xfId="0" applyNumberFormat="1" applyFont="1" applyFill="1" applyBorder="1" applyAlignment="1">
      <alignment horizontal="center"/>
    </xf>
    <xf numFmtId="165" fontId="6" fillId="0" borderId="8" xfId="0" applyNumberFormat="1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5" xfId="0" quotePrefix="1" applyFont="1" applyFill="1" applyBorder="1" applyAlignment="1">
      <alignment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6" fillId="0" borderId="35" xfId="0" quotePrefix="1" applyFont="1" applyFill="1" applyBorder="1" applyAlignment="1">
      <alignment horizontal="left" vertical="center"/>
    </xf>
    <xf numFmtId="166" fontId="6" fillId="0" borderId="35" xfId="0" quotePrefix="1" applyNumberFormat="1" applyFont="1" applyFill="1" applyBorder="1" applyAlignment="1">
      <alignment horizontal="center" vertical="center"/>
    </xf>
    <xf numFmtId="165" fontId="6" fillId="0" borderId="35" xfId="0" applyNumberFormat="1" applyFont="1" applyFill="1" applyBorder="1" applyAlignment="1">
      <alignment horizontal="center"/>
    </xf>
    <xf numFmtId="0" fontId="7" fillId="0" borderId="15" xfId="0" applyFont="1" applyFill="1" applyBorder="1"/>
    <xf numFmtId="165" fontId="6" fillId="0" borderId="43" xfId="0" applyNumberFormat="1" applyFont="1" applyFill="1" applyBorder="1" applyAlignment="1">
      <alignment horizontal="center"/>
    </xf>
    <xf numFmtId="165" fontId="6" fillId="0" borderId="9" xfId="0" applyNumberFormat="1" applyFont="1" applyFill="1" applyBorder="1" applyAlignment="1">
      <alignment horizontal="center"/>
    </xf>
    <xf numFmtId="0" fontId="7" fillId="0" borderId="44" xfId="0" applyFont="1" applyFill="1" applyBorder="1"/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46" xfId="0" quotePrefix="1" applyFont="1" applyFill="1" applyBorder="1" applyAlignment="1">
      <alignment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0" fontId="6" fillId="0" borderId="46" xfId="0" quotePrefix="1" applyFont="1" applyFill="1" applyBorder="1" applyAlignment="1">
      <alignment horizontal="left" vertical="center"/>
    </xf>
    <xf numFmtId="166" fontId="6" fillId="0" borderId="46" xfId="0" quotePrefix="1" applyNumberFormat="1" applyFont="1" applyFill="1" applyBorder="1" applyAlignment="1">
      <alignment horizontal="center" vertical="center"/>
    </xf>
    <xf numFmtId="165" fontId="6" fillId="0" borderId="46" xfId="0" applyNumberFormat="1" applyFont="1" applyFill="1" applyBorder="1" applyAlignment="1">
      <alignment horizontal="center"/>
    </xf>
    <xf numFmtId="165" fontId="6" fillId="0" borderId="47" xfId="0" applyNumberFormat="1" applyFont="1" applyFill="1" applyBorder="1" applyAlignment="1">
      <alignment horizontal="center"/>
    </xf>
    <xf numFmtId="165" fontId="6" fillId="0" borderId="48" xfId="0" applyNumberFormat="1" applyFont="1" applyFill="1" applyBorder="1" applyAlignment="1">
      <alignment horizontal="center"/>
    </xf>
    <xf numFmtId="165" fontId="6" fillId="0" borderId="49" xfId="0" applyNumberFormat="1" applyFont="1" applyFill="1" applyBorder="1" applyAlignment="1">
      <alignment horizontal="center"/>
    </xf>
    <xf numFmtId="0" fontId="7" fillId="0" borderId="50" xfId="0" applyFont="1" applyFill="1" applyBorder="1"/>
    <xf numFmtId="165" fontId="6" fillId="0" borderId="24" xfId="0" applyNumberFormat="1" applyFont="1" applyFill="1" applyBorder="1" applyAlignment="1">
      <alignment horizontal="center"/>
    </xf>
    <xf numFmtId="165" fontId="6" fillId="0" borderId="51" xfId="0" applyNumberFormat="1" applyFont="1" applyFill="1" applyBorder="1" applyAlignment="1">
      <alignment horizontal="center"/>
    </xf>
    <xf numFmtId="165" fontId="6" fillId="0" borderId="27" xfId="0" applyNumberFormat="1" applyFont="1" applyFill="1" applyBorder="1" applyAlignment="1">
      <alignment horizontal="center"/>
    </xf>
    <xf numFmtId="0" fontId="7" fillId="0" borderId="20" xfId="0" applyFont="1" applyFill="1" applyBorder="1"/>
    <xf numFmtId="0" fontId="17" fillId="11" borderId="40" xfId="0" applyFont="1" applyFill="1" applyBorder="1" applyAlignment="1">
      <alignment horizontal="left" vertical="center"/>
    </xf>
    <xf numFmtId="0" fontId="6" fillId="11" borderId="35" xfId="0" applyFont="1" applyFill="1" applyBorder="1" applyAlignment="1">
      <alignment horizontal="left" vertical="center"/>
    </xf>
    <xf numFmtId="0" fontId="6" fillId="11" borderId="35" xfId="0" quotePrefix="1" applyFont="1" applyFill="1" applyBorder="1" applyAlignment="1">
      <alignment vertical="center"/>
    </xf>
    <xf numFmtId="164" fontId="6" fillId="11" borderId="35" xfId="0" applyNumberFormat="1" applyFont="1" applyFill="1" applyBorder="1" applyAlignment="1">
      <alignment horizontal="center" vertical="center"/>
    </xf>
    <xf numFmtId="164" fontId="6" fillId="11" borderId="41" xfId="0" applyNumberFormat="1" applyFont="1" applyFill="1" applyBorder="1" applyAlignment="1">
      <alignment horizontal="center" vertical="center"/>
    </xf>
    <xf numFmtId="0" fontId="6" fillId="11" borderId="35" xfId="0" quotePrefix="1" applyFont="1" applyFill="1" applyBorder="1" applyAlignment="1">
      <alignment horizontal="left" vertical="center"/>
    </xf>
    <xf numFmtId="166" fontId="6" fillId="11" borderId="35" xfId="0" quotePrefix="1" applyNumberFormat="1" applyFont="1" applyFill="1" applyBorder="1" applyAlignment="1">
      <alignment horizontal="center" vertical="center"/>
    </xf>
    <xf numFmtId="165" fontId="6" fillId="11" borderId="35" xfId="0" applyNumberFormat="1" applyFont="1" applyFill="1" applyBorder="1" applyAlignment="1">
      <alignment horizontal="center"/>
    </xf>
    <xf numFmtId="165" fontId="6" fillId="11" borderId="24" xfId="0" applyNumberFormat="1" applyFont="1" applyFill="1" applyBorder="1" applyAlignment="1">
      <alignment horizontal="center"/>
    </xf>
    <xf numFmtId="14" fontId="7" fillId="0" borderId="0" xfId="0" applyNumberFormat="1" applyFont="1" applyFill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126998</xdr:colOff>
      <xdr:row>0</xdr:row>
      <xdr:rowOff>116418</xdr:rowOff>
    </xdr:from>
    <xdr:to>
      <xdr:col>1</xdr:col>
      <xdr:colOff>740834</xdr:colOff>
      <xdr:row>4</xdr:row>
      <xdr:rowOff>29636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17490E4-4C11-4B04-8408-1D33D07C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998" y="116418"/>
          <a:ext cx="2014011" cy="980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55560</xdr:colOff>
      <xdr:row>0</xdr:row>
      <xdr:rowOff>83081</xdr:rowOff>
    </xdr:from>
    <xdr:to>
      <xdr:col>1</xdr:col>
      <xdr:colOff>1058334</xdr:colOff>
      <xdr:row>4</xdr:row>
      <xdr:rowOff>232832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17490E4-4C11-4B04-8408-1D33D07C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560" y="83081"/>
          <a:ext cx="1364724" cy="1216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276678</xdr:colOff>
      <xdr:row>0</xdr:row>
      <xdr:rowOff>104774</xdr:rowOff>
    </xdr:from>
    <xdr:to>
      <xdr:col>1</xdr:col>
      <xdr:colOff>1181100</xdr:colOff>
      <xdr:row>3</xdr:row>
      <xdr:rowOff>127047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17490E4-4C11-4B04-8408-1D33D07C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678" y="104774"/>
          <a:ext cx="1266372" cy="82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6"/>
  <sheetViews>
    <sheetView view="pageBreakPreview" topLeftCell="A14" zoomScaleSheetLayoutView="100" workbookViewId="0">
      <pane ySplit="4" topLeftCell="A18" activePane="bottomLeft" state="frozen"/>
      <selection activeCell="C14" sqref="C14"/>
      <selection pane="bottomLeft" activeCell="B25" sqref="B25"/>
    </sheetView>
  </sheetViews>
  <sheetFormatPr defaultRowHeight="15"/>
  <cols>
    <col min="1" max="1" width="5.42578125" style="1" customWidth="1"/>
    <col min="2" max="2" width="36.42578125" style="1" customWidth="1"/>
    <col min="3" max="3" width="16.28515625" style="1" customWidth="1"/>
    <col min="4" max="4" width="35.42578125" style="1" bestFit="1" customWidth="1"/>
    <col min="5" max="5" width="5.85546875" style="1" customWidth="1"/>
    <col min="6" max="6" width="15.140625" style="1" bestFit="1" customWidth="1"/>
    <col min="7" max="7" width="15.28515625" style="1" customWidth="1"/>
    <col min="8" max="9" width="15.42578125" style="1" customWidth="1"/>
    <col min="10" max="10" width="14.7109375" style="1" customWidth="1"/>
    <col min="11" max="11" width="15.5703125" style="1" customWidth="1"/>
    <col min="12" max="12" width="15.7109375" style="1" customWidth="1"/>
    <col min="13" max="16384" width="9.140625" style="2"/>
  </cols>
  <sheetData>
    <row r="1" spans="1:13" ht="21">
      <c r="B1" s="161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3" ht="21">
      <c r="B2" s="161" t="s">
        <v>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3" ht="21">
      <c r="B3" s="161" t="s">
        <v>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3" ht="21">
      <c r="B4" s="161" t="s">
        <v>16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7" spans="1:13" hidden="1">
      <c r="A7" s="1" t="s">
        <v>3</v>
      </c>
      <c r="B7" s="1" t="s">
        <v>15</v>
      </c>
    </row>
    <row r="8" spans="1:13" ht="30" hidden="1">
      <c r="A8" s="1" t="s">
        <v>4</v>
      </c>
      <c r="B8" s="3" t="s">
        <v>18</v>
      </c>
      <c r="C8" s="3"/>
    </row>
    <row r="9" spans="1:13" hidden="1">
      <c r="A9" s="1" t="s">
        <v>13</v>
      </c>
      <c r="B9" s="1" t="s">
        <v>17</v>
      </c>
      <c r="L9" s="2"/>
    </row>
    <row r="10" spans="1:13" hidden="1">
      <c r="A10" s="1" t="s">
        <v>5</v>
      </c>
      <c r="B10" s="1" t="s">
        <v>6</v>
      </c>
    </row>
    <row r="11" spans="1:13" hidden="1">
      <c r="B11" s="1" t="s">
        <v>7</v>
      </c>
    </row>
    <row r="12" spans="1:13" hidden="1"/>
    <row r="13" spans="1:13" hidden="1">
      <c r="A13" s="4" t="s">
        <v>12</v>
      </c>
      <c r="B13" s="5"/>
      <c r="C13" s="5"/>
    </row>
    <row r="14" spans="1:13" ht="15.75" thickBot="1"/>
    <row r="15" spans="1:13" ht="15.75" thickBot="1">
      <c r="A15" s="157" t="s">
        <v>8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58"/>
      <c r="M15" s="6"/>
    </row>
    <row r="16" spans="1:13" ht="27" customHeight="1" thickBot="1">
      <c r="A16" s="163" t="s">
        <v>9</v>
      </c>
      <c r="B16" s="10" t="s">
        <v>10</v>
      </c>
      <c r="C16" s="33"/>
      <c r="D16" s="18"/>
      <c r="E16" s="164" t="s">
        <v>50</v>
      </c>
      <c r="F16" s="165"/>
      <c r="G16" s="165" t="s">
        <v>55</v>
      </c>
      <c r="H16" s="170" t="s">
        <v>20</v>
      </c>
      <c r="I16" s="170" t="s">
        <v>56</v>
      </c>
      <c r="J16" s="170" t="s">
        <v>23</v>
      </c>
      <c r="K16" s="157" t="s">
        <v>19</v>
      </c>
      <c r="L16" s="158"/>
      <c r="M16" s="6"/>
    </row>
    <row r="17" spans="1:19" ht="13.5" customHeight="1">
      <c r="A17" s="159"/>
      <c r="B17" s="11"/>
      <c r="C17" s="34" t="s">
        <v>14</v>
      </c>
      <c r="D17" s="12"/>
      <c r="E17" s="166"/>
      <c r="F17" s="167"/>
      <c r="G17" s="167"/>
      <c r="H17" s="171"/>
      <c r="I17" s="171"/>
      <c r="J17" s="171"/>
      <c r="K17" s="159" t="s">
        <v>21</v>
      </c>
      <c r="L17" s="159" t="s">
        <v>22</v>
      </c>
      <c r="M17" s="6"/>
    </row>
    <row r="18" spans="1:19" ht="15.75" thickBot="1">
      <c r="A18" s="160"/>
      <c r="B18" s="13" t="s">
        <v>11</v>
      </c>
      <c r="C18" s="35"/>
      <c r="D18" s="19"/>
      <c r="E18" s="168"/>
      <c r="F18" s="169"/>
      <c r="G18" s="169"/>
      <c r="H18" s="172"/>
      <c r="I18" s="172"/>
      <c r="J18" s="172"/>
      <c r="K18" s="160"/>
      <c r="L18" s="160"/>
    </row>
    <row r="19" spans="1:19">
      <c r="A19" s="14">
        <v>1</v>
      </c>
      <c r="B19" s="20" t="s">
        <v>25</v>
      </c>
      <c r="C19" s="21">
        <v>192000000</v>
      </c>
      <c r="D19" s="39" t="s">
        <v>24</v>
      </c>
      <c r="E19" s="26">
        <f>+F19</f>
        <v>43283</v>
      </c>
      <c r="F19" s="29">
        <v>43283</v>
      </c>
      <c r="G19" s="24">
        <f t="shared" ref="G19:G43" si="0">F19+14</f>
        <v>43297</v>
      </c>
      <c r="H19" s="24">
        <v>43290</v>
      </c>
      <c r="I19" s="24">
        <v>43292</v>
      </c>
      <c r="J19" s="24">
        <v>43291</v>
      </c>
      <c r="K19" s="24">
        <f t="shared" ref="K19:K31" si="1">J19+1</f>
        <v>43292</v>
      </c>
      <c r="L19" s="24">
        <f t="shared" ref="L19:L31" si="2">K19+3</f>
        <v>43295</v>
      </c>
      <c r="N19" s="7"/>
      <c r="O19" s="7"/>
      <c r="P19" s="7"/>
      <c r="Q19" s="7"/>
      <c r="R19" s="7"/>
    </row>
    <row r="20" spans="1:19">
      <c r="A20" s="14">
        <f>A19+1</f>
        <v>2</v>
      </c>
      <c r="B20" s="20" t="s">
        <v>26</v>
      </c>
      <c r="C20" s="21">
        <v>198000000</v>
      </c>
      <c r="D20" s="40" t="s">
        <v>27</v>
      </c>
      <c r="E20" s="26">
        <f>+F20</f>
        <v>43287</v>
      </c>
      <c r="F20" s="30">
        <v>43287</v>
      </c>
      <c r="G20" s="24">
        <f t="shared" si="0"/>
        <v>43301</v>
      </c>
      <c r="H20" s="24">
        <v>43294</v>
      </c>
      <c r="I20" s="24">
        <v>43298</v>
      </c>
      <c r="J20" s="24">
        <v>43295</v>
      </c>
      <c r="K20" s="24">
        <f t="shared" si="1"/>
        <v>43296</v>
      </c>
      <c r="L20" s="24">
        <f t="shared" si="2"/>
        <v>43299</v>
      </c>
      <c r="N20" s="7"/>
      <c r="O20" s="7"/>
      <c r="P20" s="7"/>
      <c r="Q20" s="7"/>
      <c r="R20" s="7"/>
    </row>
    <row r="21" spans="1:19">
      <c r="A21" s="14">
        <f t="shared" ref="A21:A43" si="3">A20+1</f>
        <v>3</v>
      </c>
      <c r="B21" s="20" t="s">
        <v>28</v>
      </c>
      <c r="C21" s="21">
        <v>189000000</v>
      </c>
      <c r="D21" s="40" t="s">
        <v>51</v>
      </c>
      <c r="E21" s="26">
        <f t="shared" ref="E21:E43" si="4">+F21</f>
        <v>43291</v>
      </c>
      <c r="F21" s="30">
        <v>43291</v>
      </c>
      <c r="G21" s="24">
        <f t="shared" si="0"/>
        <v>43305</v>
      </c>
      <c r="H21" s="24">
        <v>43298</v>
      </c>
      <c r="I21" s="24">
        <v>43301</v>
      </c>
      <c r="J21" s="24">
        <v>43299</v>
      </c>
      <c r="K21" s="24">
        <f t="shared" si="1"/>
        <v>43300</v>
      </c>
      <c r="L21" s="24">
        <f t="shared" si="2"/>
        <v>43303</v>
      </c>
      <c r="N21" s="7"/>
      <c r="O21" s="7"/>
      <c r="P21" s="7"/>
      <c r="Q21" s="7"/>
      <c r="R21" s="7"/>
    </row>
    <row r="22" spans="1:19">
      <c r="A22" s="14">
        <f t="shared" si="3"/>
        <v>4</v>
      </c>
      <c r="B22" s="20" t="s">
        <v>29</v>
      </c>
      <c r="C22" s="21">
        <v>195000000</v>
      </c>
      <c r="D22" s="40" t="s">
        <v>52</v>
      </c>
      <c r="E22" s="26">
        <f t="shared" si="4"/>
        <v>43294</v>
      </c>
      <c r="F22" s="30">
        <v>43294</v>
      </c>
      <c r="G22" s="24">
        <f t="shared" si="0"/>
        <v>43308</v>
      </c>
      <c r="H22" s="24">
        <v>43301</v>
      </c>
      <c r="I22" s="24">
        <v>43305</v>
      </c>
      <c r="J22" s="24">
        <v>43303</v>
      </c>
      <c r="K22" s="24">
        <f t="shared" si="1"/>
        <v>43304</v>
      </c>
      <c r="L22" s="24">
        <f t="shared" si="2"/>
        <v>43307</v>
      </c>
      <c r="N22" s="7"/>
      <c r="O22" s="7"/>
      <c r="P22" s="7"/>
      <c r="Q22" s="7"/>
      <c r="R22" s="7"/>
    </row>
    <row r="23" spans="1:19">
      <c r="A23" s="14">
        <f t="shared" si="3"/>
        <v>5</v>
      </c>
      <c r="B23" s="20" t="s">
        <v>30</v>
      </c>
      <c r="C23" s="21">
        <v>199000000</v>
      </c>
      <c r="D23" s="40" t="s">
        <v>53</v>
      </c>
      <c r="E23" s="26">
        <f t="shared" si="4"/>
        <v>43298</v>
      </c>
      <c r="F23" s="30">
        <v>43298</v>
      </c>
      <c r="G23" s="24">
        <f t="shared" si="0"/>
        <v>43312</v>
      </c>
      <c r="H23" s="24">
        <v>43305</v>
      </c>
      <c r="I23" s="24">
        <v>43307</v>
      </c>
      <c r="J23" s="24">
        <v>43307</v>
      </c>
      <c r="K23" s="24">
        <f t="shared" si="1"/>
        <v>43308</v>
      </c>
      <c r="L23" s="24">
        <f t="shared" si="2"/>
        <v>43311</v>
      </c>
      <c r="N23" s="9"/>
      <c r="O23" s="7"/>
      <c r="P23" s="7"/>
      <c r="Q23" s="7"/>
      <c r="R23" s="7"/>
      <c r="S23" s="7"/>
    </row>
    <row r="24" spans="1:19">
      <c r="A24" s="14">
        <f t="shared" si="3"/>
        <v>6</v>
      </c>
      <c r="B24" s="20" t="s">
        <v>31</v>
      </c>
      <c r="C24" s="21">
        <v>182000000</v>
      </c>
      <c r="D24" s="40" t="s">
        <v>54</v>
      </c>
      <c r="E24" s="27">
        <f t="shared" si="4"/>
        <v>43301</v>
      </c>
      <c r="F24" s="30">
        <v>43301</v>
      </c>
      <c r="G24" s="24">
        <f t="shared" si="0"/>
        <v>43315</v>
      </c>
      <c r="H24" s="24">
        <v>43311</v>
      </c>
      <c r="I24" s="24">
        <v>43313</v>
      </c>
      <c r="J24" s="24">
        <v>43312</v>
      </c>
      <c r="K24" s="24">
        <f t="shared" si="1"/>
        <v>43313</v>
      </c>
      <c r="L24" s="24">
        <f t="shared" si="2"/>
        <v>43316</v>
      </c>
      <c r="N24" s="7"/>
      <c r="O24" s="7"/>
      <c r="P24" s="7"/>
      <c r="Q24" s="7"/>
      <c r="R24" s="7"/>
      <c r="S24" s="7"/>
    </row>
    <row r="25" spans="1:19">
      <c r="A25" s="14">
        <f t="shared" si="3"/>
        <v>7</v>
      </c>
      <c r="B25" s="20" t="s">
        <v>32</v>
      </c>
      <c r="C25" s="21">
        <v>191000000</v>
      </c>
      <c r="D25" s="40" t="s">
        <v>57</v>
      </c>
      <c r="E25" s="27">
        <f t="shared" si="4"/>
        <v>43305</v>
      </c>
      <c r="F25" s="30">
        <v>43305</v>
      </c>
      <c r="G25" s="24">
        <f t="shared" si="0"/>
        <v>43319</v>
      </c>
      <c r="H25" s="24">
        <v>43315</v>
      </c>
      <c r="I25" s="24">
        <v>43319</v>
      </c>
      <c r="J25" s="24">
        <v>43316</v>
      </c>
      <c r="K25" s="24">
        <f t="shared" si="1"/>
        <v>43317</v>
      </c>
      <c r="L25" s="24">
        <f t="shared" si="2"/>
        <v>43320</v>
      </c>
      <c r="N25" s="9"/>
      <c r="O25" s="7"/>
      <c r="P25" s="7"/>
      <c r="Q25" s="7"/>
      <c r="R25" s="7"/>
      <c r="S25" s="7"/>
    </row>
    <row r="26" spans="1:19">
      <c r="A26" s="14">
        <f t="shared" si="3"/>
        <v>8</v>
      </c>
      <c r="B26" s="20" t="s">
        <v>33</v>
      </c>
      <c r="C26" s="21">
        <v>159000000</v>
      </c>
      <c r="D26" s="40" t="s">
        <v>58</v>
      </c>
      <c r="E26" s="27">
        <f t="shared" si="4"/>
        <v>43307</v>
      </c>
      <c r="F26" s="30">
        <v>43307</v>
      </c>
      <c r="G26" s="24">
        <f t="shared" si="0"/>
        <v>43321</v>
      </c>
      <c r="H26" s="24">
        <v>43319</v>
      </c>
      <c r="I26" s="24">
        <v>43321</v>
      </c>
      <c r="J26" s="24">
        <v>43320</v>
      </c>
      <c r="K26" s="24">
        <f t="shared" si="1"/>
        <v>43321</v>
      </c>
      <c r="L26" s="24">
        <f t="shared" si="2"/>
        <v>43324</v>
      </c>
      <c r="N26" s="9"/>
      <c r="O26" s="7"/>
      <c r="P26" s="7"/>
      <c r="Q26" s="7"/>
      <c r="R26" s="7"/>
      <c r="S26" s="7"/>
    </row>
    <row r="27" spans="1:19">
      <c r="A27" s="14">
        <f t="shared" si="3"/>
        <v>9</v>
      </c>
      <c r="B27" s="20" t="s">
        <v>34</v>
      </c>
      <c r="C27" s="21">
        <v>199500000</v>
      </c>
      <c r="D27" s="40" t="s">
        <v>59</v>
      </c>
      <c r="E27" s="27">
        <f t="shared" si="4"/>
        <v>43311</v>
      </c>
      <c r="F27" s="30">
        <v>43311</v>
      </c>
      <c r="G27" s="24">
        <f t="shared" si="0"/>
        <v>43325</v>
      </c>
      <c r="H27" s="24">
        <v>43322</v>
      </c>
      <c r="I27" s="24">
        <v>43325</v>
      </c>
      <c r="J27" s="24">
        <v>43324</v>
      </c>
      <c r="K27" s="24">
        <f t="shared" si="1"/>
        <v>43325</v>
      </c>
      <c r="L27" s="24">
        <f t="shared" si="2"/>
        <v>43328</v>
      </c>
      <c r="N27" s="9"/>
      <c r="O27" s="7"/>
      <c r="P27" s="7"/>
      <c r="Q27" s="7"/>
      <c r="R27" s="7"/>
      <c r="S27" s="7"/>
    </row>
    <row r="28" spans="1:19">
      <c r="A28" s="14">
        <f t="shared" si="3"/>
        <v>10</v>
      </c>
      <c r="B28" s="20" t="s">
        <v>35</v>
      </c>
      <c r="C28" s="21">
        <v>197000000</v>
      </c>
      <c r="D28" s="40" t="s">
        <v>60</v>
      </c>
      <c r="E28" s="26">
        <f t="shared" si="4"/>
        <v>43313</v>
      </c>
      <c r="F28" s="36">
        <v>43313</v>
      </c>
      <c r="G28" s="24">
        <f t="shared" si="0"/>
        <v>43327</v>
      </c>
      <c r="H28" s="24">
        <v>43325</v>
      </c>
      <c r="I28" s="24">
        <v>43327</v>
      </c>
      <c r="J28" s="24">
        <v>43328</v>
      </c>
      <c r="K28" s="24">
        <f t="shared" si="1"/>
        <v>43329</v>
      </c>
      <c r="L28" s="24">
        <f t="shared" si="2"/>
        <v>43332</v>
      </c>
      <c r="N28" s="9"/>
      <c r="O28" s="7"/>
      <c r="P28" s="7"/>
      <c r="Q28" s="7"/>
      <c r="R28" s="7"/>
      <c r="S28" s="7"/>
    </row>
    <row r="29" spans="1:19">
      <c r="A29" s="14">
        <f t="shared" si="3"/>
        <v>11</v>
      </c>
      <c r="B29" s="20" t="s">
        <v>36</v>
      </c>
      <c r="C29" s="21">
        <v>199000000</v>
      </c>
      <c r="D29" s="40" t="s">
        <v>61</v>
      </c>
      <c r="E29" s="26">
        <f t="shared" si="4"/>
        <v>43318</v>
      </c>
      <c r="F29" s="30">
        <v>43318</v>
      </c>
      <c r="G29" s="24">
        <f t="shared" si="0"/>
        <v>43332</v>
      </c>
      <c r="H29" s="24">
        <v>43328</v>
      </c>
      <c r="I29" s="24">
        <v>43332</v>
      </c>
      <c r="J29" s="24">
        <v>43332</v>
      </c>
      <c r="K29" s="24">
        <f t="shared" si="1"/>
        <v>43333</v>
      </c>
      <c r="L29" s="24">
        <f t="shared" si="2"/>
        <v>43336</v>
      </c>
      <c r="N29" s="9"/>
      <c r="O29" s="7"/>
      <c r="P29" s="7"/>
      <c r="Q29" s="7"/>
      <c r="R29" s="7"/>
      <c r="S29" s="7"/>
    </row>
    <row r="30" spans="1:19">
      <c r="A30" s="14">
        <f t="shared" si="3"/>
        <v>12</v>
      </c>
      <c r="B30" s="20" t="s">
        <v>37</v>
      </c>
      <c r="C30" s="21">
        <v>199000000</v>
      </c>
      <c r="D30" s="40" t="s">
        <v>62</v>
      </c>
      <c r="E30" s="26">
        <f t="shared" si="4"/>
        <v>43322</v>
      </c>
      <c r="F30" s="30">
        <v>43322</v>
      </c>
      <c r="G30" s="24">
        <f t="shared" si="0"/>
        <v>43336</v>
      </c>
      <c r="H30" s="24">
        <v>43333</v>
      </c>
      <c r="I30" s="24">
        <v>43336</v>
      </c>
      <c r="J30" s="24">
        <v>43336</v>
      </c>
      <c r="K30" s="24">
        <f t="shared" si="1"/>
        <v>43337</v>
      </c>
      <c r="L30" s="24">
        <f t="shared" si="2"/>
        <v>43340</v>
      </c>
      <c r="N30" s="9"/>
      <c r="O30" s="7"/>
      <c r="P30" s="7"/>
      <c r="Q30" s="7"/>
      <c r="R30" s="7"/>
      <c r="S30" s="7"/>
    </row>
    <row r="31" spans="1:19">
      <c r="A31" s="14">
        <f t="shared" si="3"/>
        <v>13</v>
      </c>
      <c r="B31" s="20" t="s">
        <v>38</v>
      </c>
      <c r="C31" s="21">
        <v>194500000</v>
      </c>
      <c r="D31" s="40" t="s">
        <v>63</v>
      </c>
      <c r="E31" s="26">
        <f t="shared" si="4"/>
        <v>43325</v>
      </c>
      <c r="F31" s="30">
        <v>43325</v>
      </c>
      <c r="G31" s="24">
        <f t="shared" si="0"/>
        <v>43339</v>
      </c>
      <c r="H31" s="24">
        <v>43336</v>
      </c>
      <c r="I31" s="24">
        <v>43339</v>
      </c>
      <c r="J31" s="24">
        <v>43340</v>
      </c>
      <c r="K31" s="24">
        <f t="shared" si="1"/>
        <v>43341</v>
      </c>
      <c r="L31" s="24">
        <f t="shared" si="2"/>
        <v>43344</v>
      </c>
      <c r="N31" s="9"/>
      <c r="O31" s="7"/>
      <c r="P31" s="7"/>
      <c r="Q31" s="7"/>
      <c r="R31" s="7"/>
      <c r="S31" s="7"/>
    </row>
    <row r="32" spans="1:19">
      <c r="A32" s="14">
        <f t="shared" si="3"/>
        <v>14</v>
      </c>
      <c r="B32" s="20" t="s">
        <v>39</v>
      </c>
      <c r="C32" s="21">
        <v>175000000</v>
      </c>
      <c r="D32" s="40" t="s">
        <v>64</v>
      </c>
      <c r="E32" s="26">
        <f t="shared" si="4"/>
        <v>43332</v>
      </c>
      <c r="F32" s="30">
        <v>43332</v>
      </c>
      <c r="G32" s="24">
        <f t="shared" si="0"/>
        <v>43346</v>
      </c>
      <c r="H32" s="24">
        <v>43341</v>
      </c>
      <c r="I32" s="24">
        <v>43343</v>
      </c>
      <c r="J32" s="24">
        <v>43344</v>
      </c>
      <c r="K32" s="24">
        <f>J32+1</f>
        <v>43345</v>
      </c>
      <c r="L32" s="24">
        <f>K32+3</f>
        <v>43348</v>
      </c>
      <c r="N32" s="9"/>
      <c r="O32" s="7"/>
      <c r="P32" s="7"/>
      <c r="Q32" s="7"/>
      <c r="R32" s="7"/>
      <c r="S32" s="7"/>
    </row>
    <row r="33" spans="1:19">
      <c r="A33" s="14">
        <f t="shared" si="3"/>
        <v>15</v>
      </c>
      <c r="B33" s="20" t="s">
        <v>40</v>
      </c>
      <c r="C33" s="21">
        <v>180500000</v>
      </c>
      <c r="D33" s="40" t="s">
        <v>65</v>
      </c>
      <c r="E33" s="27">
        <f t="shared" si="4"/>
        <v>43335</v>
      </c>
      <c r="F33" s="30">
        <v>43335</v>
      </c>
      <c r="G33" s="24">
        <f t="shared" si="0"/>
        <v>43349</v>
      </c>
      <c r="H33" s="24">
        <v>43346</v>
      </c>
      <c r="I33" s="24">
        <v>43348</v>
      </c>
      <c r="J33" s="24">
        <v>43348</v>
      </c>
      <c r="K33" s="24">
        <f>J33+1</f>
        <v>43349</v>
      </c>
      <c r="L33" s="24">
        <f>K33+3</f>
        <v>43352</v>
      </c>
      <c r="N33" s="9"/>
      <c r="O33" s="7"/>
      <c r="P33" s="7"/>
      <c r="Q33" s="7"/>
      <c r="R33" s="7"/>
      <c r="S33" s="7"/>
    </row>
    <row r="34" spans="1:19">
      <c r="A34" s="14">
        <f t="shared" si="3"/>
        <v>16</v>
      </c>
      <c r="B34" s="20" t="s">
        <v>41</v>
      </c>
      <c r="C34" s="21">
        <v>167000000</v>
      </c>
      <c r="D34" s="40" t="s">
        <v>66</v>
      </c>
      <c r="E34" s="27">
        <f t="shared" si="4"/>
        <v>43342</v>
      </c>
      <c r="F34" s="30">
        <v>43342</v>
      </c>
      <c r="G34" s="24">
        <f t="shared" si="0"/>
        <v>43356</v>
      </c>
      <c r="H34" s="24">
        <v>43350</v>
      </c>
      <c r="I34" s="24">
        <v>43355</v>
      </c>
      <c r="J34" s="24">
        <v>43352</v>
      </c>
      <c r="K34" s="24">
        <f>J34+1</f>
        <v>43353</v>
      </c>
      <c r="L34" s="24">
        <f>K34+3</f>
        <v>43356</v>
      </c>
      <c r="N34" s="9"/>
      <c r="O34" s="7"/>
      <c r="P34" s="7"/>
      <c r="Q34" s="7"/>
      <c r="R34" s="7"/>
      <c r="S34" s="7"/>
    </row>
    <row r="35" spans="1:19">
      <c r="A35" s="14">
        <f t="shared" si="3"/>
        <v>17</v>
      </c>
      <c r="B35" s="20" t="s">
        <v>42</v>
      </c>
      <c r="C35" s="21">
        <v>191000000</v>
      </c>
      <c r="D35" s="40" t="s">
        <v>67</v>
      </c>
      <c r="E35" s="27">
        <f t="shared" si="4"/>
        <v>43346</v>
      </c>
      <c r="F35" s="30">
        <v>43346</v>
      </c>
      <c r="G35" s="24">
        <f t="shared" si="0"/>
        <v>43360</v>
      </c>
      <c r="H35" s="24">
        <v>43355</v>
      </c>
      <c r="I35" s="24">
        <v>43357</v>
      </c>
      <c r="J35" s="24">
        <v>43356</v>
      </c>
      <c r="K35" s="24">
        <f t="shared" ref="K35:K43" si="5">J35+1</f>
        <v>43357</v>
      </c>
      <c r="L35" s="24">
        <f t="shared" ref="L35:L43" si="6">K35+3</f>
        <v>43360</v>
      </c>
      <c r="N35" s="9"/>
      <c r="O35" s="7"/>
      <c r="P35" s="7"/>
      <c r="Q35" s="7"/>
      <c r="R35" s="7"/>
      <c r="S35" s="7"/>
    </row>
    <row r="36" spans="1:19">
      <c r="A36" s="14">
        <f t="shared" si="3"/>
        <v>18</v>
      </c>
      <c r="B36" s="20" t="s">
        <v>43</v>
      </c>
      <c r="C36" s="21">
        <v>198000000</v>
      </c>
      <c r="D36" s="40" t="s">
        <v>68</v>
      </c>
      <c r="E36" s="27">
        <f t="shared" si="4"/>
        <v>43350</v>
      </c>
      <c r="F36" s="30">
        <v>43350</v>
      </c>
      <c r="G36" s="24">
        <f t="shared" si="0"/>
        <v>43364</v>
      </c>
      <c r="H36" s="24">
        <v>43357</v>
      </c>
      <c r="I36" s="24">
        <v>43330</v>
      </c>
      <c r="J36" s="24">
        <v>43360</v>
      </c>
      <c r="K36" s="24">
        <f t="shared" si="5"/>
        <v>43361</v>
      </c>
      <c r="L36" s="24">
        <f t="shared" si="6"/>
        <v>43364</v>
      </c>
      <c r="N36" s="9"/>
      <c r="O36" s="7"/>
      <c r="P36" s="7"/>
      <c r="Q36" s="7"/>
      <c r="R36" s="7"/>
      <c r="S36" s="7"/>
    </row>
    <row r="37" spans="1:19">
      <c r="A37" s="14">
        <f t="shared" si="3"/>
        <v>19</v>
      </c>
      <c r="B37" s="20" t="s">
        <v>44</v>
      </c>
      <c r="C37" s="21">
        <v>197500000</v>
      </c>
      <c r="D37" s="40" t="s">
        <v>69</v>
      </c>
      <c r="E37" s="27">
        <f t="shared" si="4"/>
        <v>43353</v>
      </c>
      <c r="F37" s="30">
        <v>43353</v>
      </c>
      <c r="G37" s="24">
        <f t="shared" si="0"/>
        <v>43367</v>
      </c>
      <c r="H37" s="24">
        <v>43361</v>
      </c>
      <c r="I37" s="24">
        <v>43363</v>
      </c>
      <c r="J37" s="24">
        <v>43364</v>
      </c>
      <c r="K37" s="24">
        <f t="shared" si="5"/>
        <v>43365</v>
      </c>
      <c r="L37" s="24">
        <f t="shared" si="6"/>
        <v>43368</v>
      </c>
      <c r="N37" s="9"/>
      <c r="O37" s="7"/>
      <c r="P37" s="7"/>
      <c r="Q37" s="7"/>
      <c r="R37" s="7"/>
      <c r="S37" s="7"/>
    </row>
    <row r="38" spans="1:19" ht="25.5">
      <c r="A38" s="14">
        <f t="shared" si="3"/>
        <v>20</v>
      </c>
      <c r="B38" s="32" t="s">
        <v>45</v>
      </c>
      <c r="C38" s="21">
        <v>196000000</v>
      </c>
      <c r="D38" s="40" t="s">
        <v>70</v>
      </c>
      <c r="E38" s="27">
        <f t="shared" si="4"/>
        <v>43357</v>
      </c>
      <c r="F38" s="37">
        <v>43357</v>
      </c>
      <c r="G38" s="38">
        <f t="shared" si="0"/>
        <v>43371</v>
      </c>
      <c r="H38" s="38">
        <v>43367</v>
      </c>
      <c r="I38" s="38">
        <v>43369</v>
      </c>
      <c r="J38" s="38">
        <v>43368</v>
      </c>
      <c r="K38" s="38">
        <f t="shared" si="5"/>
        <v>43369</v>
      </c>
      <c r="L38" s="38">
        <f t="shared" si="6"/>
        <v>43372</v>
      </c>
      <c r="N38" s="9"/>
      <c r="O38" s="7"/>
      <c r="P38" s="7"/>
      <c r="Q38" s="7"/>
      <c r="R38" s="7"/>
      <c r="S38" s="7"/>
    </row>
    <row r="39" spans="1:19">
      <c r="A39" s="14">
        <f t="shared" si="3"/>
        <v>21</v>
      </c>
      <c r="B39" s="20" t="s">
        <v>41</v>
      </c>
      <c r="C39" s="21">
        <v>170000000</v>
      </c>
      <c r="D39" s="40" t="s">
        <v>71</v>
      </c>
      <c r="E39" s="27">
        <f t="shared" si="4"/>
        <v>43360</v>
      </c>
      <c r="F39" s="30">
        <v>43360</v>
      </c>
      <c r="G39" s="24">
        <f t="shared" si="0"/>
        <v>43374</v>
      </c>
      <c r="H39" s="24">
        <v>43370</v>
      </c>
      <c r="I39" s="24">
        <v>43374</v>
      </c>
      <c r="J39" s="24">
        <v>43372</v>
      </c>
      <c r="K39" s="24">
        <f t="shared" si="5"/>
        <v>43373</v>
      </c>
      <c r="L39" s="24">
        <f t="shared" si="6"/>
        <v>43376</v>
      </c>
      <c r="N39" s="9"/>
      <c r="O39" s="7"/>
      <c r="P39" s="7"/>
      <c r="Q39" s="7"/>
      <c r="R39" s="7"/>
      <c r="S39" s="7"/>
    </row>
    <row r="40" spans="1:19">
      <c r="A40" s="14">
        <f t="shared" si="3"/>
        <v>22</v>
      </c>
      <c r="B40" s="20" t="s">
        <v>46</v>
      </c>
      <c r="C40" s="21">
        <v>196000000</v>
      </c>
      <c r="D40" s="40" t="s">
        <v>72</v>
      </c>
      <c r="E40" s="27">
        <f t="shared" si="4"/>
        <v>43364</v>
      </c>
      <c r="F40" s="30">
        <v>43364</v>
      </c>
      <c r="G40" s="24">
        <f t="shared" si="0"/>
        <v>43378</v>
      </c>
      <c r="H40" s="24">
        <v>43374</v>
      </c>
      <c r="I40" s="24">
        <v>43377</v>
      </c>
      <c r="J40" s="24">
        <v>43376</v>
      </c>
      <c r="K40" s="24">
        <f t="shared" si="5"/>
        <v>43377</v>
      </c>
      <c r="L40" s="24">
        <f t="shared" si="6"/>
        <v>43380</v>
      </c>
      <c r="N40" s="9"/>
      <c r="O40" s="7"/>
      <c r="P40" s="7"/>
      <c r="Q40" s="7"/>
      <c r="R40" s="7"/>
      <c r="S40" s="7"/>
    </row>
    <row r="41" spans="1:19">
      <c r="A41" s="14">
        <f t="shared" si="3"/>
        <v>23</v>
      </c>
      <c r="B41" s="20" t="s">
        <v>47</v>
      </c>
      <c r="C41" s="21">
        <v>145000000</v>
      </c>
      <c r="D41" s="40" t="s">
        <v>73</v>
      </c>
      <c r="E41" s="27">
        <f t="shared" si="4"/>
        <v>43367</v>
      </c>
      <c r="F41" s="30">
        <v>43367</v>
      </c>
      <c r="G41" s="24">
        <f t="shared" si="0"/>
        <v>43381</v>
      </c>
      <c r="H41" s="24">
        <v>43377</v>
      </c>
      <c r="I41" s="24">
        <v>43381</v>
      </c>
      <c r="J41" s="24">
        <v>43380</v>
      </c>
      <c r="K41" s="24">
        <f t="shared" si="5"/>
        <v>43381</v>
      </c>
      <c r="L41" s="24">
        <f t="shared" si="6"/>
        <v>43384</v>
      </c>
    </row>
    <row r="42" spans="1:19">
      <c r="A42" s="14">
        <f t="shared" si="3"/>
        <v>24</v>
      </c>
      <c r="B42" s="23" t="s">
        <v>48</v>
      </c>
      <c r="C42" s="22">
        <v>180000000</v>
      </c>
      <c r="D42" s="40" t="s">
        <v>74</v>
      </c>
      <c r="E42" s="27">
        <f t="shared" si="4"/>
        <v>43371</v>
      </c>
      <c r="F42" s="30">
        <v>43371</v>
      </c>
      <c r="G42" s="24">
        <f t="shared" si="0"/>
        <v>43385</v>
      </c>
      <c r="H42" s="24">
        <v>43382</v>
      </c>
      <c r="I42" s="24">
        <v>43384</v>
      </c>
      <c r="J42" s="24">
        <v>43384</v>
      </c>
      <c r="K42" s="24">
        <f t="shared" si="5"/>
        <v>43385</v>
      </c>
      <c r="L42" s="24">
        <f t="shared" si="6"/>
        <v>43388</v>
      </c>
    </row>
    <row r="43" spans="1:19">
      <c r="A43" s="14">
        <f t="shared" si="3"/>
        <v>25</v>
      </c>
      <c r="B43" s="23" t="s">
        <v>49</v>
      </c>
      <c r="C43" s="22">
        <v>160000000</v>
      </c>
      <c r="D43" s="40" t="s">
        <v>75</v>
      </c>
      <c r="E43" s="28">
        <f t="shared" si="4"/>
        <v>43374</v>
      </c>
      <c r="F43" s="30">
        <v>43374</v>
      </c>
      <c r="G43" s="24">
        <f t="shared" si="0"/>
        <v>43388</v>
      </c>
      <c r="H43" s="24">
        <v>43384</v>
      </c>
      <c r="I43" s="24">
        <v>43388</v>
      </c>
      <c r="J43" s="24">
        <v>43388</v>
      </c>
      <c r="K43" s="24">
        <f t="shared" si="5"/>
        <v>43389</v>
      </c>
      <c r="L43" s="24">
        <f t="shared" si="6"/>
        <v>43392</v>
      </c>
    </row>
    <row r="44" spans="1:19" ht="15.75" thickBot="1">
      <c r="A44" s="15"/>
      <c r="B44" s="16"/>
      <c r="C44" s="42"/>
      <c r="D44" s="41"/>
      <c r="E44" s="28"/>
      <c r="F44" s="31"/>
      <c r="G44" s="17"/>
      <c r="H44" s="25"/>
      <c r="I44" s="25"/>
      <c r="J44" s="25"/>
      <c r="K44" s="25"/>
      <c r="L44" s="25"/>
    </row>
    <row r="46" spans="1:19">
      <c r="H46" s="8" t="e">
        <f>#REF!+14</f>
        <v>#REF!</v>
      </c>
      <c r="I46" s="8"/>
    </row>
  </sheetData>
  <mergeCells count="14">
    <mergeCell ref="K16:L16"/>
    <mergeCell ref="K17:K18"/>
    <mergeCell ref="L17:L18"/>
    <mergeCell ref="B1:L1"/>
    <mergeCell ref="B2:L2"/>
    <mergeCell ref="B3:L3"/>
    <mergeCell ref="B4:L4"/>
    <mergeCell ref="A15:L15"/>
    <mergeCell ref="A16:A18"/>
    <mergeCell ref="E16:F18"/>
    <mergeCell ref="G16:G18"/>
    <mergeCell ref="H16:H18"/>
    <mergeCell ref="J16:J18"/>
    <mergeCell ref="I16:I18"/>
  </mergeCells>
  <printOptions horizontalCentered="1"/>
  <pageMargins left="0.31496062992125984" right="0.31496062992125984" top="0.74803149606299213" bottom="0.35433070866141736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P44"/>
  <sheetViews>
    <sheetView view="pageBreakPreview" zoomScale="90" zoomScaleSheetLayoutView="90" zoomScalePageLayoutView="80" workbookViewId="0">
      <selection activeCell="C29" sqref="C29"/>
    </sheetView>
  </sheetViews>
  <sheetFormatPr defaultRowHeight="15"/>
  <cols>
    <col min="1" max="1" width="5.42578125" style="98" customWidth="1"/>
    <col min="2" max="2" width="26.42578125" style="98" customWidth="1"/>
    <col min="3" max="3" width="33.140625" style="98" customWidth="1"/>
    <col min="4" max="4" width="18.7109375" style="98" customWidth="1"/>
    <col min="5" max="5" width="16.85546875" style="98" bestFit="1" customWidth="1"/>
    <col min="6" max="6" width="35.42578125" style="98" bestFit="1" customWidth="1"/>
    <col min="7" max="7" width="5.85546875" style="98" customWidth="1"/>
    <col min="8" max="8" width="15" style="98" customWidth="1"/>
    <col min="9" max="9" width="15.28515625" style="98" customWidth="1"/>
    <col min="10" max="10" width="14.28515625" style="98" customWidth="1"/>
    <col min="11" max="11" width="15.7109375" style="98" customWidth="1"/>
    <col min="12" max="12" width="3.85546875" style="98" hidden="1" customWidth="1"/>
    <col min="13" max="13" width="4.28515625" style="98" hidden="1" customWidth="1"/>
    <col min="14" max="14" width="1.42578125" style="98" hidden="1" customWidth="1"/>
    <col min="15" max="15" width="1" style="96" customWidth="1"/>
    <col min="16" max="16" width="9.140625" style="96" customWidth="1"/>
    <col min="17" max="16384" width="9.140625" style="96"/>
  </cols>
  <sheetData>
    <row r="1" spans="1:14" ht="2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4" ht="21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21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21">
      <c r="A4" s="182" t="s">
        <v>164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</row>
    <row r="5" spans="1:14" ht="21">
      <c r="A5" s="182" t="s">
        <v>165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1:14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.75" thickBo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ht="15.75" hidden="1" thickBot="1">
      <c r="A8" s="98" t="s">
        <v>3</v>
      </c>
      <c r="C8" s="98" t="s">
        <v>15</v>
      </c>
    </row>
    <row r="9" spans="1:14" ht="30.75" hidden="1" thickBot="1">
      <c r="A9" s="98" t="s">
        <v>4</v>
      </c>
      <c r="C9" s="99" t="s">
        <v>18</v>
      </c>
      <c r="D9" s="99"/>
      <c r="E9" s="99"/>
    </row>
    <row r="10" spans="1:14" ht="15.75" hidden="1" thickBot="1">
      <c r="A10" s="98" t="s">
        <v>13</v>
      </c>
      <c r="C10" s="98" t="s">
        <v>17</v>
      </c>
      <c r="N10" s="96"/>
    </row>
    <row r="11" spans="1:14" ht="15.75" hidden="1" thickBot="1">
      <c r="A11" s="98" t="s">
        <v>5</v>
      </c>
      <c r="C11" s="98" t="s">
        <v>6</v>
      </c>
    </row>
    <row r="12" spans="1:14" ht="15.75" hidden="1" thickBot="1">
      <c r="C12" s="98" t="s">
        <v>7</v>
      </c>
    </row>
    <row r="13" spans="1:14" ht="15.75" hidden="1" thickBot="1"/>
    <row r="14" spans="1:14" ht="15.75" hidden="1" thickBot="1">
      <c r="A14" s="100" t="s">
        <v>12</v>
      </c>
      <c r="B14" s="100"/>
      <c r="C14" s="101"/>
      <c r="D14" s="101"/>
      <c r="E14" s="101"/>
    </row>
    <row r="15" spans="1:14" ht="27" customHeight="1" thickBot="1">
      <c r="A15" s="173" t="s">
        <v>9</v>
      </c>
      <c r="B15" s="176" t="s">
        <v>76</v>
      </c>
      <c r="C15" s="179" t="s">
        <v>166</v>
      </c>
      <c r="D15" s="176" t="s">
        <v>14</v>
      </c>
      <c r="E15" s="179" t="s">
        <v>167</v>
      </c>
      <c r="F15" s="179" t="s">
        <v>168</v>
      </c>
      <c r="G15" s="187" t="s">
        <v>169</v>
      </c>
      <c r="H15" s="187"/>
      <c r="I15" s="187" t="s">
        <v>55</v>
      </c>
      <c r="J15" s="187" t="s">
        <v>170</v>
      </c>
      <c r="K15" s="190" t="s">
        <v>122</v>
      </c>
      <c r="L15" s="193" t="s">
        <v>23</v>
      </c>
      <c r="M15" s="183" t="s">
        <v>19</v>
      </c>
      <c r="N15" s="184"/>
    </row>
    <row r="16" spans="1:14" ht="13.5" customHeight="1">
      <c r="A16" s="174"/>
      <c r="B16" s="177"/>
      <c r="C16" s="180"/>
      <c r="D16" s="177"/>
      <c r="E16" s="180"/>
      <c r="F16" s="180"/>
      <c r="G16" s="188"/>
      <c r="H16" s="188"/>
      <c r="I16" s="188"/>
      <c r="J16" s="188"/>
      <c r="K16" s="191"/>
      <c r="L16" s="194"/>
      <c r="M16" s="185" t="s">
        <v>21</v>
      </c>
      <c r="N16" s="185" t="s">
        <v>22</v>
      </c>
    </row>
    <row r="17" spans="1:16" ht="15.75" thickBot="1">
      <c r="A17" s="175"/>
      <c r="B17" s="178"/>
      <c r="C17" s="181"/>
      <c r="D17" s="178"/>
      <c r="E17" s="181"/>
      <c r="F17" s="181"/>
      <c r="G17" s="189"/>
      <c r="H17" s="189"/>
      <c r="I17" s="189"/>
      <c r="J17" s="189"/>
      <c r="K17" s="192"/>
      <c r="L17" s="195"/>
      <c r="M17" s="186"/>
      <c r="N17" s="186"/>
      <c r="P17" s="102"/>
    </row>
    <row r="18" spans="1:16">
      <c r="A18" s="103" t="s">
        <v>171</v>
      </c>
      <c r="B18" s="104"/>
      <c r="C18" s="104"/>
      <c r="D18" s="104"/>
      <c r="E18" s="104"/>
      <c r="F18" s="105"/>
      <c r="G18" s="106"/>
      <c r="H18" s="106"/>
      <c r="I18" s="106"/>
      <c r="J18" s="106"/>
      <c r="K18" s="107"/>
      <c r="L18" s="108"/>
      <c r="M18" s="109"/>
      <c r="N18" s="109"/>
      <c r="P18" s="102"/>
    </row>
    <row r="19" spans="1:16">
      <c r="A19" s="110">
        <v>1</v>
      </c>
      <c r="B19" s="111" t="s">
        <v>172</v>
      </c>
      <c r="C19" s="112" t="s">
        <v>173</v>
      </c>
      <c r="D19" s="113">
        <v>164219000</v>
      </c>
      <c r="E19" s="113">
        <v>163300000</v>
      </c>
      <c r="F19" s="114" t="s">
        <v>174</v>
      </c>
      <c r="G19" s="115" t="s">
        <v>175</v>
      </c>
      <c r="H19" s="116">
        <v>43640</v>
      </c>
      <c r="I19" s="116">
        <f t="shared" ref="I19:I25" si="0">H19+44</f>
        <v>43684</v>
      </c>
      <c r="J19" s="116" t="s">
        <v>176</v>
      </c>
      <c r="K19" s="117" t="s">
        <v>177</v>
      </c>
      <c r="L19" s="118">
        <v>43291</v>
      </c>
      <c r="M19" s="119">
        <f t="shared" ref="M19:M27" si="1">L19+1</f>
        <v>43292</v>
      </c>
      <c r="N19" s="119">
        <f t="shared" ref="N19:N42" si="2">M19+3</f>
        <v>43295</v>
      </c>
      <c r="P19" s="102"/>
    </row>
    <row r="20" spans="1:16">
      <c r="A20" s="120">
        <f>A19+1</f>
        <v>2</v>
      </c>
      <c r="B20" s="121" t="s">
        <v>178</v>
      </c>
      <c r="C20" s="122" t="s">
        <v>30</v>
      </c>
      <c r="D20" s="123">
        <v>194000000</v>
      </c>
      <c r="E20" s="113">
        <v>193784000</v>
      </c>
      <c r="F20" s="124" t="s">
        <v>179</v>
      </c>
      <c r="G20" s="125" t="s">
        <v>180</v>
      </c>
      <c r="H20" s="126">
        <v>43641</v>
      </c>
      <c r="I20" s="126">
        <f t="shared" si="0"/>
        <v>43685</v>
      </c>
      <c r="J20" s="116" t="s">
        <v>176</v>
      </c>
      <c r="K20" s="117" t="s">
        <v>177</v>
      </c>
      <c r="L20" s="118">
        <v>43295</v>
      </c>
      <c r="M20" s="119">
        <f t="shared" si="1"/>
        <v>43296</v>
      </c>
      <c r="N20" s="119">
        <f t="shared" si="2"/>
        <v>43299</v>
      </c>
      <c r="P20" s="102"/>
    </row>
    <row r="21" spans="1:16">
      <c r="A21" s="120">
        <f t="shared" ref="A21:A40" si="3">A20+1</f>
        <v>3</v>
      </c>
      <c r="B21" s="121" t="s">
        <v>181</v>
      </c>
      <c r="C21" s="122" t="s">
        <v>36</v>
      </c>
      <c r="D21" s="123">
        <v>200000000</v>
      </c>
      <c r="E21" s="113">
        <v>199744000</v>
      </c>
      <c r="F21" s="124" t="s">
        <v>182</v>
      </c>
      <c r="G21" s="125" t="s">
        <v>180</v>
      </c>
      <c r="H21" s="126">
        <v>43641</v>
      </c>
      <c r="I21" s="126">
        <f t="shared" si="0"/>
        <v>43685</v>
      </c>
      <c r="J21" s="116" t="s">
        <v>176</v>
      </c>
      <c r="K21" s="117" t="s">
        <v>177</v>
      </c>
      <c r="L21" s="118">
        <v>43299</v>
      </c>
      <c r="M21" s="119">
        <f t="shared" si="1"/>
        <v>43300</v>
      </c>
      <c r="N21" s="119">
        <f t="shared" si="2"/>
        <v>43303</v>
      </c>
      <c r="P21" s="102"/>
    </row>
    <row r="22" spans="1:16">
      <c r="A22" s="120">
        <f t="shared" si="3"/>
        <v>4</v>
      </c>
      <c r="B22" s="121" t="s">
        <v>183</v>
      </c>
      <c r="C22" s="122" t="s">
        <v>40</v>
      </c>
      <c r="D22" s="123">
        <v>200000000</v>
      </c>
      <c r="E22" s="113">
        <v>199496000</v>
      </c>
      <c r="F22" s="124" t="s">
        <v>184</v>
      </c>
      <c r="G22" s="125" t="s">
        <v>175</v>
      </c>
      <c r="H22" s="126">
        <v>43640</v>
      </c>
      <c r="I22" s="126">
        <f t="shared" si="0"/>
        <v>43684</v>
      </c>
      <c r="J22" s="116" t="s">
        <v>176</v>
      </c>
      <c r="K22" s="117" t="s">
        <v>177</v>
      </c>
      <c r="L22" s="118">
        <v>43303</v>
      </c>
      <c r="M22" s="119">
        <f t="shared" si="1"/>
        <v>43304</v>
      </c>
      <c r="N22" s="119">
        <f t="shared" si="2"/>
        <v>43307</v>
      </c>
      <c r="P22" s="102"/>
    </row>
    <row r="23" spans="1:16">
      <c r="A23" s="120">
        <f t="shared" si="3"/>
        <v>5</v>
      </c>
      <c r="B23" s="121" t="s">
        <v>185</v>
      </c>
      <c r="C23" s="122" t="s">
        <v>41</v>
      </c>
      <c r="D23" s="123">
        <v>130000000</v>
      </c>
      <c r="E23" s="113">
        <v>129000000</v>
      </c>
      <c r="F23" s="124" t="s">
        <v>186</v>
      </c>
      <c r="G23" s="125" t="s">
        <v>175</v>
      </c>
      <c r="H23" s="126">
        <v>43640</v>
      </c>
      <c r="I23" s="126">
        <f t="shared" si="0"/>
        <v>43684</v>
      </c>
      <c r="J23" s="116" t="s">
        <v>176</v>
      </c>
      <c r="K23" s="117" t="s">
        <v>177</v>
      </c>
      <c r="L23" s="118">
        <v>43307</v>
      </c>
      <c r="M23" s="119">
        <f t="shared" si="1"/>
        <v>43308</v>
      </c>
      <c r="N23" s="119">
        <f t="shared" si="2"/>
        <v>43311</v>
      </c>
      <c r="P23" s="102"/>
    </row>
    <row r="24" spans="1:16">
      <c r="A24" s="120">
        <f t="shared" si="3"/>
        <v>6</v>
      </c>
      <c r="B24" s="121" t="s">
        <v>187</v>
      </c>
      <c r="C24" s="122" t="s">
        <v>47</v>
      </c>
      <c r="D24" s="123">
        <v>197000000</v>
      </c>
      <c r="E24" s="113">
        <v>196706000</v>
      </c>
      <c r="F24" s="124" t="s">
        <v>188</v>
      </c>
      <c r="G24" s="125" t="s">
        <v>180</v>
      </c>
      <c r="H24" s="126">
        <v>43641</v>
      </c>
      <c r="I24" s="126">
        <f t="shared" si="0"/>
        <v>43685</v>
      </c>
      <c r="J24" s="116" t="s">
        <v>176</v>
      </c>
      <c r="K24" s="117" t="s">
        <v>177</v>
      </c>
      <c r="L24" s="118">
        <v>43312</v>
      </c>
      <c r="M24" s="119">
        <f t="shared" si="1"/>
        <v>43313</v>
      </c>
      <c r="N24" s="119">
        <f t="shared" si="2"/>
        <v>43316</v>
      </c>
      <c r="P24" s="102"/>
    </row>
    <row r="25" spans="1:16">
      <c r="A25" s="120">
        <f t="shared" si="3"/>
        <v>7</v>
      </c>
      <c r="B25" s="121" t="s">
        <v>189</v>
      </c>
      <c r="C25" s="122" t="s">
        <v>190</v>
      </c>
      <c r="D25" s="123">
        <v>200000000</v>
      </c>
      <c r="E25" s="113">
        <v>196141000</v>
      </c>
      <c r="F25" s="124" t="s">
        <v>191</v>
      </c>
      <c r="G25" s="125" t="s">
        <v>192</v>
      </c>
      <c r="H25" s="126">
        <v>43595</v>
      </c>
      <c r="I25" s="126">
        <f t="shared" si="0"/>
        <v>43639</v>
      </c>
      <c r="J25" s="116" t="s">
        <v>176</v>
      </c>
      <c r="K25" s="117" t="s">
        <v>177</v>
      </c>
      <c r="L25" s="118">
        <v>43316</v>
      </c>
      <c r="M25" s="119">
        <f t="shared" si="1"/>
        <v>43317</v>
      </c>
      <c r="N25" s="119">
        <f t="shared" si="2"/>
        <v>43320</v>
      </c>
      <c r="P25" s="102"/>
    </row>
    <row r="26" spans="1:16">
      <c r="A26" s="120">
        <f t="shared" si="3"/>
        <v>8</v>
      </c>
      <c r="B26" s="121"/>
      <c r="C26" s="122" t="s">
        <v>193</v>
      </c>
      <c r="D26" s="123">
        <v>200000000</v>
      </c>
      <c r="E26" s="113"/>
      <c r="F26" s="124"/>
      <c r="G26" s="125"/>
      <c r="H26" s="126"/>
      <c r="I26" s="126"/>
      <c r="J26" s="116" t="s">
        <v>176</v>
      </c>
      <c r="K26" s="117" t="s">
        <v>194</v>
      </c>
      <c r="L26" s="118">
        <v>43320</v>
      </c>
      <c r="M26" s="119">
        <f t="shared" si="1"/>
        <v>43321</v>
      </c>
      <c r="N26" s="119">
        <f t="shared" si="2"/>
        <v>43324</v>
      </c>
      <c r="O26" s="127"/>
      <c r="P26" s="102"/>
    </row>
    <row r="27" spans="1:16" s="130" customFormat="1" ht="15.75" thickBot="1">
      <c r="A27" s="120">
        <f t="shared" si="3"/>
        <v>9</v>
      </c>
      <c r="B27" s="121" t="s">
        <v>195</v>
      </c>
      <c r="C27" s="122" t="s">
        <v>26</v>
      </c>
      <c r="D27" s="123">
        <v>198000000</v>
      </c>
      <c r="E27" s="113">
        <v>197000000</v>
      </c>
      <c r="F27" s="124" t="s">
        <v>196</v>
      </c>
      <c r="G27" s="125" t="s">
        <v>175</v>
      </c>
      <c r="H27" s="126">
        <v>43640</v>
      </c>
      <c r="I27" s="126">
        <f>H27+44</f>
        <v>43684</v>
      </c>
      <c r="J27" s="116" t="s">
        <v>176</v>
      </c>
      <c r="K27" s="117" t="s">
        <v>177</v>
      </c>
      <c r="L27" s="128">
        <v>43324</v>
      </c>
      <c r="M27" s="129">
        <f t="shared" si="1"/>
        <v>43325</v>
      </c>
      <c r="N27" s="129">
        <f t="shared" si="2"/>
        <v>43328</v>
      </c>
      <c r="O27" s="127"/>
      <c r="P27" s="102"/>
    </row>
    <row r="28" spans="1:16" s="142" customFormat="1">
      <c r="A28" s="131">
        <f t="shared" si="3"/>
        <v>10</v>
      </c>
      <c r="B28" s="132"/>
      <c r="C28" s="133" t="s">
        <v>40</v>
      </c>
      <c r="D28" s="134">
        <v>195000000</v>
      </c>
      <c r="E28" s="135"/>
      <c r="F28" s="136"/>
      <c r="G28" s="137"/>
      <c r="H28" s="138"/>
      <c r="I28" s="138"/>
      <c r="J28" s="138"/>
      <c r="K28" s="139" t="s">
        <v>194</v>
      </c>
      <c r="L28" s="140">
        <f>H28+2</f>
        <v>2</v>
      </c>
      <c r="M28" s="141">
        <f>L28</f>
        <v>2</v>
      </c>
      <c r="N28" s="141">
        <f t="shared" si="2"/>
        <v>5</v>
      </c>
      <c r="O28" s="127"/>
      <c r="P28" s="102"/>
    </row>
    <row r="29" spans="1:16">
      <c r="A29" s="131">
        <f t="shared" si="3"/>
        <v>11</v>
      </c>
      <c r="B29" s="121"/>
      <c r="C29" s="122" t="s">
        <v>25</v>
      </c>
      <c r="D29" s="123">
        <v>470000000</v>
      </c>
      <c r="E29" s="123"/>
      <c r="F29" s="124"/>
      <c r="G29" s="125"/>
      <c r="H29" s="126"/>
      <c r="I29" s="126"/>
      <c r="J29" s="126" t="s">
        <v>197</v>
      </c>
      <c r="K29" s="143" t="s">
        <v>198</v>
      </c>
      <c r="L29" s="118">
        <v>43291</v>
      </c>
      <c r="M29" s="119">
        <f t="shared" ref="M29:M37" si="4">L29+1</f>
        <v>43292</v>
      </c>
      <c r="N29" s="119">
        <f t="shared" si="2"/>
        <v>43295</v>
      </c>
      <c r="O29" s="127"/>
      <c r="P29" s="102"/>
    </row>
    <row r="30" spans="1:16">
      <c r="A30" s="131">
        <f t="shared" si="3"/>
        <v>12</v>
      </c>
      <c r="B30" s="121"/>
      <c r="C30" s="122" t="s">
        <v>28</v>
      </c>
      <c r="D30" s="123">
        <v>450000000</v>
      </c>
      <c r="E30" s="113"/>
      <c r="F30" s="124"/>
      <c r="G30" s="125"/>
      <c r="H30" s="126"/>
      <c r="I30" s="126"/>
      <c r="J30" s="126"/>
      <c r="K30" s="143" t="s">
        <v>199</v>
      </c>
      <c r="L30" s="118">
        <v>43295</v>
      </c>
      <c r="M30" s="119">
        <f t="shared" si="4"/>
        <v>43296</v>
      </c>
      <c r="N30" s="119">
        <f t="shared" si="2"/>
        <v>43299</v>
      </c>
      <c r="O30" s="127"/>
      <c r="P30" s="102"/>
    </row>
    <row r="31" spans="1:16">
      <c r="A31" s="131">
        <f t="shared" si="3"/>
        <v>13</v>
      </c>
      <c r="B31" s="121"/>
      <c r="C31" s="122" t="s">
        <v>200</v>
      </c>
      <c r="D31" s="123">
        <v>474000000</v>
      </c>
      <c r="E31" s="113"/>
      <c r="F31" s="124"/>
      <c r="G31" s="125"/>
      <c r="H31" s="126"/>
      <c r="I31" s="126"/>
      <c r="J31" s="126" t="s">
        <v>197</v>
      </c>
      <c r="K31" s="143" t="s">
        <v>198</v>
      </c>
      <c r="L31" s="118">
        <v>43299</v>
      </c>
      <c r="M31" s="119">
        <f t="shared" si="4"/>
        <v>43300</v>
      </c>
      <c r="N31" s="119">
        <f t="shared" si="2"/>
        <v>43303</v>
      </c>
      <c r="O31" s="127"/>
      <c r="P31" s="102"/>
    </row>
    <row r="32" spans="1:16">
      <c r="A32" s="131">
        <f t="shared" si="3"/>
        <v>14</v>
      </c>
      <c r="B32" s="121"/>
      <c r="C32" s="122" t="s">
        <v>31</v>
      </c>
      <c r="D32" s="123">
        <v>450000000</v>
      </c>
      <c r="E32" s="113"/>
      <c r="F32" s="124"/>
      <c r="G32" s="125"/>
      <c r="H32" s="126"/>
      <c r="I32" s="126"/>
      <c r="J32" s="126" t="s">
        <v>197</v>
      </c>
      <c r="K32" s="143" t="s">
        <v>198</v>
      </c>
      <c r="L32" s="118">
        <v>43303</v>
      </c>
      <c r="M32" s="119">
        <f t="shared" si="4"/>
        <v>43304</v>
      </c>
      <c r="N32" s="119">
        <f t="shared" si="2"/>
        <v>43307</v>
      </c>
      <c r="O32" s="127"/>
      <c r="P32" s="102"/>
    </row>
    <row r="33" spans="1:16">
      <c r="A33" s="131">
        <f t="shared" si="3"/>
        <v>15</v>
      </c>
      <c r="B33" s="121"/>
      <c r="C33" s="122" t="s">
        <v>34</v>
      </c>
      <c r="D33" s="123">
        <v>585000000</v>
      </c>
      <c r="E33" s="113"/>
      <c r="F33" s="96"/>
      <c r="G33" s="125"/>
      <c r="H33" s="126"/>
      <c r="I33" s="126"/>
      <c r="J33" s="126"/>
      <c r="K33" s="143" t="s">
        <v>198</v>
      </c>
      <c r="L33" s="118">
        <v>43307</v>
      </c>
      <c r="M33" s="119">
        <f t="shared" si="4"/>
        <v>43308</v>
      </c>
      <c r="N33" s="119">
        <f t="shared" si="2"/>
        <v>43311</v>
      </c>
      <c r="O33" s="127"/>
      <c r="P33" s="102"/>
    </row>
    <row r="34" spans="1:16">
      <c r="A34" s="131">
        <f t="shared" si="3"/>
        <v>16</v>
      </c>
      <c r="B34" s="121"/>
      <c r="C34" s="122" t="s">
        <v>37</v>
      </c>
      <c r="D34" s="123">
        <v>485000000</v>
      </c>
      <c r="E34" s="113"/>
      <c r="F34" s="124"/>
      <c r="G34" s="125"/>
      <c r="H34" s="126"/>
      <c r="I34" s="126"/>
      <c r="J34" s="126" t="s">
        <v>197</v>
      </c>
      <c r="K34" s="143" t="s">
        <v>198</v>
      </c>
      <c r="L34" s="118">
        <v>43312</v>
      </c>
      <c r="M34" s="119">
        <f t="shared" si="4"/>
        <v>43313</v>
      </c>
      <c r="N34" s="119">
        <f t="shared" si="2"/>
        <v>43316</v>
      </c>
      <c r="O34" s="127"/>
      <c r="P34" s="102"/>
    </row>
    <row r="35" spans="1:16">
      <c r="A35" s="131">
        <f t="shared" si="3"/>
        <v>17</v>
      </c>
      <c r="B35" s="121"/>
      <c r="C35" s="122" t="s">
        <v>35</v>
      </c>
      <c r="D35" s="123">
        <v>478000000</v>
      </c>
      <c r="E35" s="113"/>
      <c r="F35" s="124"/>
      <c r="G35" s="125"/>
      <c r="H35" s="126"/>
      <c r="I35" s="126"/>
      <c r="J35" s="126"/>
      <c r="K35" s="143" t="s">
        <v>198</v>
      </c>
      <c r="L35" s="118">
        <v>43316</v>
      </c>
      <c r="M35" s="119">
        <f t="shared" si="4"/>
        <v>43317</v>
      </c>
      <c r="N35" s="119">
        <f t="shared" si="2"/>
        <v>43320</v>
      </c>
      <c r="O35" s="127"/>
      <c r="P35" s="102"/>
    </row>
    <row r="36" spans="1:16">
      <c r="A36" s="131">
        <f t="shared" si="3"/>
        <v>18</v>
      </c>
      <c r="B36" s="121"/>
      <c r="C36" s="122" t="s">
        <v>39</v>
      </c>
      <c r="D36" s="123">
        <v>635000000</v>
      </c>
      <c r="E36" s="113"/>
      <c r="F36" s="124"/>
      <c r="G36" s="125"/>
      <c r="H36" s="126"/>
      <c r="I36" s="126"/>
      <c r="J36" s="126"/>
      <c r="K36" s="143" t="s">
        <v>199</v>
      </c>
      <c r="L36" s="118">
        <v>43320</v>
      </c>
      <c r="M36" s="119">
        <f t="shared" si="4"/>
        <v>43321</v>
      </c>
      <c r="N36" s="119">
        <f t="shared" si="2"/>
        <v>43324</v>
      </c>
      <c r="O36" s="127"/>
      <c r="P36" s="102"/>
    </row>
    <row r="37" spans="1:16" s="130" customFormat="1" ht="15.75" thickBot="1">
      <c r="A37" s="131">
        <f t="shared" si="3"/>
        <v>19</v>
      </c>
      <c r="B37" s="121"/>
      <c r="C37" s="122" t="s">
        <v>201</v>
      </c>
      <c r="D37" s="123">
        <v>478000000</v>
      </c>
      <c r="E37" s="113"/>
      <c r="F37" s="124"/>
      <c r="G37" s="125"/>
      <c r="H37" s="126"/>
      <c r="I37" s="126"/>
      <c r="J37" s="126" t="s">
        <v>197</v>
      </c>
      <c r="K37" s="143" t="s">
        <v>198</v>
      </c>
      <c r="L37" s="128">
        <v>43324</v>
      </c>
      <c r="M37" s="129">
        <f t="shared" si="4"/>
        <v>43325</v>
      </c>
      <c r="N37" s="129">
        <f t="shared" si="2"/>
        <v>43328</v>
      </c>
      <c r="O37" s="127"/>
      <c r="P37" s="102"/>
    </row>
    <row r="38" spans="1:16" s="146" customFormat="1">
      <c r="A38" s="131">
        <f t="shared" si="3"/>
        <v>20</v>
      </c>
      <c r="B38" s="121"/>
      <c r="C38" s="122" t="s">
        <v>202</v>
      </c>
      <c r="D38" s="123">
        <v>488000000</v>
      </c>
      <c r="E38" s="113"/>
      <c r="F38" s="124"/>
      <c r="G38" s="125"/>
      <c r="H38" s="126"/>
      <c r="I38" s="126"/>
      <c r="J38" s="126" t="s">
        <v>197</v>
      </c>
      <c r="K38" s="143" t="s">
        <v>198</v>
      </c>
      <c r="L38" s="144">
        <f>H38+2</f>
        <v>2</v>
      </c>
      <c r="M38" s="145">
        <f>L38</f>
        <v>2</v>
      </c>
      <c r="N38" s="145">
        <f t="shared" si="2"/>
        <v>5</v>
      </c>
      <c r="O38" s="127"/>
      <c r="P38" s="102"/>
    </row>
    <row r="39" spans="1:16">
      <c r="A39" s="131">
        <f t="shared" si="3"/>
        <v>21</v>
      </c>
      <c r="B39" s="111"/>
      <c r="C39" s="112" t="s">
        <v>49</v>
      </c>
      <c r="D39" s="113">
        <v>400000000</v>
      </c>
      <c r="E39" s="113"/>
      <c r="F39" s="114"/>
      <c r="G39" s="115"/>
      <c r="H39" s="116"/>
      <c r="I39" s="116"/>
      <c r="J39" s="116" t="s">
        <v>197</v>
      </c>
      <c r="K39" s="143" t="s">
        <v>198</v>
      </c>
      <c r="L39" s="144">
        <f>H39+2</f>
        <v>2</v>
      </c>
      <c r="M39" s="145">
        <f>L39</f>
        <v>2</v>
      </c>
      <c r="N39" s="145">
        <f t="shared" si="2"/>
        <v>5</v>
      </c>
      <c r="P39" s="102"/>
    </row>
    <row r="40" spans="1:16">
      <c r="A40" s="120">
        <f t="shared" si="3"/>
        <v>22</v>
      </c>
      <c r="B40" s="121"/>
      <c r="C40" s="122" t="s">
        <v>203</v>
      </c>
      <c r="D40" s="123">
        <v>485000000</v>
      </c>
      <c r="E40" s="113"/>
      <c r="F40" s="124"/>
      <c r="G40" s="125"/>
      <c r="H40" s="126"/>
      <c r="I40" s="126"/>
      <c r="J40" s="126" t="s">
        <v>197</v>
      </c>
      <c r="K40" s="143" t="s">
        <v>198</v>
      </c>
      <c r="L40" s="144">
        <f>H40+3</f>
        <v>3</v>
      </c>
      <c r="M40" s="145">
        <f>L40</f>
        <v>3</v>
      </c>
      <c r="N40" s="119">
        <f t="shared" si="2"/>
        <v>6</v>
      </c>
      <c r="P40" s="102"/>
    </row>
    <row r="41" spans="1:16">
      <c r="A41" s="147" t="s">
        <v>204</v>
      </c>
      <c r="B41" s="148"/>
      <c r="C41" s="149"/>
      <c r="D41" s="150"/>
      <c r="E41" s="151"/>
      <c r="F41" s="152"/>
      <c r="G41" s="153"/>
      <c r="H41" s="154"/>
      <c r="I41" s="154"/>
      <c r="J41" s="154"/>
      <c r="K41" s="155"/>
      <c r="L41" s="144">
        <f>H41+3</f>
        <v>3</v>
      </c>
      <c r="M41" s="145">
        <f>L41</f>
        <v>3</v>
      </c>
      <c r="N41" s="119">
        <f t="shared" si="2"/>
        <v>6</v>
      </c>
    </row>
    <row r="42" spans="1:16">
      <c r="A42" s="120">
        <v>1</v>
      </c>
      <c r="B42" s="121"/>
      <c r="C42" s="122" t="s">
        <v>32</v>
      </c>
      <c r="D42" s="123">
        <v>180230000</v>
      </c>
      <c r="E42" s="113"/>
      <c r="F42" s="124"/>
      <c r="G42" s="125"/>
      <c r="H42" s="126"/>
      <c r="I42" s="126"/>
      <c r="J42" s="116" t="s">
        <v>176</v>
      </c>
      <c r="K42" s="143" t="s">
        <v>205</v>
      </c>
      <c r="L42" s="144">
        <f>H42+2</f>
        <v>2</v>
      </c>
      <c r="M42" s="145">
        <f>L42</f>
        <v>2</v>
      </c>
      <c r="N42" s="119">
        <f t="shared" si="2"/>
        <v>5</v>
      </c>
    </row>
    <row r="44" spans="1:16">
      <c r="J44" s="156" t="e">
        <f>#REF!+14</f>
        <v>#REF!</v>
      </c>
      <c r="K44" s="156"/>
    </row>
  </sheetData>
  <mergeCells count="19">
    <mergeCell ref="M15:N15"/>
    <mergeCell ref="M16:M17"/>
    <mergeCell ref="N16:N17"/>
    <mergeCell ref="F15:F17"/>
    <mergeCell ref="G15:H17"/>
    <mergeCell ref="I15:I17"/>
    <mergeCell ref="J15:J17"/>
    <mergeCell ref="K15:K17"/>
    <mergeCell ref="L15:L17"/>
    <mergeCell ref="A1:N1"/>
    <mergeCell ref="A2:N2"/>
    <mergeCell ref="A3:N3"/>
    <mergeCell ref="A4:N4"/>
    <mergeCell ref="A5:N5"/>
    <mergeCell ref="A15:A17"/>
    <mergeCell ref="B15:B17"/>
    <mergeCell ref="C15:C17"/>
    <mergeCell ref="D15:D17"/>
    <mergeCell ref="E15:E17"/>
  </mergeCells>
  <printOptions horizontalCentered="1" gridLines="1"/>
  <pageMargins left="0.12" right="0.12" top="0.45" bottom="0.354329615048119" header="0.31496062992126" footer="0.31496062992126"/>
  <pageSetup paperSize="5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view="pageBreakPreview" zoomScale="90" zoomScaleNormal="90" zoomScaleSheetLayoutView="90" workbookViewId="0">
      <selection activeCell="E4" sqref="E4"/>
    </sheetView>
  </sheetViews>
  <sheetFormatPr defaultRowHeight="15"/>
  <cols>
    <col min="1" max="1" width="4.5703125" style="68" customWidth="1"/>
    <col min="2" max="2" width="43.7109375" style="68" customWidth="1"/>
    <col min="3" max="3" width="52.7109375" style="68" customWidth="1"/>
    <col min="4" max="4" width="14.140625" style="68" bestFit="1" customWidth="1"/>
    <col min="5" max="5" width="29.28515625" style="95" bestFit="1" customWidth="1"/>
    <col min="6" max="6" width="18.85546875" style="70" hidden="1" customWidth="1"/>
    <col min="7" max="7" width="12.85546875" style="68" bestFit="1" customWidth="1"/>
    <col min="8" max="16384" width="9.140625" style="68"/>
  </cols>
  <sheetData>
    <row r="1" spans="1:7" ht="18.75">
      <c r="A1" s="196" t="s">
        <v>116</v>
      </c>
      <c r="B1" s="196"/>
      <c r="C1" s="196"/>
      <c r="D1" s="196"/>
      <c r="E1" s="196"/>
      <c r="F1" s="196"/>
      <c r="G1" s="196"/>
    </row>
    <row r="2" spans="1:7" ht="18.75">
      <c r="A2" s="196" t="s">
        <v>117</v>
      </c>
      <c r="B2" s="196"/>
      <c r="C2" s="196"/>
      <c r="D2" s="196"/>
      <c r="E2" s="196"/>
      <c r="F2" s="196"/>
      <c r="G2" s="196"/>
    </row>
    <row r="3" spans="1:7" s="70" customFormat="1" ht="48" customHeight="1">
      <c r="A3" s="69" t="s">
        <v>118</v>
      </c>
      <c r="B3" s="69" t="s">
        <v>119</v>
      </c>
      <c r="C3" s="69" t="s">
        <v>11</v>
      </c>
      <c r="D3" s="69" t="s">
        <v>14</v>
      </c>
      <c r="E3" s="69" t="s">
        <v>120</v>
      </c>
      <c r="F3" s="69" t="s">
        <v>121</v>
      </c>
      <c r="G3" s="69" t="s">
        <v>122</v>
      </c>
    </row>
    <row r="4" spans="1:7" ht="33.75" customHeight="1">
      <c r="A4" s="71">
        <v>1</v>
      </c>
      <c r="B4" s="72" t="s">
        <v>123</v>
      </c>
      <c r="C4" s="73" t="s">
        <v>124</v>
      </c>
      <c r="D4" s="74">
        <v>17274000</v>
      </c>
      <c r="E4" s="73"/>
      <c r="F4" s="75" t="s">
        <v>125</v>
      </c>
      <c r="G4" s="76"/>
    </row>
    <row r="5" spans="1:7">
      <c r="A5" s="71">
        <v>2</v>
      </c>
      <c r="B5" s="77"/>
      <c r="C5" s="77" t="s">
        <v>126</v>
      </c>
      <c r="D5" s="78">
        <v>50000000</v>
      </c>
      <c r="E5" s="79" t="s">
        <v>127</v>
      </c>
      <c r="F5" s="80" t="s">
        <v>128</v>
      </c>
      <c r="G5" s="77"/>
    </row>
    <row r="6" spans="1:7">
      <c r="A6" s="71">
        <v>3</v>
      </c>
      <c r="B6" s="77"/>
      <c r="C6" s="81" t="s">
        <v>129</v>
      </c>
      <c r="D6" s="74">
        <v>5280000</v>
      </c>
      <c r="E6" s="82"/>
      <c r="F6" s="83" t="s">
        <v>125</v>
      </c>
      <c r="G6" s="77"/>
    </row>
    <row r="7" spans="1:7">
      <c r="A7" s="71">
        <v>4</v>
      </c>
      <c r="B7" s="77"/>
      <c r="C7" s="84" t="s">
        <v>130</v>
      </c>
      <c r="D7" s="85">
        <v>14300000</v>
      </c>
      <c r="E7" s="79" t="s">
        <v>131</v>
      </c>
      <c r="F7" s="86" t="s">
        <v>125</v>
      </c>
      <c r="G7" s="77"/>
    </row>
    <row r="8" spans="1:7" ht="48" customHeight="1">
      <c r="A8" s="71">
        <v>5</v>
      </c>
      <c r="B8" s="87" t="s">
        <v>132</v>
      </c>
      <c r="C8" s="76" t="s">
        <v>133</v>
      </c>
      <c r="D8" s="78">
        <v>40000000</v>
      </c>
      <c r="E8" s="79" t="s">
        <v>103</v>
      </c>
      <c r="F8" s="88" t="s">
        <v>134</v>
      </c>
      <c r="G8" s="77"/>
    </row>
    <row r="9" spans="1:7" ht="44.25" customHeight="1">
      <c r="A9" s="71">
        <v>6</v>
      </c>
      <c r="B9" s="77"/>
      <c r="C9" s="76" t="s">
        <v>135</v>
      </c>
      <c r="D9" s="78">
        <v>40000000</v>
      </c>
      <c r="E9" s="79" t="s">
        <v>136</v>
      </c>
      <c r="F9" s="88" t="s">
        <v>134</v>
      </c>
      <c r="G9" s="77"/>
    </row>
    <row r="10" spans="1:7" ht="46.5" customHeight="1">
      <c r="A10" s="71">
        <v>7</v>
      </c>
      <c r="B10" s="82" t="s">
        <v>137</v>
      </c>
      <c r="C10" s="76" t="s">
        <v>138</v>
      </c>
      <c r="D10" s="78">
        <v>40000000</v>
      </c>
      <c r="E10" s="79" t="s">
        <v>206</v>
      </c>
      <c r="F10" s="88" t="s">
        <v>134</v>
      </c>
      <c r="G10" s="77"/>
    </row>
    <row r="11" spans="1:7" ht="56.25" customHeight="1">
      <c r="A11" s="71">
        <v>8</v>
      </c>
      <c r="B11" s="77"/>
      <c r="C11" s="76" t="s">
        <v>139</v>
      </c>
      <c r="D11" s="78">
        <v>40000000</v>
      </c>
      <c r="E11" s="79" t="s">
        <v>140</v>
      </c>
      <c r="F11" s="88" t="s">
        <v>134</v>
      </c>
      <c r="G11" s="77"/>
    </row>
    <row r="12" spans="1:7" ht="30" customHeight="1">
      <c r="A12" s="71">
        <v>9</v>
      </c>
      <c r="B12" s="89" t="s">
        <v>141</v>
      </c>
      <c r="C12" s="76" t="s">
        <v>142</v>
      </c>
      <c r="D12" s="78">
        <v>50000000</v>
      </c>
      <c r="E12" s="79" t="s">
        <v>143</v>
      </c>
      <c r="F12" s="90" t="s">
        <v>144</v>
      </c>
      <c r="G12" s="77"/>
    </row>
    <row r="13" spans="1:7" ht="43.5" customHeight="1">
      <c r="A13" s="71">
        <v>10</v>
      </c>
      <c r="B13" s="77"/>
      <c r="C13" s="76" t="s">
        <v>145</v>
      </c>
      <c r="D13" s="78">
        <v>50000000</v>
      </c>
      <c r="E13" s="79" t="s">
        <v>146</v>
      </c>
      <c r="F13" s="90" t="s">
        <v>144</v>
      </c>
      <c r="G13" s="77"/>
    </row>
    <row r="14" spans="1:7" ht="29.25" customHeight="1">
      <c r="A14" s="71">
        <v>11</v>
      </c>
      <c r="B14" s="77"/>
      <c r="C14" s="76" t="s">
        <v>147</v>
      </c>
      <c r="D14" s="78">
        <v>50000000</v>
      </c>
      <c r="E14" s="79" t="s">
        <v>148</v>
      </c>
      <c r="F14" s="90" t="s">
        <v>144</v>
      </c>
      <c r="G14" s="77"/>
    </row>
    <row r="15" spans="1:7" ht="41.25" customHeight="1">
      <c r="A15" s="71">
        <v>12</v>
      </c>
      <c r="B15" s="77"/>
      <c r="C15" s="76" t="s">
        <v>149</v>
      </c>
      <c r="D15" s="78">
        <v>50000000</v>
      </c>
      <c r="E15" s="79" t="s">
        <v>150</v>
      </c>
      <c r="F15" s="90" t="s">
        <v>144</v>
      </c>
      <c r="G15" s="77"/>
    </row>
    <row r="16" spans="1:7" ht="30" customHeight="1">
      <c r="A16" s="71">
        <v>13</v>
      </c>
      <c r="B16" s="77"/>
      <c r="C16" s="76" t="s">
        <v>151</v>
      </c>
      <c r="D16" s="78">
        <v>50000000</v>
      </c>
      <c r="E16" s="79" t="s">
        <v>152</v>
      </c>
      <c r="F16" s="80" t="s">
        <v>128</v>
      </c>
      <c r="G16" s="77"/>
    </row>
    <row r="17" spans="1:7">
      <c r="A17" s="71">
        <v>14</v>
      </c>
      <c r="B17" s="77"/>
      <c r="C17" s="76" t="s">
        <v>153</v>
      </c>
      <c r="D17" s="78">
        <v>25000000</v>
      </c>
      <c r="E17" s="79" t="s">
        <v>154</v>
      </c>
      <c r="F17" s="80" t="s">
        <v>128</v>
      </c>
      <c r="G17" s="77"/>
    </row>
    <row r="18" spans="1:7" ht="30">
      <c r="A18" s="71">
        <v>15</v>
      </c>
      <c r="B18" s="91" t="s">
        <v>155</v>
      </c>
      <c r="C18" s="76" t="s">
        <v>156</v>
      </c>
      <c r="D18" s="78">
        <v>25500000</v>
      </c>
      <c r="E18" s="79" t="s">
        <v>157</v>
      </c>
      <c r="F18" s="80" t="s">
        <v>128</v>
      </c>
      <c r="G18" s="77"/>
    </row>
    <row r="19" spans="1:7" ht="30">
      <c r="A19" s="71">
        <v>16</v>
      </c>
      <c r="B19" s="92" t="s">
        <v>158</v>
      </c>
      <c r="C19" s="73" t="s">
        <v>129</v>
      </c>
      <c r="D19" s="74">
        <v>2430000</v>
      </c>
      <c r="E19" s="82"/>
      <c r="F19" s="93" t="s">
        <v>125</v>
      </c>
      <c r="G19" s="77"/>
    </row>
    <row r="20" spans="1:7" ht="30">
      <c r="A20" s="71">
        <v>17</v>
      </c>
      <c r="B20" s="94" t="s">
        <v>159</v>
      </c>
      <c r="C20" s="76" t="s">
        <v>160</v>
      </c>
      <c r="D20" s="78">
        <v>97000000</v>
      </c>
      <c r="E20" s="79" t="s">
        <v>161</v>
      </c>
      <c r="F20" s="80" t="s">
        <v>128</v>
      </c>
      <c r="G20" s="77"/>
    </row>
    <row r="21" spans="1:7">
      <c r="A21" s="71"/>
      <c r="B21" s="77"/>
      <c r="C21" s="76" t="s">
        <v>162</v>
      </c>
      <c r="D21" s="78">
        <v>7000000</v>
      </c>
      <c r="E21" s="79" t="s">
        <v>163</v>
      </c>
      <c r="F21" s="80" t="s">
        <v>128</v>
      </c>
      <c r="G21" s="77"/>
    </row>
  </sheetData>
  <mergeCells count="2">
    <mergeCell ref="A1:G1"/>
    <mergeCell ref="A2:G2"/>
  </mergeCells>
  <pageMargins left="0.51181102362204722" right="0.51181102362204722" top="0" bottom="0" header="0.31496062992125984" footer="0.31496062992125984"/>
  <pageSetup paperSize="5" scale="91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abSelected="1" view="pageBreakPreview" zoomScaleSheetLayoutView="100" workbookViewId="0">
      <selection activeCell="H19" sqref="H19"/>
    </sheetView>
  </sheetViews>
  <sheetFormatPr defaultRowHeight="15"/>
  <cols>
    <col min="1" max="1" width="5.42578125" style="1" customWidth="1"/>
    <col min="2" max="2" width="34.85546875" style="1" customWidth="1"/>
    <col min="3" max="3" width="44" style="1" customWidth="1"/>
    <col min="4" max="4" width="15.140625" style="1" hidden="1" customWidth="1"/>
    <col min="5" max="5" width="16.28515625" style="1" customWidth="1"/>
    <col min="6" max="6" width="44.140625" style="1" hidden="1" customWidth="1"/>
    <col min="7" max="7" width="5.85546875" style="1" customWidth="1"/>
    <col min="8" max="8" width="15" style="1" customWidth="1"/>
    <col min="9" max="9" width="15.28515625" style="1" customWidth="1"/>
    <col min="10" max="10" width="1.42578125" style="1" customWidth="1"/>
    <col min="11" max="16384" width="9.140625" style="1"/>
  </cols>
  <sheetData>
    <row r="1" spans="1:10" ht="21">
      <c r="A1" s="161" t="s">
        <v>0</v>
      </c>
      <c r="B1" s="161"/>
      <c r="C1" s="161"/>
      <c r="D1" s="161"/>
      <c r="E1" s="161"/>
      <c r="F1" s="161"/>
      <c r="G1" s="161"/>
      <c r="H1" s="161"/>
      <c r="I1" s="161"/>
    </row>
    <row r="2" spans="1:10" ht="21">
      <c r="A2" s="161" t="s">
        <v>1</v>
      </c>
      <c r="B2" s="161"/>
      <c r="C2" s="161"/>
      <c r="D2" s="161"/>
      <c r="E2" s="161"/>
      <c r="F2" s="161"/>
      <c r="G2" s="161"/>
      <c r="H2" s="161"/>
      <c r="I2" s="161"/>
    </row>
    <row r="3" spans="1:10" ht="21">
      <c r="A3" s="161" t="s">
        <v>79</v>
      </c>
      <c r="B3" s="161"/>
      <c r="C3" s="161"/>
      <c r="D3" s="161"/>
      <c r="E3" s="161"/>
      <c r="F3" s="161"/>
      <c r="G3" s="161"/>
      <c r="H3" s="161"/>
      <c r="I3" s="161"/>
    </row>
    <row r="4" spans="1:10" ht="21">
      <c r="A4" s="161" t="s">
        <v>80</v>
      </c>
      <c r="B4" s="161"/>
      <c r="C4" s="161"/>
      <c r="D4" s="161"/>
      <c r="E4" s="161"/>
      <c r="F4" s="161"/>
      <c r="G4" s="161"/>
      <c r="H4" s="161"/>
      <c r="I4" s="161"/>
    </row>
    <row r="5" spans="1:10" hidden="1">
      <c r="A5" s="1" t="s">
        <v>3</v>
      </c>
      <c r="C5" s="1" t="s">
        <v>15</v>
      </c>
    </row>
    <row r="6" spans="1:10" hidden="1">
      <c r="A6" s="1" t="s">
        <v>4</v>
      </c>
      <c r="C6" s="3" t="s">
        <v>18</v>
      </c>
      <c r="D6" s="3"/>
      <c r="E6" s="3"/>
    </row>
    <row r="7" spans="1:10" hidden="1">
      <c r="A7" s="1" t="s">
        <v>13</v>
      </c>
      <c r="C7" s="1" t="s">
        <v>17</v>
      </c>
    </row>
    <row r="8" spans="1:10" hidden="1">
      <c r="A8" s="1" t="s">
        <v>5</v>
      </c>
      <c r="C8" s="1" t="s">
        <v>6</v>
      </c>
    </row>
    <row r="9" spans="1:10" hidden="1">
      <c r="C9" s="1" t="s">
        <v>7</v>
      </c>
    </row>
    <row r="10" spans="1:10" hidden="1"/>
    <row r="11" spans="1:10" hidden="1">
      <c r="A11" s="4" t="s">
        <v>12</v>
      </c>
      <c r="B11" s="4"/>
      <c r="C11" s="5"/>
      <c r="D11" s="5"/>
      <c r="E11" s="5"/>
    </row>
    <row r="12" spans="1:10" ht="15.75" thickBot="1"/>
    <row r="13" spans="1:10" ht="15.75" thickBot="1">
      <c r="A13" s="157" t="s">
        <v>8</v>
      </c>
      <c r="B13" s="162"/>
      <c r="C13" s="162"/>
      <c r="D13" s="162"/>
      <c r="E13" s="162"/>
      <c r="F13" s="162"/>
      <c r="G13" s="162"/>
      <c r="H13" s="162"/>
      <c r="I13" s="158"/>
      <c r="J13" s="6"/>
    </row>
    <row r="14" spans="1:10" ht="27" customHeight="1">
      <c r="A14" s="163" t="s">
        <v>9</v>
      </c>
      <c r="B14" s="163" t="s">
        <v>76</v>
      </c>
      <c r="C14" s="50" t="s">
        <v>10</v>
      </c>
      <c r="D14" s="170" t="s">
        <v>77</v>
      </c>
      <c r="E14" s="163" t="s">
        <v>14</v>
      </c>
      <c r="F14" s="163" t="s">
        <v>78</v>
      </c>
      <c r="G14" s="164" t="s">
        <v>50</v>
      </c>
      <c r="H14" s="165"/>
      <c r="I14" s="165" t="s">
        <v>55</v>
      </c>
      <c r="J14" s="6"/>
    </row>
    <row r="15" spans="1:10" ht="13.5" customHeight="1">
      <c r="A15" s="159"/>
      <c r="B15" s="159"/>
      <c r="C15" s="48"/>
      <c r="D15" s="171"/>
      <c r="E15" s="159"/>
      <c r="F15" s="159"/>
      <c r="G15" s="166"/>
      <c r="H15" s="167"/>
      <c r="I15" s="167"/>
      <c r="J15" s="6"/>
    </row>
    <row r="16" spans="1:10" ht="15.75" thickBot="1">
      <c r="A16" s="160"/>
      <c r="B16" s="160"/>
      <c r="C16" s="49" t="s">
        <v>11</v>
      </c>
      <c r="D16" s="49"/>
      <c r="E16" s="160"/>
      <c r="F16" s="160"/>
      <c r="G16" s="168"/>
      <c r="H16" s="169"/>
      <c r="I16" s="169"/>
    </row>
    <row r="17" spans="1:16" ht="38.25">
      <c r="A17" s="62">
        <v>1</v>
      </c>
      <c r="B17" s="43" t="s">
        <v>103</v>
      </c>
      <c r="C17" s="45" t="s">
        <v>81</v>
      </c>
      <c r="D17" s="52"/>
      <c r="E17" s="64">
        <v>40000000</v>
      </c>
      <c r="F17" s="44" t="s">
        <v>105</v>
      </c>
      <c r="G17" s="26" t="s">
        <v>115</v>
      </c>
      <c r="H17" s="37">
        <v>43503</v>
      </c>
      <c r="I17" s="37">
        <f>H17+59</f>
        <v>43562</v>
      </c>
      <c r="K17" s="46"/>
      <c r="L17" s="46"/>
      <c r="M17" s="46"/>
      <c r="N17" s="46"/>
      <c r="O17" s="46"/>
    </row>
    <row r="18" spans="1:16" ht="38.25">
      <c r="A18" s="62">
        <f>A17+1</f>
        <v>2</v>
      </c>
      <c r="B18" s="43" t="s">
        <v>83</v>
      </c>
      <c r="C18" s="45" t="s">
        <v>82</v>
      </c>
      <c r="D18" s="52"/>
      <c r="E18" s="65">
        <v>40000000</v>
      </c>
      <c r="F18" s="44" t="s">
        <v>104</v>
      </c>
      <c r="G18" s="26" t="s">
        <v>115</v>
      </c>
      <c r="H18" s="37">
        <v>43503</v>
      </c>
      <c r="I18" s="37">
        <f>H18+59</f>
        <v>43562</v>
      </c>
      <c r="K18" s="46"/>
      <c r="L18" s="46"/>
      <c r="M18" s="46"/>
      <c r="N18" s="46"/>
      <c r="O18" s="46"/>
    </row>
    <row r="19" spans="1:16" ht="38.25">
      <c r="A19" s="63">
        <f t="shared" ref="A19:A28" si="0">A18+1</f>
        <v>3</v>
      </c>
      <c r="B19" s="43" t="s">
        <v>84</v>
      </c>
      <c r="C19" s="45" t="s">
        <v>85</v>
      </c>
      <c r="D19" s="52"/>
      <c r="E19" s="65">
        <v>40000000</v>
      </c>
      <c r="F19" s="44" t="s">
        <v>106</v>
      </c>
      <c r="G19" s="26" t="s">
        <v>115</v>
      </c>
      <c r="H19" s="37">
        <v>43503</v>
      </c>
      <c r="I19" s="37">
        <f>H19+59</f>
        <v>43562</v>
      </c>
      <c r="K19" s="46"/>
      <c r="L19" s="46"/>
      <c r="M19" s="46"/>
      <c r="N19" s="46"/>
      <c r="O19" s="46"/>
    </row>
    <row r="20" spans="1:16" ht="51">
      <c r="A20" s="63">
        <f t="shared" si="0"/>
        <v>4</v>
      </c>
      <c r="B20" s="51" t="s">
        <v>87</v>
      </c>
      <c r="C20" s="45" t="s">
        <v>86</v>
      </c>
      <c r="D20" s="52"/>
      <c r="E20" s="66">
        <v>40000000</v>
      </c>
      <c r="F20" s="44" t="s">
        <v>106</v>
      </c>
      <c r="G20" s="26" t="s">
        <v>115</v>
      </c>
      <c r="H20" s="37">
        <v>43503</v>
      </c>
      <c r="I20" s="37">
        <f t="shared" ref="I20:I25" si="1">H20+59</f>
        <v>43562</v>
      </c>
      <c r="K20" s="46"/>
      <c r="L20" s="46"/>
      <c r="M20" s="46"/>
      <c r="N20" s="46"/>
      <c r="O20" s="46"/>
    </row>
    <row r="21" spans="1:16" s="58" customFormat="1" ht="38.25">
      <c r="A21" s="63">
        <f t="shared" si="0"/>
        <v>5</v>
      </c>
      <c r="B21" s="57" t="s">
        <v>89</v>
      </c>
      <c r="C21" s="45" t="s">
        <v>88</v>
      </c>
      <c r="D21" s="52"/>
      <c r="E21" s="67">
        <v>50000000</v>
      </c>
      <c r="F21" s="44" t="s">
        <v>107</v>
      </c>
      <c r="G21" s="26" t="s">
        <v>115</v>
      </c>
      <c r="H21" s="37">
        <v>43503</v>
      </c>
      <c r="I21" s="37">
        <f t="shared" si="1"/>
        <v>43562</v>
      </c>
      <c r="K21" s="59"/>
      <c r="L21" s="60"/>
      <c r="M21" s="60"/>
      <c r="N21" s="60"/>
      <c r="O21" s="60"/>
      <c r="P21" s="60"/>
    </row>
    <row r="22" spans="1:16" ht="38.25">
      <c r="A22" s="63">
        <f t="shared" si="0"/>
        <v>6</v>
      </c>
      <c r="B22" s="43" t="s">
        <v>91</v>
      </c>
      <c r="C22" s="45" t="s">
        <v>90</v>
      </c>
      <c r="D22" s="52"/>
      <c r="E22" s="65">
        <v>50000000</v>
      </c>
      <c r="F22" s="44" t="s">
        <v>108</v>
      </c>
      <c r="G22" s="26" t="s">
        <v>115</v>
      </c>
      <c r="H22" s="37">
        <v>43503</v>
      </c>
      <c r="I22" s="37">
        <f t="shared" si="1"/>
        <v>43562</v>
      </c>
      <c r="K22" s="46"/>
      <c r="L22" s="46"/>
      <c r="M22" s="46"/>
      <c r="N22" s="46"/>
      <c r="O22" s="46"/>
      <c r="P22" s="46"/>
    </row>
    <row r="23" spans="1:16" ht="38.25">
      <c r="A23" s="63">
        <f t="shared" si="0"/>
        <v>7</v>
      </c>
      <c r="B23" s="43" t="s">
        <v>93</v>
      </c>
      <c r="C23" s="45" t="s">
        <v>92</v>
      </c>
      <c r="D23" s="52"/>
      <c r="E23" s="65">
        <v>50000000</v>
      </c>
      <c r="F23" s="44" t="s">
        <v>109</v>
      </c>
      <c r="G23" s="26" t="s">
        <v>115</v>
      </c>
      <c r="H23" s="37">
        <v>43503</v>
      </c>
      <c r="I23" s="37">
        <f t="shared" si="1"/>
        <v>43562</v>
      </c>
      <c r="K23" s="46"/>
      <c r="L23" s="46"/>
      <c r="M23" s="46"/>
      <c r="N23" s="46"/>
      <c r="O23" s="46"/>
      <c r="P23" s="46"/>
    </row>
    <row r="24" spans="1:16" ht="38.25">
      <c r="A24" s="63">
        <f t="shared" si="0"/>
        <v>8</v>
      </c>
      <c r="B24" s="43" t="s">
        <v>95</v>
      </c>
      <c r="C24" s="45" t="s">
        <v>94</v>
      </c>
      <c r="D24" s="52"/>
      <c r="E24" s="65">
        <v>50000000</v>
      </c>
      <c r="F24" s="44" t="s">
        <v>110</v>
      </c>
      <c r="G24" s="26" t="s">
        <v>115</v>
      </c>
      <c r="H24" s="37">
        <v>43503</v>
      </c>
      <c r="I24" s="37">
        <f t="shared" si="1"/>
        <v>43562</v>
      </c>
      <c r="K24" s="46"/>
      <c r="L24" s="46"/>
      <c r="M24" s="46"/>
      <c r="N24" s="46"/>
      <c r="O24" s="46"/>
      <c r="P24" s="46"/>
    </row>
    <row r="25" spans="1:16" ht="25.5">
      <c r="A25" s="63">
        <f t="shared" si="0"/>
        <v>9</v>
      </c>
      <c r="B25" s="43" t="s">
        <v>97</v>
      </c>
      <c r="C25" s="45" t="s">
        <v>96</v>
      </c>
      <c r="D25" s="52"/>
      <c r="E25" s="65">
        <v>50000000</v>
      </c>
      <c r="F25" s="44" t="s">
        <v>111</v>
      </c>
      <c r="G25" s="26" t="s">
        <v>115</v>
      </c>
      <c r="H25" s="37">
        <v>43503</v>
      </c>
      <c r="I25" s="37">
        <f t="shared" si="1"/>
        <v>43562</v>
      </c>
      <c r="K25" s="46"/>
      <c r="L25" s="46"/>
      <c r="M25" s="46"/>
      <c r="N25" s="46"/>
      <c r="O25" s="46"/>
      <c r="P25" s="46"/>
    </row>
    <row r="26" spans="1:16">
      <c r="A26" s="63">
        <f t="shared" si="0"/>
        <v>10</v>
      </c>
      <c r="B26" s="43"/>
      <c r="C26" s="45" t="s">
        <v>98</v>
      </c>
      <c r="D26" s="52"/>
      <c r="E26" s="65">
        <v>25000000</v>
      </c>
      <c r="F26" s="44" t="s">
        <v>112</v>
      </c>
      <c r="G26" s="26"/>
      <c r="H26" s="37"/>
      <c r="I26" s="37"/>
      <c r="K26" s="46"/>
      <c r="L26" s="46"/>
      <c r="M26" s="46"/>
      <c r="N26" s="46"/>
      <c r="O26" s="46"/>
      <c r="P26" s="46"/>
    </row>
    <row r="27" spans="1:16" ht="25.5">
      <c r="A27" s="62">
        <f t="shared" si="0"/>
        <v>11</v>
      </c>
      <c r="B27" s="43" t="s">
        <v>101</v>
      </c>
      <c r="C27" s="45" t="s">
        <v>99</v>
      </c>
      <c r="D27" s="52"/>
      <c r="E27" s="65">
        <v>97000000</v>
      </c>
      <c r="F27" s="44" t="s">
        <v>114</v>
      </c>
      <c r="G27" s="26"/>
      <c r="H27" s="37"/>
      <c r="I27" s="37"/>
      <c r="K27" s="46"/>
      <c r="L27" s="46"/>
      <c r="M27" s="46"/>
      <c r="N27" s="46"/>
      <c r="O27" s="46"/>
      <c r="P27" s="46"/>
    </row>
    <row r="28" spans="1:16">
      <c r="A28" s="62">
        <f t="shared" si="0"/>
        <v>12</v>
      </c>
      <c r="B28" s="43" t="s">
        <v>102</v>
      </c>
      <c r="C28" s="45" t="s">
        <v>100</v>
      </c>
      <c r="D28" s="52"/>
      <c r="E28" s="65">
        <v>7000000</v>
      </c>
      <c r="F28" s="44" t="s">
        <v>114</v>
      </c>
      <c r="G28" s="26"/>
      <c r="H28" s="37"/>
      <c r="I28" s="37"/>
      <c r="K28" s="46"/>
      <c r="L28" s="46"/>
      <c r="M28" s="46"/>
      <c r="N28" s="46"/>
      <c r="O28" s="46"/>
      <c r="P28" s="46"/>
    </row>
    <row r="29" spans="1:16">
      <c r="A29" s="14"/>
      <c r="B29" s="43"/>
      <c r="C29" s="45" t="s">
        <v>113</v>
      </c>
      <c r="D29" s="52"/>
      <c r="E29" s="65"/>
      <c r="F29" s="44" t="s">
        <v>114</v>
      </c>
      <c r="G29" s="26"/>
      <c r="H29" s="37"/>
      <c r="I29" s="37"/>
      <c r="K29" s="46"/>
      <c r="L29" s="46"/>
      <c r="M29" s="46"/>
      <c r="N29" s="46"/>
      <c r="O29" s="46"/>
      <c r="P29" s="46"/>
    </row>
    <row r="30" spans="1:16" ht="15.75" thickBot="1">
      <c r="A30" s="17"/>
      <c r="B30" s="61"/>
      <c r="C30" s="53"/>
      <c r="D30" s="54"/>
      <c r="E30" s="55"/>
      <c r="F30" s="61"/>
      <c r="G30" s="56"/>
      <c r="H30" s="31"/>
      <c r="I30" s="31"/>
      <c r="K30" s="47"/>
      <c r="L30" s="46"/>
      <c r="M30" s="46"/>
      <c r="N30" s="46"/>
      <c r="O30" s="46"/>
      <c r="P30" s="46"/>
    </row>
  </sheetData>
  <mergeCells count="12">
    <mergeCell ref="A14:A16"/>
    <mergeCell ref="G14:H16"/>
    <mergeCell ref="I14:I16"/>
    <mergeCell ref="B14:B16"/>
    <mergeCell ref="D14:D15"/>
    <mergeCell ref="E14:E16"/>
    <mergeCell ref="F14:F16"/>
    <mergeCell ref="A13:I13"/>
    <mergeCell ref="A1:I1"/>
    <mergeCell ref="A4:I4"/>
    <mergeCell ref="A3:I3"/>
    <mergeCell ref="A2:I2"/>
  </mergeCells>
  <printOptions horizontalCentered="1"/>
  <pageMargins left="0.18" right="0.61" top="0.56000000000000005" bottom="0.35433070866141703" header="0.31496062992126" footer="0.31496062992126"/>
  <pageSetup paperSize="5" scale="8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15_HARI_KALENDER</vt:lpstr>
      <vt:lpstr>REKAP.</vt:lpstr>
      <vt:lpstr>Sheet1</vt:lpstr>
      <vt:lpstr>NO_URUT</vt:lpstr>
      <vt:lpstr>'15_HARI_KALENDER'!Print_Area</vt:lpstr>
      <vt:lpstr>NO_URUT!Print_Area</vt:lpstr>
      <vt:lpstr>REKAP.!Print_Area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2006-10-31T21:55:59Z</cp:lastPrinted>
  <dcterms:created xsi:type="dcterms:W3CDTF">2018-01-11T16:49:48Z</dcterms:created>
  <dcterms:modified xsi:type="dcterms:W3CDTF">2019-09-14T02:32:48Z</dcterms:modified>
</cp:coreProperties>
</file>