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0730" windowHeight="9780" tabRatio="723"/>
  </bookViews>
  <sheets>
    <sheet name="Perub. Sanpras (2)" sheetId="30" r:id="rId1"/>
    <sheet name="Pengadaan Sanpras" sheetId="15" r:id="rId2"/>
    <sheet name="Sheet1" sheetId="28" r:id="rId3"/>
  </sheets>
  <definedNames>
    <definedName name="_xlnm.Print_Area" localSheetId="1">'Pengadaan Sanpras'!$A$2:$J$94</definedName>
    <definedName name="_xlnm.Print_Area" localSheetId="0">'Perub. Sanpras (2)'!$A$1:$P$101</definedName>
  </definedNames>
  <calcPr calcId="125725"/>
</workbook>
</file>

<file path=xl/calcChain.xml><?xml version="1.0" encoding="utf-8"?>
<calcChain xmlns="http://schemas.openxmlformats.org/spreadsheetml/2006/main">
  <c r="J50" i="30"/>
  <c r="N82" l="1"/>
  <c r="J82"/>
  <c r="N81"/>
  <c r="N80" s="1"/>
  <c r="N79" s="1"/>
  <c r="J81"/>
  <c r="N78"/>
  <c r="O78" s="1"/>
  <c r="J78"/>
  <c r="N77"/>
  <c r="J77"/>
  <c r="O77" s="1"/>
  <c r="N76"/>
  <c r="J76"/>
  <c r="O76" s="1"/>
  <c r="N75"/>
  <c r="N74" s="1"/>
  <c r="J75"/>
  <c r="N73"/>
  <c r="J73"/>
  <c r="O73" s="1"/>
  <c r="N72"/>
  <c r="J72"/>
  <c r="O72" s="1"/>
  <c r="N71"/>
  <c r="J71"/>
  <c r="O71" s="1"/>
  <c r="N69"/>
  <c r="J69"/>
  <c r="N68"/>
  <c r="J68"/>
  <c r="N67"/>
  <c r="J67"/>
  <c r="O67" s="1"/>
  <c r="N66"/>
  <c r="J66"/>
  <c r="J65"/>
  <c r="N63"/>
  <c r="J63"/>
  <c r="O63" s="1"/>
  <c r="N62"/>
  <c r="J62"/>
  <c r="N61"/>
  <c r="N60" s="1"/>
  <c r="J61"/>
  <c r="O61" s="1"/>
  <c r="O59"/>
  <c r="N59"/>
  <c r="J59"/>
  <c r="N58"/>
  <c r="J58"/>
  <c r="N57"/>
  <c r="N56" s="1"/>
  <c r="J57"/>
  <c r="N54"/>
  <c r="J54"/>
  <c r="N53"/>
  <c r="J53"/>
  <c r="O53" s="1"/>
  <c r="N48"/>
  <c r="J48"/>
  <c r="O48" s="1"/>
  <c r="N47"/>
  <c r="J47"/>
  <c r="O47" s="1"/>
  <c r="N46"/>
  <c r="J46"/>
  <c r="O46" s="1"/>
  <c r="N45"/>
  <c r="O45" s="1"/>
  <c r="J45"/>
  <c r="N44"/>
  <c r="J44"/>
  <c r="O44" s="1"/>
  <c r="N40"/>
  <c r="J40"/>
  <c r="N39"/>
  <c r="J39"/>
  <c r="O39" s="1"/>
  <c r="N38"/>
  <c r="N37" s="1"/>
  <c r="N36" s="1"/>
  <c r="D16"/>
  <c r="D14"/>
  <c r="O40" l="1"/>
  <c r="N52"/>
  <c r="N51" s="1"/>
  <c r="O75"/>
  <c r="N70"/>
  <c r="O69"/>
  <c r="O68"/>
  <c r="O81"/>
  <c r="O54"/>
  <c r="O58"/>
  <c r="J56"/>
  <c r="O66"/>
  <c r="O82"/>
  <c r="O62"/>
  <c r="N43"/>
  <c r="N42" s="1"/>
  <c r="N41" s="1"/>
  <c r="N55"/>
  <c r="O56"/>
  <c r="J43"/>
  <c r="J52"/>
  <c r="J60"/>
  <c r="O60" s="1"/>
  <c r="N65"/>
  <c r="J80"/>
  <c r="J38"/>
  <c r="O57"/>
  <c r="J70"/>
  <c r="J74"/>
  <c r="O74" s="1"/>
  <c r="AE19" i="28"/>
  <c r="AD19"/>
  <c r="AC19"/>
  <c r="AB19"/>
  <c r="AA19"/>
  <c r="Z19"/>
  <c r="Y19"/>
  <c r="X19"/>
  <c r="W19"/>
  <c r="V19"/>
  <c r="U19"/>
  <c r="T19"/>
  <c r="S18"/>
  <c r="S17"/>
  <c r="S16"/>
  <c r="S15"/>
  <c r="S14"/>
  <c r="S13"/>
  <c r="S12"/>
  <c r="S11" s="1"/>
  <c r="S10" s="1"/>
  <c r="O70" i="30" l="1"/>
  <c r="N64"/>
  <c r="N50" s="1"/>
  <c r="N35" s="1"/>
  <c r="O21" s="1"/>
  <c r="O65"/>
  <c r="J64"/>
  <c r="J37"/>
  <c r="O38"/>
  <c r="O52"/>
  <c r="J51"/>
  <c r="J55"/>
  <c r="O55" s="1"/>
  <c r="O80"/>
  <c r="J79"/>
  <c r="O79" s="1"/>
  <c r="O43"/>
  <c r="J42"/>
  <c r="O64" l="1"/>
  <c r="J41"/>
  <c r="O41" s="1"/>
  <c r="O42"/>
  <c r="J36"/>
  <c r="O37"/>
  <c r="O50"/>
  <c r="O51"/>
  <c r="J52" i="15"/>
  <c r="J61"/>
  <c r="J73"/>
  <c r="J70"/>
  <c r="J69"/>
  <c r="J68"/>
  <c r="J67" s="1"/>
  <c r="J65"/>
  <c r="J58"/>
  <c r="J55"/>
  <c r="J50"/>
  <c r="J35" i="30" l="1"/>
  <c r="O36"/>
  <c r="O35" l="1"/>
  <c r="K21"/>
  <c r="J75" i="15" l="1"/>
  <c r="J74"/>
  <c r="J72"/>
  <c r="J64"/>
  <c r="J66"/>
  <c r="J63"/>
  <c r="J60"/>
  <c r="J59"/>
  <c r="J57" s="1"/>
  <c r="J54"/>
  <c r="J53" s="1"/>
  <c r="J56"/>
  <c r="J51"/>
  <c r="J45"/>
  <c r="J42"/>
  <c r="J44"/>
  <c r="J43"/>
  <c r="J41"/>
  <c r="J62" l="1"/>
  <c r="J49"/>
  <c r="J48" s="1"/>
  <c r="J71"/>
  <c r="J40"/>
  <c r="J39" s="1"/>
  <c r="J38" s="1"/>
  <c r="J47" l="1"/>
  <c r="J37" l="1"/>
  <c r="J36"/>
  <c r="J35" s="1"/>
  <c r="J34" s="1"/>
  <c r="J33" s="1"/>
  <c r="J32" s="1"/>
  <c r="I20" s="1"/>
  <c r="D16"/>
  <c r="D14"/>
</calcChain>
</file>

<file path=xl/comments1.xml><?xml version="1.0" encoding="utf-8"?>
<comments xmlns="http://schemas.openxmlformats.org/spreadsheetml/2006/main">
  <authors>
    <author>LENOVO</author>
  </authors>
  <commentList>
    <comment ref="K18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8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<sst xmlns="http://schemas.openxmlformats.org/spreadsheetml/2006/main" count="489" uniqueCount="198">
  <si>
    <t>RENCANA KERJA DAN ANGGARAN</t>
  </si>
  <si>
    <t>Formulir</t>
  </si>
  <si>
    <t>SATUAN KERJA PERANGKAT DAERAH</t>
  </si>
  <si>
    <t>Kota Serang</t>
  </si>
  <si>
    <t>RKA-SKPD 2.2.1</t>
  </si>
  <si>
    <t>Urusan Pemerintahan</t>
  </si>
  <si>
    <t>:</t>
  </si>
  <si>
    <t>Urusan Wajib Sosial</t>
  </si>
  <si>
    <t>Organisasi</t>
  </si>
  <si>
    <t>DINAS SOSIAL</t>
  </si>
  <si>
    <t>Program</t>
  </si>
  <si>
    <t>Kegiatan</t>
  </si>
  <si>
    <t>Lokasi Kegiatan</t>
  </si>
  <si>
    <t>Jumlah Tahun n-1</t>
  </si>
  <si>
    <t>Jumlah Tahun n</t>
  </si>
  <si>
    <t>Jumlah Tahun n+1</t>
  </si>
  <si>
    <t>Indikator &amp; Tolok Ukur Kinerja Belanja Langsung</t>
  </si>
  <si>
    <t xml:space="preserve">INDIKATOR  </t>
  </si>
  <si>
    <t>TOLAK UKUR KINERJA</t>
  </si>
  <si>
    <t>TARGET KINERJA</t>
  </si>
  <si>
    <t xml:space="preserve">Capaian Program </t>
  </si>
  <si>
    <t>Masukan</t>
  </si>
  <si>
    <t>Keluaran</t>
  </si>
  <si>
    <t>Hasil</t>
  </si>
  <si>
    <t xml:space="preserve">Kelompok Sasaran Kegiatan </t>
  </si>
  <si>
    <t>Aparatur Pemerintah Kota Serang</t>
  </si>
  <si>
    <t>Rincian Anggaran Belanja Langsung menurut Program dan Per Kegiatan Satuan Kerja Perangkat Daerah</t>
  </si>
  <si>
    <t>Kode</t>
  </si>
  <si>
    <t>Uraian</t>
  </si>
  <si>
    <t>Rincian Perhitungan</t>
  </si>
  <si>
    <t>Jumlah (Rp)</t>
  </si>
  <si>
    <t>Rekening</t>
  </si>
  <si>
    <t>Volume</t>
  </si>
  <si>
    <t>Satuan</t>
  </si>
  <si>
    <t>Harga Satuan</t>
  </si>
  <si>
    <t>Belanja langsung</t>
  </si>
  <si>
    <t>5.2.1</t>
  </si>
  <si>
    <t>Belanja Pegawai</t>
  </si>
  <si>
    <t>5.2.1.01</t>
  </si>
  <si>
    <t>Honorarium PNS</t>
  </si>
  <si>
    <t>5.2.2</t>
  </si>
  <si>
    <t>Belanja Barang dan Jasa</t>
  </si>
  <si>
    <t>Tahun</t>
  </si>
  <si>
    <t>Keterangan :</t>
  </si>
  <si>
    <t>Tanggal Pembahasan :</t>
  </si>
  <si>
    <t>Triwulan I</t>
  </si>
  <si>
    <t>Catatan Hasil Pembahasan :</t>
  </si>
  <si>
    <t>Triwulan II</t>
  </si>
  <si>
    <t>Kepala Dinas Sosial</t>
  </si>
  <si>
    <t>Triwulan III</t>
  </si>
  <si>
    <t>Triwulan IV</t>
  </si>
  <si>
    <t>Jumlah</t>
  </si>
  <si>
    <t>Tim Anggaran Pemerintah Daerah</t>
  </si>
  <si>
    <t>No.</t>
  </si>
  <si>
    <t>Nama</t>
  </si>
  <si>
    <t>NIP</t>
  </si>
  <si>
    <t>Jabatan</t>
  </si>
  <si>
    <t>Tanda Tangan</t>
  </si>
  <si>
    <t>Ketua</t>
  </si>
  <si>
    <t>Anggota</t>
  </si>
  <si>
    <t>ok</t>
  </si>
  <si>
    <t>Unit</t>
  </si>
  <si>
    <t>5.2.1.01.02</t>
  </si>
  <si>
    <t>Honorarium Tim Pengadaan Barang dan Jasa</t>
  </si>
  <si>
    <t>- Honorarium Pejabat Pengadaan</t>
  </si>
  <si>
    <t>- Honorarium Pejabat Penerima Hasil Pekerjaan</t>
  </si>
  <si>
    <t>5.2.2.07</t>
  </si>
  <si>
    <t>Tahun Anggaran 2019</t>
  </si>
  <si>
    <t>Terwujudnya Pengelolaan Barang Milik Daerah</t>
  </si>
  <si>
    <t>Dana/Anggaran</t>
  </si>
  <si>
    <t>Jumlah Dokumen Pengelolaan Barang Milik Daerah</t>
  </si>
  <si>
    <t>Tersusunnya Dokumen Pengelolaan Barang Milik Daerah</t>
  </si>
  <si>
    <t>Program Pelayanan dan Peningkatan Kapasitas Aparatur</t>
  </si>
  <si>
    <t>Pegawai Dinas Sosial Kota Serang</t>
  </si>
  <si>
    <t>Dana/Angggaran</t>
  </si>
  <si>
    <t>1106.110701.01.002</t>
  </si>
  <si>
    <t>Pengadaan Sarana dan Prasarana</t>
  </si>
  <si>
    <t>Jumlah Meubeler</t>
  </si>
  <si>
    <t>Jumlah Peralatan Gedung Kantor</t>
  </si>
  <si>
    <t>5.2.2.07.02</t>
  </si>
  <si>
    <t>Belanja Sewa Gedung /Kantor/Gudang/Parkir</t>
  </si>
  <si>
    <t xml:space="preserve">          - Sewa Gedung Kantor</t>
  </si>
  <si>
    <t xml:space="preserve">          - Sewa Gedung Sekretariat Tagana</t>
  </si>
  <si>
    <t xml:space="preserve">          - Sewa Gedung Sekretariat Lansia</t>
  </si>
  <si>
    <t xml:space="preserve">          - Sewa Gedung Buferstok</t>
  </si>
  <si>
    <t xml:space="preserve">          - Sewa Gedung Rumah Singgah</t>
  </si>
  <si>
    <t>5.2.3</t>
  </si>
  <si>
    <t>5.2.3.17</t>
  </si>
  <si>
    <t>Belanja Modal</t>
  </si>
  <si>
    <t>Belanja Modal Pengadaan Alat Angkutan Darat Bermotor</t>
  </si>
  <si>
    <t>5.2.3.29</t>
  </si>
  <si>
    <t>5.2.3.29.02</t>
  </si>
  <si>
    <t>Belanja Modal Pengadaan Komputer</t>
  </si>
  <si>
    <t>Belanja Modal Pengadaan Personal Komputer</t>
  </si>
  <si>
    <t xml:space="preserve">          - Komputer PC</t>
  </si>
  <si>
    <t>5.2.3.29.11</t>
  </si>
  <si>
    <t>Belanja Modal Pengadaan Printer/Scanner</t>
  </si>
  <si>
    <t xml:space="preserve">          - Printer</t>
  </si>
  <si>
    <t>5.2.3.30</t>
  </si>
  <si>
    <t>5.2.3.30.01</t>
  </si>
  <si>
    <t>Belanja Modal Pengadaan Meja dan Kursi Kerja/Rapat</t>
  </si>
  <si>
    <t>Belanja Modal Pengadaan Meja Kerja</t>
  </si>
  <si>
    <t xml:space="preserve">          - Meja 1/2 Biro</t>
  </si>
  <si>
    <t xml:space="preserve">          - Meja Esselon III</t>
  </si>
  <si>
    <t xml:space="preserve">          - Meja Esselon IV</t>
  </si>
  <si>
    <t>5.2.3.30.07</t>
  </si>
  <si>
    <t>Belanja Modal Pengadaan Lemari dan Arsip</t>
  </si>
  <si>
    <t xml:space="preserve">          - Lemari Arsip</t>
  </si>
  <si>
    <t xml:space="preserve">          - Lemari Buku</t>
  </si>
  <si>
    <t>SEBELUM PERUBAHAN</t>
  </si>
  <si>
    <t>SETELAH PERUBAHAN</t>
  </si>
  <si>
    <t>BERTAMBAH/BERKURANG</t>
  </si>
  <si>
    <t>%</t>
  </si>
  <si>
    <t>RKAP-SKPD 2.2.1</t>
  </si>
  <si>
    <t>Kode Rekening</t>
  </si>
  <si>
    <t>Drs. H. Moch. Poppy Nopriadi, M.Si</t>
  </si>
  <si>
    <t>NIP. 19721112 199203 1 001</t>
  </si>
  <si>
    <t>Jumlah Sewa Gedung, Rumah Singgah, Sekretariat Tagana, Sekretariat Lansia dan Gudang Bufferstok</t>
  </si>
  <si>
    <t>5 Unit</t>
  </si>
  <si>
    <t>63 Unit</t>
  </si>
  <si>
    <t>2 Unit</t>
  </si>
  <si>
    <t>13 Unit</t>
  </si>
  <si>
    <t>Jumlah Kendaraan Operasional</t>
  </si>
  <si>
    <t>Tersedianya Sarana dan Prasarana Kantor sebagai Kelancaran Kerja</t>
  </si>
  <si>
    <t>5.2.3.17.02</t>
  </si>
  <si>
    <t>Belanja Modal Pengadaan Kendaraan Bermotor Penumpang</t>
  </si>
  <si>
    <t xml:space="preserve">          - Mobil Roda Empat (Mobil TRC 1 unit dengan kelengkapannya)</t>
  </si>
  <si>
    <t xml:space="preserve">          - Mobil Roda Empat (Penanganan ODGJ)</t>
  </si>
  <si>
    <t xml:space="preserve">          - Laptop (4 Puskesos)</t>
  </si>
  <si>
    <t xml:space="preserve">          - Laptop  </t>
  </si>
  <si>
    <t xml:space="preserve">          - Scanner</t>
  </si>
  <si>
    <t xml:space="preserve">          - Meja Kerja (3 unit x 4 Puskesos)</t>
  </si>
  <si>
    <t>5.2.3.30.03</t>
  </si>
  <si>
    <t>Belanja Modal Pengadaan Kursi Kerja</t>
  </si>
  <si>
    <t xml:space="preserve">          - Kursi Kerja</t>
  </si>
  <si>
    <t xml:space="preserve">          - Kursi Kerja (3 unit x 4 Puskesos)</t>
  </si>
  <si>
    <t xml:space="preserve">          - Kursi Kerja Eselon</t>
  </si>
  <si>
    <t xml:space="preserve">          - Filling Kabinet</t>
  </si>
  <si>
    <t xml:space="preserve">          - Filling Kabinet (4 Puskesos)</t>
  </si>
  <si>
    <t>Serang,    31 Desember 2019</t>
  </si>
  <si>
    <t>Drs. H. MOCH. POPPY NOPRIADI, M.Si</t>
  </si>
  <si>
    <t>5.2.3.34</t>
  </si>
  <si>
    <t>5.2.3.34.01</t>
  </si>
  <si>
    <t>Belanja Modal Pengadaan Alat Kedokteran</t>
  </si>
  <si>
    <t>Belanja Modal Pengadaan Alat Kesehatan</t>
  </si>
  <si>
    <t xml:space="preserve">          - Thermometer Infrared</t>
  </si>
  <si>
    <t xml:space="preserve">          - Spayer Sanitazer</t>
  </si>
  <si>
    <t>Prosentase sarana dan prasarana kantor dalam kondisi baik</t>
  </si>
  <si>
    <t>Prosentase sarana dan prasarana kantor dalam keadaan baik</t>
  </si>
  <si>
    <t>Jumlah Sewa Gedung Kantor, Rumah Singgah, Sekretariat Tagana, Sekretariat Lansia dan Gudang Bufferstok</t>
  </si>
  <si>
    <t>Jumlah Mebeuler</t>
  </si>
  <si>
    <t>Jumlah Peralatan gedung Kantor</t>
  </si>
  <si>
    <t>9 Unit</t>
  </si>
  <si>
    <t>Jumlah Peralatan Kesehatan</t>
  </si>
  <si>
    <t>Pengadaan Sarana dan Prasarana Kantor</t>
  </si>
  <si>
    <t>Tahun Anggaran 2020</t>
  </si>
  <si>
    <t>DOKUMEN PELAKSANAAN ANGGARAN PERGESERAN</t>
  </si>
  <si>
    <t>10 Unit</t>
  </si>
  <si>
    <t>RENCANA OPERASIONAL KEGIATAN (ROK) TAHUN ANGGARAN 2018</t>
  </si>
  <si>
    <t xml:space="preserve">SUBAG. UMUM DAN KEPEGAWAIAN </t>
  </si>
  <si>
    <t>BIDANG SEKRETARIAT</t>
  </si>
  <si>
    <t>1.</t>
  </si>
  <si>
    <t>01.</t>
  </si>
  <si>
    <t>06.</t>
  </si>
  <si>
    <t>01</t>
  </si>
  <si>
    <t>Peningkatan Pengembangan Sistem Pelaporan Capaian Kinerja dan Keuangan</t>
  </si>
  <si>
    <t>008</t>
  </si>
  <si>
    <t>Penyediaan Data, Dokumentasi, Informatika dan Komunikasi SKPD</t>
  </si>
  <si>
    <t>NO</t>
  </si>
  <si>
    <t>KODE REKENING</t>
  </si>
  <si>
    <t>NAMA PROGRAM</t>
  </si>
  <si>
    <t>RINCIAN PERHITUNGAN</t>
  </si>
  <si>
    <t>PAGU ANGGARAN (RP)</t>
  </si>
  <si>
    <t>JADWAL KEGIATAN</t>
  </si>
  <si>
    <t>KET</t>
  </si>
  <si>
    <t>KEGIATAN</t>
  </si>
  <si>
    <t>TRIWULAN I</t>
  </si>
  <si>
    <t>TRIWULAN II</t>
  </si>
  <si>
    <t>TRIWULAN III</t>
  </si>
  <si>
    <t>TRIWULAN IV</t>
  </si>
  <si>
    <t>RINCIAN BELANJA</t>
  </si>
  <si>
    <t>VOLUME</t>
  </si>
  <si>
    <t>SATUAN</t>
  </si>
  <si>
    <t>HARGA</t>
  </si>
  <si>
    <t>Peningkatan Pengembangan Sistem Pelaporan</t>
  </si>
  <si>
    <t>5.</t>
  </si>
  <si>
    <t>2.</t>
  </si>
  <si>
    <t>03.</t>
  </si>
  <si>
    <t>Belanja Dekorasi</t>
  </si>
  <si>
    <t>Keg</t>
  </si>
  <si>
    <t>Belanja Promosi dan Publikasi</t>
  </si>
  <si>
    <t>Belanja Jasa dan Konsultasi</t>
  </si>
  <si>
    <t>Belanja Jasa dan Konsultasi IT</t>
  </si>
  <si>
    <t>Website</t>
  </si>
  <si>
    <t>PPTK</t>
  </si>
  <si>
    <t>Hj. VENI MARYATI, SKM, MM</t>
  </si>
  <si>
    <t>NIP. 19700410 199103 2 005</t>
  </si>
  <si>
    <t>Serang, 03 Juli 2020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</si>
</sst>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[$Rp-421]* #,##0_);_([$Rp-421]* \(#,##0\);_([$Rp-421]* &quot;-&quot;_);_(@_)"/>
  </numFmts>
  <fonts count="19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sz val="10"/>
      <name val="Arial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Tahoma"/>
      <family val="2"/>
    </font>
    <font>
      <sz val="8"/>
      <color indexed="8"/>
      <name val="Tahoma"/>
      <family val="2"/>
    </font>
    <font>
      <b/>
      <u/>
      <sz val="10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41" fontId="1" fillId="0" borderId="0" applyFont="0" applyFill="0" applyBorder="0" applyAlignment="0" applyProtection="0"/>
  </cellStyleXfs>
  <cellXfs count="464">
    <xf numFmtId="0" fontId="0" fillId="0" borderId="0" xfId="0"/>
    <xf numFmtId="0" fontId="1" fillId="0" borderId="0" xfId="1"/>
    <xf numFmtId="0" fontId="6" fillId="0" borderId="0" xfId="2" applyFont="1" applyBorder="1" applyAlignment="1">
      <alignment vertical="center"/>
    </xf>
    <xf numFmtId="41" fontId="6" fillId="0" borderId="0" xfId="2" applyNumberFormat="1" applyFont="1" applyBorder="1" applyAlignment="1">
      <alignment vertical="center"/>
    </xf>
    <xf numFmtId="3" fontId="6" fillId="2" borderId="28" xfId="2" applyNumberFormat="1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41" fontId="6" fillId="2" borderId="28" xfId="2" applyNumberFormat="1" applyFont="1" applyFill="1" applyBorder="1" applyAlignment="1">
      <alignment vertical="center"/>
    </xf>
    <xf numFmtId="4" fontId="4" fillId="2" borderId="28" xfId="2" applyNumberFormat="1" applyFont="1" applyFill="1" applyBorder="1" applyAlignment="1">
      <alignment vertical="center"/>
    </xf>
    <xf numFmtId="0" fontId="4" fillId="3" borderId="28" xfId="1" applyFont="1" applyFill="1" applyBorder="1" applyAlignment="1">
      <alignment vertical="center"/>
    </xf>
    <xf numFmtId="3" fontId="6" fillId="3" borderId="28" xfId="2" applyNumberFormat="1" applyFont="1" applyFill="1" applyBorder="1" applyAlignment="1">
      <alignment horizontal="center" vertical="center"/>
    </xf>
    <xf numFmtId="0" fontId="6" fillId="3" borderId="28" xfId="2" applyFont="1" applyFill="1" applyBorder="1" applyAlignment="1">
      <alignment horizontal="center" vertical="center"/>
    </xf>
    <xf numFmtId="4" fontId="6" fillId="3" borderId="28" xfId="2" applyNumberFormat="1" applyFont="1" applyFill="1" applyBorder="1" applyAlignment="1">
      <alignment vertical="center"/>
    </xf>
    <xf numFmtId="4" fontId="4" fillId="3" borderId="28" xfId="2" applyNumberFormat="1" applyFont="1" applyFill="1" applyBorder="1" applyAlignment="1">
      <alignment vertical="center"/>
    </xf>
    <xf numFmtId="0" fontId="4" fillId="3" borderId="28" xfId="2" applyFont="1" applyFill="1" applyBorder="1" applyAlignment="1">
      <alignment vertical="center"/>
    </xf>
    <xf numFmtId="43" fontId="6" fillId="3" borderId="28" xfId="2" applyNumberFormat="1" applyFont="1" applyFill="1" applyBorder="1" applyAlignment="1">
      <alignment vertical="center"/>
    </xf>
    <xf numFmtId="4" fontId="6" fillId="0" borderId="5" xfId="2" applyNumberFormat="1" applyFont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3" fontId="2" fillId="0" borderId="0" xfId="1" applyNumberFormat="1" applyFont="1" applyFill="1" applyAlignment="1">
      <alignment horizontal="center" vertical="center"/>
    </xf>
    <xf numFmtId="4" fontId="2" fillId="0" borderId="0" xfId="1" applyNumberFormat="1" applyFont="1" applyFill="1" applyAlignment="1">
      <alignment vertical="center"/>
    </xf>
    <xf numFmtId="0" fontId="1" fillId="0" borderId="0" xfId="1" applyFill="1"/>
    <xf numFmtId="0" fontId="6" fillId="0" borderId="1" xfId="2" applyFont="1" applyFill="1" applyBorder="1" applyAlignment="1">
      <alignment vertical="center"/>
    </xf>
    <xf numFmtId="0" fontId="6" fillId="0" borderId="2" xfId="2" applyFont="1" applyFill="1" applyBorder="1" applyAlignment="1">
      <alignment vertical="center"/>
    </xf>
    <xf numFmtId="3" fontId="6" fillId="0" borderId="2" xfId="2" applyNumberFormat="1" applyFont="1" applyFill="1" applyBorder="1" applyAlignment="1">
      <alignment horizontal="center" vertical="center"/>
    </xf>
    <xf numFmtId="41" fontId="6" fillId="0" borderId="2" xfId="2" applyNumberFormat="1" applyFont="1" applyFill="1" applyBorder="1" applyAlignment="1">
      <alignment vertical="center"/>
    </xf>
    <xf numFmtId="4" fontId="6" fillId="0" borderId="6" xfId="2" applyNumberFormat="1" applyFont="1" applyFill="1" applyBorder="1" applyAlignment="1">
      <alignment vertical="center"/>
    </xf>
    <xf numFmtId="3" fontId="6" fillId="0" borderId="0" xfId="2" applyNumberFormat="1" applyFont="1" applyFill="1" applyBorder="1" applyAlignment="1">
      <alignment horizontal="center" vertical="center"/>
    </xf>
    <xf numFmtId="41" fontId="6" fillId="0" borderId="0" xfId="2" applyNumberFormat="1" applyFont="1" applyFill="1" applyBorder="1" applyAlignment="1">
      <alignment vertical="center"/>
    </xf>
    <xf numFmtId="0" fontId="6" fillId="0" borderId="9" xfId="2" applyFont="1" applyFill="1" applyBorder="1" applyAlignment="1">
      <alignment horizontal="left" vertical="center"/>
    </xf>
    <xf numFmtId="0" fontId="6" fillId="0" borderId="10" xfId="2" applyFont="1" applyFill="1" applyBorder="1" applyAlignment="1">
      <alignment horizontal="left" vertical="center"/>
    </xf>
    <xf numFmtId="0" fontId="6" fillId="0" borderId="10" xfId="2" applyFont="1" applyFill="1" applyBorder="1" applyAlignment="1">
      <alignment vertical="center"/>
    </xf>
    <xf numFmtId="3" fontId="6" fillId="0" borderId="10" xfId="2" applyNumberFormat="1" applyFont="1" applyFill="1" applyBorder="1" applyAlignment="1">
      <alignment horizontal="center" vertical="center"/>
    </xf>
    <xf numFmtId="41" fontId="6" fillId="0" borderId="10" xfId="2" applyNumberFormat="1" applyFont="1" applyFill="1" applyBorder="1" applyAlignment="1">
      <alignment vertical="center"/>
    </xf>
    <xf numFmtId="4" fontId="6" fillId="0" borderId="11" xfId="2" applyNumberFormat="1" applyFont="1" applyFill="1" applyBorder="1" applyAlignment="1">
      <alignment vertical="center"/>
    </xf>
    <xf numFmtId="0" fontId="7" fillId="0" borderId="0" xfId="1" applyFont="1" applyFill="1" applyAlignment="1">
      <alignment horizontal="left" vertical="top" wrapText="1"/>
    </xf>
    <xf numFmtId="0" fontId="1" fillId="0" borderId="0" xfId="1" applyFill="1" applyAlignment="1">
      <alignment vertical="top"/>
    </xf>
    <xf numFmtId="0" fontId="6" fillId="0" borderId="18" xfId="2" applyFont="1" applyFill="1" applyBorder="1" applyAlignment="1">
      <alignment vertical="center"/>
    </xf>
    <xf numFmtId="3" fontId="6" fillId="0" borderId="18" xfId="2" applyNumberFormat="1" applyFont="1" applyFill="1" applyBorder="1" applyAlignment="1">
      <alignment horizontal="center" vertical="center"/>
    </xf>
    <xf numFmtId="41" fontId="6" fillId="0" borderId="18" xfId="2" applyNumberFormat="1" applyFont="1" applyFill="1" applyBorder="1" applyAlignment="1">
      <alignment vertical="center"/>
    </xf>
    <xf numFmtId="4" fontId="6" fillId="0" borderId="19" xfId="2" applyNumberFormat="1" applyFont="1" applyFill="1" applyBorder="1" applyAlignment="1">
      <alignment vertical="center"/>
    </xf>
    <xf numFmtId="0" fontId="6" fillId="0" borderId="21" xfId="2" applyFont="1" applyFill="1" applyBorder="1" applyAlignment="1">
      <alignment horizontal="center" vertical="center" wrapText="1"/>
    </xf>
    <xf numFmtId="0" fontId="6" fillId="0" borderId="25" xfId="2" applyFont="1" applyFill="1" applyBorder="1" applyAlignment="1">
      <alignment horizontal="center" vertical="center"/>
    </xf>
    <xf numFmtId="3" fontId="6" fillId="0" borderId="28" xfId="2" applyNumberFormat="1" applyFont="1" applyFill="1" applyBorder="1" applyAlignment="1">
      <alignment horizontal="center" vertical="center"/>
    </xf>
    <xf numFmtId="41" fontId="6" fillId="0" borderId="28" xfId="2" applyNumberFormat="1" applyFont="1" applyFill="1" applyBorder="1" applyAlignment="1">
      <alignment horizontal="center" vertical="center"/>
    </xf>
    <xf numFmtId="0" fontId="6" fillId="0" borderId="37" xfId="2" applyFont="1" applyFill="1" applyBorder="1" applyAlignment="1">
      <alignment horizontal="center" vertical="center"/>
    </xf>
    <xf numFmtId="0" fontId="6" fillId="0" borderId="28" xfId="2" applyFont="1" applyFill="1" applyBorder="1" applyAlignment="1">
      <alignment horizontal="center" vertical="center"/>
    </xf>
    <xf numFmtId="4" fontId="6" fillId="0" borderId="30" xfId="2" applyNumberFormat="1" applyFont="1" applyFill="1" applyBorder="1" applyAlignment="1">
      <alignment horizontal="center" vertical="center"/>
    </xf>
    <xf numFmtId="4" fontId="4" fillId="0" borderId="30" xfId="2" applyNumberFormat="1" applyFont="1" applyFill="1" applyBorder="1" applyAlignment="1">
      <alignment vertical="center"/>
    </xf>
    <xf numFmtId="4" fontId="4" fillId="2" borderId="30" xfId="2" applyNumberFormat="1" applyFont="1" applyFill="1" applyBorder="1" applyAlignment="1">
      <alignment vertical="center"/>
    </xf>
    <xf numFmtId="4" fontId="4" fillId="3" borderId="30" xfId="2" applyNumberFormat="1" applyFont="1" applyFill="1" applyBorder="1" applyAlignment="1">
      <alignment vertical="center"/>
    </xf>
    <xf numFmtId="4" fontId="4" fillId="0" borderId="28" xfId="2" quotePrefix="1" applyNumberFormat="1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4" fontId="6" fillId="0" borderId="32" xfId="2" applyNumberFormat="1" applyFont="1" applyFill="1" applyBorder="1" applyAlignment="1">
      <alignment vertical="center"/>
    </xf>
    <xf numFmtId="4" fontId="4" fillId="0" borderId="28" xfId="2" applyNumberFormat="1" applyFont="1" applyFill="1" applyBorder="1" applyAlignment="1">
      <alignment vertical="center"/>
    </xf>
    <xf numFmtId="4" fontId="4" fillId="0" borderId="36" xfId="2" applyNumberFormat="1" applyFont="1" applyFill="1" applyBorder="1" applyAlignment="1">
      <alignment vertical="center"/>
    </xf>
    <xf numFmtId="0" fontId="4" fillId="0" borderId="4" xfId="2" applyFont="1" applyFill="1" applyBorder="1" applyAlignment="1">
      <alignment vertical="center"/>
    </xf>
    <xf numFmtId="4" fontId="6" fillId="0" borderId="5" xfId="2" applyNumberFormat="1" applyFont="1" applyFill="1" applyBorder="1" applyAlignment="1">
      <alignment vertical="center"/>
    </xf>
    <xf numFmtId="0" fontId="6" fillId="0" borderId="4" xfId="2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vertical="center"/>
    </xf>
    <xf numFmtId="164" fontId="6" fillId="0" borderId="18" xfId="2" applyNumberFormat="1" applyFont="1" applyFill="1" applyBorder="1" applyAlignment="1">
      <alignment vertical="center"/>
    </xf>
    <xf numFmtId="0" fontId="6" fillId="0" borderId="9" xfId="2" applyFont="1" applyFill="1" applyBorder="1" applyAlignment="1">
      <alignment vertical="center"/>
    </xf>
    <xf numFmtId="4" fontId="6" fillId="0" borderId="20" xfId="2" applyNumberFormat="1" applyFont="1" applyFill="1" applyBorder="1" applyAlignment="1">
      <alignment vertical="center"/>
    </xf>
    <xf numFmtId="4" fontId="6" fillId="0" borderId="14" xfId="2" applyNumberFormat="1" applyFont="1" applyFill="1" applyBorder="1" applyAlignment="1">
      <alignment horizontal="center" vertical="center"/>
    </xf>
    <xf numFmtId="4" fontId="6" fillId="0" borderId="30" xfId="2" applyNumberFormat="1" applyFont="1" applyFill="1" applyBorder="1" applyAlignment="1">
      <alignment vertical="center"/>
    </xf>
    <xf numFmtId="0" fontId="6" fillId="0" borderId="38" xfId="2" applyFont="1" applyFill="1" applyBorder="1" applyAlignment="1">
      <alignment horizontal="center" vertical="center"/>
    </xf>
    <xf numFmtId="4" fontId="6" fillId="0" borderId="36" xfId="2" applyNumberFormat="1" applyFont="1" applyFill="1" applyBorder="1" applyAlignment="1">
      <alignment vertical="center"/>
    </xf>
    <xf numFmtId="0" fontId="4" fillId="0" borderId="28" xfId="1" applyFont="1" applyFill="1" applyBorder="1" applyAlignment="1">
      <alignment vertical="center"/>
    </xf>
    <xf numFmtId="4" fontId="6" fillId="0" borderId="28" xfId="2" quotePrefix="1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vertical="center"/>
    </xf>
    <xf numFmtId="4" fontId="6" fillId="0" borderId="28" xfId="2" applyNumberFormat="1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6" fillId="0" borderId="37" xfId="2" applyFont="1" applyFill="1" applyBorder="1" applyAlignment="1">
      <alignment vertical="center"/>
    </xf>
    <xf numFmtId="3" fontId="6" fillId="0" borderId="28" xfId="2" quotePrefix="1" applyNumberFormat="1" applyFont="1" applyFill="1" applyBorder="1" applyAlignment="1">
      <alignment horizontal="center" vertical="center"/>
    </xf>
    <xf numFmtId="43" fontId="6" fillId="0" borderId="28" xfId="2" quotePrefix="1" applyNumberFormat="1" applyFont="1" applyFill="1" applyBorder="1" applyAlignment="1">
      <alignment vertical="center"/>
    </xf>
    <xf numFmtId="0" fontId="6" fillId="0" borderId="25" xfId="2" applyFont="1" applyFill="1" applyBorder="1" applyAlignment="1">
      <alignment vertical="center"/>
    </xf>
    <xf numFmtId="3" fontId="6" fillId="0" borderId="41" xfId="2" quotePrefix="1" applyNumberFormat="1" applyFont="1" applyFill="1" applyBorder="1" applyAlignment="1">
      <alignment horizontal="center" vertical="center"/>
    </xf>
    <xf numFmtId="43" fontId="6" fillId="0" borderId="41" xfId="2" quotePrefix="1" applyNumberFormat="1" applyFont="1" applyFill="1" applyBorder="1" applyAlignment="1">
      <alignment vertical="center"/>
    </xf>
    <xf numFmtId="4" fontId="6" fillId="0" borderId="29" xfId="2" applyNumberFormat="1" applyFont="1" applyFill="1" applyBorder="1" applyAlignment="1">
      <alignment vertical="center"/>
    </xf>
    <xf numFmtId="3" fontId="6" fillId="0" borderId="16" xfId="2" applyNumberFormat="1" applyFont="1" applyFill="1" applyBorder="1" applyAlignment="1">
      <alignment vertical="center"/>
    </xf>
    <xf numFmtId="3" fontId="6" fillId="0" borderId="13" xfId="2" applyNumberFormat="1" applyFont="1" applyFill="1" applyBorder="1" applyAlignment="1">
      <alignment vertical="center"/>
    </xf>
    <xf numFmtId="3" fontId="6" fillId="0" borderId="15" xfId="2" applyNumberFormat="1" applyFont="1" applyFill="1" applyBorder="1" applyAlignment="1">
      <alignment vertical="center"/>
    </xf>
    <xf numFmtId="0" fontId="6" fillId="0" borderId="16" xfId="2" applyFont="1" applyFill="1" applyBorder="1" applyAlignment="1">
      <alignment vertical="center"/>
    </xf>
    <xf numFmtId="0" fontId="6" fillId="0" borderId="13" xfId="2" applyFont="1" applyFill="1" applyBorder="1" applyAlignment="1">
      <alignment vertical="center"/>
    </xf>
    <xf numFmtId="0" fontId="6" fillId="0" borderId="15" xfId="2" applyFont="1" applyFill="1" applyBorder="1" applyAlignment="1">
      <alignment vertical="center"/>
    </xf>
    <xf numFmtId="3" fontId="6" fillId="0" borderId="30" xfId="2" applyNumberFormat="1" applyFont="1" applyFill="1" applyBorder="1" applyAlignment="1">
      <alignment horizontal="center" vertical="center"/>
    </xf>
    <xf numFmtId="0" fontId="4" fillId="2" borderId="28" xfId="2" applyFont="1" applyFill="1" applyBorder="1" applyAlignment="1">
      <alignment horizontal="left" vertical="center"/>
    </xf>
    <xf numFmtId="41" fontId="8" fillId="0" borderId="0" xfId="2" applyNumberFormat="1" applyFont="1" applyBorder="1" applyAlignment="1">
      <alignment horizontal="center" vertical="center"/>
    </xf>
    <xf numFmtId="41" fontId="8" fillId="0" borderId="5" xfId="2" applyNumberFormat="1" applyFont="1" applyBorder="1" applyAlignment="1">
      <alignment horizontal="center" vertical="center"/>
    </xf>
    <xf numFmtId="0" fontId="6" fillId="0" borderId="12" xfId="2" applyFont="1" applyFill="1" applyBorder="1" applyAlignment="1">
      <alignment horizontal="left" vertical="center"/>
    </xf>
    <xf numFmtId="0" fontId="6" fillId="0" borderId="13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left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left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3" fontId="6" fillId="0" borderId="54" xfId="2" applyNumberFormat="1" applyFont="1" applyFill="1" applyBorder="1" applyAlignment="1">
      <alignment horizontal="center" vertical="center"/>
    </xf>
    <xf numFmtId="0" fontId="6" fillId="0" borderId="54" xfId="2" applyFont="1" applyFill="1" applyBorder="1" applyAlignment="1">
      <alignment horizontal="center" vertical="center"/>
    </xf>
    <xf numFmtId="4" fontId="6" fillId="0" borderId="54" xfId="2" applyNumberFormat="1" applyFont="1" applyFill="1" applyBorder="1" applyAlignment="1">
      <alignment vertical="center"/>
    </xf>
    <xf numFmtId="4" fontId="4" fillId="0" borderId="55" xfId="2" applyNumberFormat="1" applyFont="1" applyFill="1" applyBorder="1" applyAlignment="1">
      <alignment vertical="center"/>
    </xf>
    <xf numFmtId="3" fontId="6" fillId="0" borderId="56" xfId="2" quotePrefix="1" applyNumberFormat="1" applyFont="1" applyFill="1" applyBorder="1" applyAlignment="1">
      <alignment horizontal="center" vertical="center"/>
    </xf>
    <xf numFmtId="0" fontId="6" fillId="0" borderId="47" xfId="2" applyFont="1" applyFill="1" applyBorder="1" applyAlignment="1">
      <alignment horizontal="center" vertical="center"/>
    </xf>
    <xf numFmtId="43" fontId="6" fillId="0" borderId="56" xfId="2" quotePrefix="1" applyNumberFormat="1" applyFont="1" applyFill="1" applyBorder="1" applyAlignment="1">
      <alignment vertical="center"/>
    </xf>
    <xf numFmtId="4" fontId="6" fillId="0" borderId="57" xfId="2" applyNumberFormat="1" applyFont="1" applyFill="1" applyBorder="1" applyAlignment="1">
      <alignment vertical="center"/>
    </xf>
    <xf numFmtId="3" fontId="6" fillId="0" borderId="58" xfId="2" quotePrefix="1" applyNumberFormat="1" applyFont="1" applyFill="1" applyBorder="1" applyAlignment="1">
      <alignment horizontal="center" vertical="center"/>
    </xf>
    <xf numFmtId="0" fontId="6" fillId="0" borderId="51" xfId="2" applyFont="1" applyFill="1" applyBorder="1" applyAlignment="1">
      <alignment horizontal="center" vertical="center"/>
    </xf>
    <xf numFmtId="43" fontId="6" fillId="0" borderId="58" xfId="2" quotePrefix="1" applyNumberFormat="1" applyFont="1" applyFill="1" applyBorder="1" applyAlignment="1">
      <alignment vertical="center"/>
    </xf>
    <xf numFmtId="4" fontId="6" fillId="0" borderId="59" xfId="2" applyNumberFormat="1" applyFont="1" applyFill="1" applyBorder="1" applyAlignment="1">
      <alignment vertical="center"/>
    </xf>
    <xf numFmtId="43" fontId="6" fillId="0" borderId="54" xfId="1" applyNumberFormat="1" applyFont="1" applyFill="1" applyBorder="1" applyAlignment="1">
      <alignment horizontal="right" vertical="center"/>
    </xf>
    <xf numFmtId="4" fontId="4" fillId="0" borderId="55" xfId="2" quotePrefix="1" applyNumberFormat="1" applyFont="1" applyFill="1" applyBorder="1" applyAlignment="1">
      <alignment vertical="center"/>
    </xf>
    <xf numFmtId="3" fontId="6" fillId="0" borderId="46" xfId="2" applyNumberFormat="1" applyFont="1" applyFill="1" applyBorder="1" applyAlignment="1">
      <alignment vertical="center"/>
    </xf>
    <xf numFmtId="3" fontId="6" fillId="0" borderId="56" xfId="2" applyNumberFormat="1" applyFont="1" applyFill="1" applyBorder="1" applyAlignment="1">
      <alignment horizontal="center" vertical="center"/>
    </xf>
    <xf numFmtId="0" fontId="6" fillId="0" borderId="56" xfId="2" applyFont="1" applyFill="1" applyBorder="1" applyAlignment="1">
      <alignment horizontal="center" vertical="center"/>
    </xf>
    <xf numFmtId="43" fontId="6" fillId="0" borderId="56" xfId="1" applyNumberFormat="1" applyFont="1" applyFill="1" applyBorder="1" applyAlignment="1">
      <alignment horizontal="right" vertical="center"/>
    </xf>
    <xf numFmtId="4" fontId="6" fillId="0" borderId="57" xfId="2" quotePrefix="1" applyNumberFormat="1" applyFont="1" applyFill="1" applyBorder="1" applyAlignment="1">
      <alignment vertical="center"/>
    </xf>
    <xf numFmtId="3" fontId="6" fillId="0" borderId="50" xfId="2" applyNumberFormat="1" applyFont="1" applyFill="1" applyBorder="1" applyAlignment="1">
      <alignment vertical="center"/>
    </xf>
    <xf numFmtId="3" fontId="6" fillId="0" borderId="58" xfId="2" applyNumberFormat="1" applyFont="1" applyFill="1" applyBorder="1" applyAlignment="1">
      <alignment horizontal="center" vertical="center"/>
    </xf>
    <xf numFmtId="0" fontId="6" fillId="0" borderId="58" xfId="2" applyFont="1" applyFill="1" applyBorder="1" applyAlignment="1">
      <alignment horizontal="center" vertical="center"/>
    </xf>
    <xf numFmtId="43" fontId="6" fillId="0" borderId="58" xfId="1" applyNumberFormat="1" applyFont="1" applyFill="1" applyBorder="1" applyAlignment="1">
      <alignment horizontal="right" vertical="center"/>
    </xf>
    <xf numFmtId="4" fontId="6" fillId="0" borderId="59" xfId="2" quotePrefix="1" applyNumberFormat="1" applyFont="1" applyFill="1" applyBorder="1" applyAlignment="1">
      <alignment vertical="center"/>
    </xf>
    <xf numFmtId="4" fontId="6" fillId="0" borderId="55" xfId="2" applyNumberFormat="1" applyFont="1" applyFill="1" applyBorder="1" applyAlignment="1">
      <alignment vertical="center"/>
    </xf>
    <xf numFmtId="41" fontId="8" fillId="0" borderId="0" xfId="2" applyNumberFormat="1" applyFont="1" applyBorder="1" applyAlignment="1">
      <alignment vertical="center"/>
    </xf>
    <xf numFmtId="9" fontId="6" fillId="0" borderId="14" xfId="2" applyNumberFormat="1" applyFont="1" applyFill="1" applyBorder="1" applyAlignment="1">
      <alignment vertical="center" wrapText="1"/>
    </xf>
    <xf numFmtId="164" fontId="4" fillId="0" borderId="13" xfId="2" applyNumberFormat="1" applyFont="1" applyFill="1" applyBorder="1" applyAlignment="1">
      <alignment vertical="center"/>
    </xf>
    <xf numFmtId="164" fontId="4" fillId="0" borderId="15" xfId="2" applyNumberFormat="1" applyFont="1" applyFill="1" applyBorder="1" applyAlignment="1">
      <alignment vertical="center"/>
    </xf>
    <xf numFmtId="0" fontId="1" fillId="0" borderId="16" xfId="1" applyBorder="1"/>
    <xf numFmtId="0" fontId="1" fillId="0" borderId="14" xfId="1" applyBorder="1"/>
    <xf numFmtId="4" fontId="6" fillId="0" borderId="2" xfId="2" applyNumberFormat="1" applyFont="1" applyFill="1" applyBorder="1" applyAlignment="1">
      <alignment vertical="center"/>
    </xf>
    <xf numFmtId="4" fontId="6" fillId="0" borderId="0" xfId="2" applyNumberFormat="1" applyFont="1" applyFill="1" applyBorder="1" applyAlignment="1">
      <alignment vertical="center"/>
    </xf>
    <xf numFmtId="4" fontId="6" fillId="0" borderId="10" xfId="2" applyNumberFormat="1" applyFont="1" applyFill="1" applyBorder="1" applyAlignment="1">
      <alignment vertical="center"/>
    </xf>
    <xf numFmtId="4" fontId="2" fillId="0" borderId="0" xfId="1" applyNumberFormat="1" applyFont="1" applyFill="1" applyBorder="1" applyAlignment="1">
      <alignment vertical="center"/>
    </xf>
    <xf numFmtId="4" fontId="6" fillId="0" borderId="3" xfId="2" applyNumberFormat="1" applyFont="1" applyFill="1" applyBorder="1" applyAlignment="1">
      <alignment vertical="center"/>
    </xf>
    <xf numFmtId="0" fontId="1" fillId="0" borderId="13" xfId="1" applyFill="1" applyBorder="1" applyAlignment="1">
      <alignment vertical="top"/>
    </xf>
    <xf numFmtId="0" fontId="1" fillId="0" borderId="13" xfId="1" applyBorder="1"/>
    <xf numFmtId="4" fontId="6" fillId="0" borderId="18" xfId="2" applyNumberFormat="1" applyFont="1" applyFill="1" applyBorder="1" applyAlignment="1">
      <alignment vertical="center"/>
    </xf>
    <xf numFmtId="0" fontId="4" fillId="0" borderId="1" xfId="2" applyFont="1" applyFill="1" applyBorder="1" applyAlignment="1">
      <alignment horizontal="right" vertical="center"/>
    </xf>
    <xf numFmtId="0" fontId="4" fillId="0" borderId="2" xfId="2" applyFont="1" applyFill="1" applyBorder="1" applyAlignment="1">
      <alignment horizontal="right" vertical="center"/>
    </xf>
    <xf numFmtId="4" fontId="4" fillId="0" borderId="2" xfId="2" applyNumberFormat="1" applyFont="1" applyFill="1" applyBorder="1" applyAlignment="1">
      <alignment vertical="center"/>
    </xf>
    <xf numFmtId="4" fontId="4" fillId="0" borderId="60" xfId="2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4" fontId="6" fillId="0" borderId="13" xfId="2" applyNumberFormat="1" applyFont="1" applyFill="1" applyBorder="1" applyAlignment="1">
      <alignment vertical="center"/>
    </xf>
    <xf numFmtId="4" fontId="6" fillId="0" borderId="14" xfId="2" applyNumberFormat="1" applyFont="1" applyFill="1" applyBorder="1" applyAlignment="1">
      <alignment vertical="center"/>
    </xf>
    <xf numFmtId="4" fontId="6" fillId="0" borderId="34" xfId="2" applyNumberFormat="1" applyFont="1" applyFill="1" applyBorder="1" applyAlignment="1">
      <alignment vertical="center"/>
    </xf>
    <xf numFmtId="4" fontId="6" fillId="0" borderId="63" xfId="2" applyNumberFormat="1" applyFont="1" applyFill="1" applyBorder="1" applyAlignment="1">
      <alignment vertical="center"/>
    </xf>
    <xf numFmtId="0" fontId="1" fillId="0" borderId="34" xfId="1" applyFill="1" applyBorder="1" applyAlignment="1">
      <alignment vertical="top"/>
    </xf>
    <xf numFmtId="4" fontId="6" fillId="0" borderId="16" xfId="2" applyNumberFormat="1" applyFont="1" applyFill="1" applyBorder="1" applyAlignment="1">
      <alignment vertical="center"/>
    </xf>
    <xf numFmtId="4" fontId="6" fillId="0" borderId="39" xfId="2" applyNumberFormat="1" applyFont="1" applyFill="1" applyBorder="1" applyAlignment="1">
      <alignment vertical="center"/>
    </xf>
    <xf numFmtId="4" fontId="4" fillId="0" borderId="16" xfId="2" applyNumberFormat="1" applyFont="1" applyFill="1" applyBorder="1" applyAlignment="1">
      <alignment vertical="center"/>
    </xf>
    <xf numFmtId="4" fontId="4" fillId="3" borderId="16" xfId="2" applyNumberFormat="1" applyFont="1" applyFill="1" applyBorder="1" applyAlignment="1">
      <alignment vertical="center"/>
    </xf>
    <xf numFmtId="0" fontId="1" fillId="0" borderId="30" xfId="1" applyBorder="1"/>
    <xf numFmtId="3" fontId="6" fillId="0" borderId="47" xfId="2" quotePrefix="1" applyNumberFormat="1" applyFont="1" applyFill="1" applyBorder="1" applyAlignment="1">
      <alignment vertical="center"/>
    </xf>
    <xf numFmtId="3" fontId="6" fillId="0" borderId="47" xfId="2" applyNumberFormat="1" applyFont="1" applyFill="1" applyBorder="1" applyAlignment="1">
      <alignment vertical="center"/>
    </xf>
    <xf numFmtId="3" fontId="6" fillId="0" borderId="48" xfId="2" applyNumberFormat="1" applyFont="1" applyFill="1" applyBorder="1" applyAlignment="1">
      <alignment vertical="center"/>
    </xf>
    <xf numFmtId="3" fontId="6" fillId="0" borderId="51" xfId="2" quotePrefix="1" applyNumberFormat="1" applyFont="1" applyFill="1" applyBorder="1" applyAlignment="1">
      <alignment vertical="center"/>
    </xf>
    <xf numFmtId="3" fontId="6" fillId="0" borderId="51" xfId="2" applyNumberFormat="1" applyFont="1" applyFill="1" applyBorder="1" applyAlignment="1">
      <alignment vertical="center"/>
    </xf>
    <xf numFmtId="3" fontId="6" fillId="0" borderId="52" xfId="2" applyNumberFormat="1" applyFont="1" applyFill="1" applyBorder="1" applyAlignment="1">
      <alignment vertical="center"/>
    </xf>
    <xf numFmtId="0" fontId="6" fillId="0" borderId="10" xfId="2" applyFont="1" applyFill="1" applyBorder="1" applyAlignment="1">
      <alignment horizontal="center" vertical="center"/>
    </xf>
    <xf numFmtId="3" fontId="6" fillId="0" borderId="67" xfId="2" quotePrefix="1" applyNumberFormat="1" applyFont="1" applyFill="1" applyBorder="1" applyAlignment="1">
      <alignment horizontal="center" vertical="center"/>
    </xf>
    <xf numFmtId="0" fontId="6" fillId="0" borderId="65" xfId="2" applyFont="1" applyFill="1" applyBorder="1" applyAlignment="1">
      <alignment horizontal="center" vertical="center"/>
    </xf>
    <xf numFmtId="43" fontId="6" fillId="0" borderId="67" xfId="2" quotePrefix="1" applyNumberFormat="1" applyFont="1" applyFill="1" applyBorder="1" applyAlignment="1">
      <alignment vertical="center"/>
    </xf>
    <xf numFmtId="4" fontId="6" fillId="0" borderId="68" xfId="2" applyNumberFormat="1" applyFont="1" applyFill="1" applyBorder="1" applyAlignment="1">
      <alignment vertical="center"/>
    </xf>
    <xf numFmtId="3" fontId="6" fillId="0" borderId="69" xfId="2" applyNumberFormat="1" applyFont="1" applyFill="1" applyBorder="1" applyAlignment="1">
      <alignment horizontal="center" vertical="center"/>
    </xf>
    <xf numFmtId="4" fontId="6" fillId="0" borderId="69" xfId="2" applyNumberFormat="1" applyFont="1" applyFill="1" applyBorder="1" applyAlignment="1">
      <alignment vertical="center"/>
    </xf>
    <xf numFmtId="4" fontId="4" fillId="2" borderId="16" xfId="2" applyNumberFormat="1" applyFont="1" applyFill="1" applyBorder="1" applyAlignment="1">
      <alignment vertical="center"/>
    </xf>
    <xf numFmtId="4" fontId="4" fillId="0" borderId="16" xfId="2" quotePrefix="1" applyNumberFormat="1" applyFont="1" applyFill="1" applyBorder="1" applyAlignment="1">
      <alignment vertical="center"/>
    </xf>
    <xf numFmtId="4" fontId="4" fillId="0" borderId="42" xfId="2" quotePrefix="1" applyNumberFormat="1" applyFont="1" applyFill="1" applyBorder="1" applyAlignment="1">
      <alignment vertical="center"/>
    </xf>
    <xf numFmtId="4" fontId="6" fillId="0" borderId="46" xfId="2" quotePrefix="1" applyNumberFormat="1" applyFont="1" applyFill="1" applyBorder="1" applyAlignment="1">
      <alignment vertical="center"/>
    </xf>
    <xf numFmtId="4" fontId="6" fillId="0" borderId="50" xfId="2" quotePrefix="1" applyNumberFormat="1" applyFont="1" applyFill="1" applyBorder="1" applyAlignment="1">
      <alignment vertical="center"/>
    </xf>
    <xf numFmtId="4" fontId="4" fillId="0" borderId="42" xfId="2" applyNumberFormat="1" applyFont="1" applyFill="1" applyBorder="1" applyAlignment="1">
      <alignment vertical="center"/>
    </xf>
    <xf numFmtId="4" fontId="6" fillId="0" borderId="46" xfId="2" applyNumberFormat="1" applyFont="1" applyFill="1" applyBorder="1" applyAlignment="1">
      <alignment vertical="center"/>
    </xf>
    <xf numFmtId="4" fontId="6" fillId="0" borderId="50" xfId="2" applyNumberFormat="1" applyFont="1" applyFill="1" applyBorder="1" applyAlignment="1">
      <alignment vertical="center"/>
    </xf>
    <xf numFmtId="4" fontId="6" fillId="0" borderId="42" xfId="2" applyNumberFormat="1" applyFont="1" applyFill="1" applyBorder="1" applyAlignment="1">
      <alignment vertical="center"/>
    </xf>
    <xf numFmtId="4" fontId="6" fillId="0" borderId="26" xfId="2" applyNumberFormat="1" applyFont="1" applyFill="1" applyBorder="1" applyAlignment="1">
      <alignment vertical="center"/>
    </xf>
    <xf numFmtId="4" fontId="6" fillId="0" borderId="64" xfId="2" applyNumberFormat="1" applyFont="1" applyFill="1" applyBorder="1" applyAlignment="1">
      <alignment vertical="center"/>
    </xf>
    <xf numFmtId="4" fontId="6" fillId="0" borderId="56" xfId="2" quotePrefix="1" applyNumberFormat="1" applyFont="1" applyFill="1" applyBorder="1" applyAlignment="1">
      <alignment vertical="center"/>
    </xf>
    <xf numFmtId="4" fontId="4" fillId="0" borderId="56" xfId="2" applyNumberFormat="1" applyFont="1" applyFill="1" applyBorder="1" applyAlignment="1">
      <alignment vertical="center"/>
    </xf>
    <xf numFmtId="4" fontId="4" fillId="0" borderId="57" xfId="2" applyNumberFormat="1" applyFont="1" applyFill="1" applyBorder="1" applyAlignment="1">
      <alignment vertical="center"/>
    </xf>
    <xf numFmtId="4" fontId="6" fillId="0" borderId="56" xfId="2" applyNumberFormat="1" applyFont="1" applyFill="1" applyBorder="1" applyAlignment="1">
      <alignment vertical="center"/>
    </xf>
    <xf numFmtId="0" fontId="6" fillId="0" borderId="67" xfId="2" applyFont="1" applyFill="1" applyBorder="1" applyAlignment="1">
      <alignment horizontal="center" vertical="center"/>
    </xf>
    <xf numFmtId="4" fontId="6" fillId="0" borderId="67" xfId="2" applyNumberFormat="1" applyFont="1" applyFill="1" applyBorder="1" applyAlignment="1">
      <alignment vertical="center"/>
    </xf>
    <xf numFmtId="4" fontId="4" fillId="0" borderId="67" xfId="2" applyNumberFormat="1" applyFont="1" applyFill="1" applyBorder="1" applyAlignment="1">
      <alignment vertical="center"/>
    </xf>
    <xf numFmtId="4" fontId="4" fillId="0" borderId="68" xfId="2" applyNumberFormat="1" applyFont="1" applyFill="1" applyBorder="1" applyAlignment="1">
      <alignment vertical="center"/>
    </xf>
    <xf numFmtId="4" fontId="4" fillId="0" borderId="54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horizontal="center" vertical="center"/>
    </xf>
    <xf numFmtId="4" fontId="4" fillId="0" borderId="69" xfId="2" applyNumberFormat="1" applyFont="1" applyFill="1" applyBorder="1" applyAlignment="1">
      <alignment vertical="center"/>
    </xf>
    <xf numFmtId="4" fontId="4" fillId="0" borderId="70" xfId="2" applyNumberFormat="1" applyFont="1" applyFill="1" applyBorder="1" applyAlignment="1">
      <alignment vertical="center"/>
    </xf>
    <xf numFmtId="3" fontId="6" fillId="0" borderId="67" xfId="2" applyNumberFormat="1" applyFont="1" applyFill="1" applyBorder="1" applyAlignment="1">
      <alignment horizontal="center" vertical="center"/>
    </xf>
    <xf numFmtId="4" fontId="6" fillId="0" borderId="58" xfId="2" applyNumberFormat="1" applyFont="1" applyFill="1" applyBorder="1" applyAlignment="1">
      <alignment vertical="center"/>
    </xf>
    <xf numFmtId="4" fontId="4" fillId="0" borderId="58" xfId="2" applyNumberFormat="1" applyFont="1" applyFill="1" applyBorder="1" applyAlignment="1">
      <alignment vertical="center"/>
    </xf>
    <xf numFmtId="4" fontId="4" fillId="0" borderId="59" xfId="2" applyNumberFormat="1" applyFont="1" applyFill="1" applyBorder="1" applyAlignment="1">
      <alignment vertical="center"/>
    </xf>
    <xf numFmtId="43" fontId="6" fillId="0" borderId="67" xfId="1" applyNumberFormat="1" applyFont="1" applyFill="1" applyBorder="1" applyAlignment="1">
      <alignment horizontal="right" vertical="center"/>
    </xf>
    <xf numFmtId="4" fontId="6" fillId="0" borderId="67" xfId="2" quotePrefix="1" applyNumberFormat="1" applyFont="1" applyFill="1" applyBorder="1" applyAlignment="1">
      <alignment vertical="center"/>
    </xf>
    <xf numFmtId="43" fontId="6" fillId="0" borderId="69" xfId="1" applyNumberFormat="1" applyFont="1" applyFill="1" applyBorder="1" applyAlignment="1">
      <alignment horizontal="right" vertical="center"/>
    </xf>
    <xf numFmtId="4" fontId="4" fillId="0" borderId="69" xfId="2" quotePrefix="1" applyNumberFormat="1" applyFont="1" applyFill="1" applyBorder="1" applyAlignment="1">
      <alignment vertical="center"/>
    </xf>
    <xf numFmtId="4" fontId="4" fillId="0" borderId="72" xfId="2" applyNumberFormat="1" applyFont="1" applyFill="1" applyBorder="1" applyAlignment="1">
      <alignment vertical="center"/>
    </xf>
    <xf numFmtId="0" fontId="1" fillId="0" borderId="73" xfId="1" applyFill="1" applyBorder="1" applyAlignment="1">
      <alignment vertical="top"/>
    </xf>
    <xf numFmtId="0" fontId="1" fillId="0" borderId="73" xfId="1" applyBorder="1"/>
    <xf numFmtId="0" fontId="1" fillId="0" borderId="74" xfId="1" applyBorder="1"/>
    <xf numFmtId="9" fontId="6" fillId="0" borderId="16" xfId="2" applyNumberFormat="1" applyFont="1" applyFill="1" applyBorder="1" applyAlignment="1">
      <alignment vertical="top" wrapText="1"/>
    </xf>
    <xf numFmtId="9" fontId="6" fillId="0" borderId="13" xfId="2" applyNumberFormat="1" applyFont="1" applyFill="1" applyBorder="1" applyAlignment="1">
      <alignment vertical="top" wrapText="1"/>
    </xf>
    <xf numFmtId="9" fontId="6" fillId="0" borderId="15" xfId="2" applyNumberFormat="1" applyFont="1" applyFill="1" applyBorder="1" applyAlignment="1">
      <alignment vertical="top" wrapText="1"/>
    </xf>
    <xf numFmtId="9" fontId="6" fillId="0" borderId="16" xfId="2" applyNumberFormat="1" applyFont="1" applyFill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quotePrefix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2" fillId="0" borderId="0" xfId="2" applyFont="1" applyFill="1" applyBorder="1" applyAlignment="1">
      <alignment vertical="center"/>
    </xf>
    <xf numFmtId="0" fontId="12" fillId="0" borderId="0" xfId="2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0" xfId="0" quotePrefix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/>
    </xf>
    <xf numFmtId="0" fontId="12" fillId="0" borderId="10" xfId="2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41" fontId="0" fillId="0" borderId="0" xfId="3" applyFont="1" applyAlignment="1">
      <alignment vertical="center"/>
    </xf>
    <xf numFmtId="4" fontId="0" fillId="0" borderId="0" xfId="0" applyNumberFormat="1" applyAlignment="1">
      <alignment vertical="center"/>
    </xf>
    <xf numFmtId="0" fontId="13" fillId="4" borderId="18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41" fontId="14" fillId="4" borderId="27" xfId="3" applyFont="1" applyFill="1" applyBorder="1" applyAlignment="1">
      <alignment horizontal="center" vertical="center" wrapText="1"/>
    </xf>
    <xf numFmtId="17" fontId="13" fillId="4" borderId="28" xfId="0" applyNumberFormat="1" applyFont="1" applyFill="1" applyBorder="1" applyAlignment="1">
      <alignment horizontal="center" vertical="center" wrapText="1"/>
    </xf>
    <xf numFmtId="0" fontId="13" fillId="0" borderId="54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8" xfId="0" quotePrefix="1" applyFont="1" applyFill="1" applyBorder="1" applyAlignment="1">
      <alignment horizontal="center" vertical="center"/>
    </xf>
    <xf numFmtId="0" fontId="9" fillId="0" borderId="23" xfId="0" quotePrefix="1" applyFont="1" applyFill="1" applyBorder="1" applyAlignment="1">
      <alignment horizontal="center" vertical="center"/>
    </xf>
    <xf numFmtId="0" fontId="15" fillId="0" borderId="42" xfId="2" applyFont="1" applyFill="1" applyBorder="1" applyAlignment="1">
      <alignment vertical="center"/>
    </xf>
    <xf numFmtId="0" fontId="15" fillId="0" borderId="43" xfId="2" applyFont="1" applyFill="1" applyBorder="1" applyAlignment="1">
      <alignment vertical="center"/>
    </xf>
    <xf numFmtId="0" fontId="15" fillId="0" borderId="43" xfId="2" applyFont="1" applyFill="1" applyBorder="1" applyAlignment="1">
      <alignment horizontal="left" vertical="center"/>
    </xf>
    <xf numFmtId="0" fontId="15" fillId="0" borderId="44" xfId="2" applyFont="1" applyFill="1" applyBorder="1" applyAlignment="1">
      <alignment vertical="center"/>
    </xf>
    <xf numFmtId="0" fontId="15" fillId="0" borderId="44" xfId="2" applyFont="1" applyFill="1" applyBorder="1" applyAlignment="1">
      <alignment horizontal="center" vertical="center"/>
    </xf>
    <xf numFmtId="41" fontId="15" fillId="0" borderId="44" xfId="3" applyFont="1" applyFill="1" applyBorder="1" applyAlignment="1">
      <alignment vertical="center"/>
    </xf>
    <xf numFmtId="3" fontId="14" fillId="0" borderId="54" xfId="0" applyNumberFormat="1" applyFont="1" applyFill="1" applyBorder="1" applyAlignment="1">
      <alignment vertical="center"/>
    </xf>
    <xf numFmtId="0" fontId="16" fillId="0" borderId="54" xfId="0" applyFont="1" applyFill="1" applyBorder="1" applyAlignment="1">
      <alignment vertical="center"/>
    </xf>
    <xf numFmtId="0" fontId="16" fillId="0" borderId="54" xfId="0" applyFont="1" applyFill="1" applyBorder="1"/>
    <xf numFmtId="3" fontId="16" fillId="0" borderId="54" xfId="0" applyNumberFormat="1" applyFont="1" applyFill="1" applyBorder="1"/>
    <xf numFmtId="0" fontId="13" fillId="0" borderId="56" xfId="0" applyFont="1" applyFill="1" applyBorder="1" applyAlignment="1">
      <alignment horizontal="center" vertical="center"/>
    </xf>
    <xf numFmtId="0" fontId="9" fillId="0" borderId="77" xfId="0" applyFont="1" applyFill="1" applyBorder="1" applyAlignment="1">
      <alignment horizontal="center" vertical="center"/>
    </xf>
    <xf numFmtId="0" fontId="9" fillId="0" borderId="31" xfId="0" quotePrefix="1" applyFont="1" applyFill="1" applyBorder="1" applyAlignment="1">
      <alignment horizontal="center" vertical="center"/>
    </xf>
    <xf numFmtId="0" fontId="14" fillId="0" borderId="46" xfId="0" applyFont="1" applyFill="1" applyBorder="1" applyAlignment="1">
      <alignment vertical="center"/>
    </xf>
    <xf numFmtId="0" fontId="15" fillId="0" borderId="47" xfId="2" applyFont="1" applyFill="1" applyBorder="1" applyAlignment="1">
      <alignment vertical="center"/>
    </xf>
    <xf numFmtId="0" fontId="14" fillId="0" borderId="47" xfId="0" applyFont="1" applyFill="1" applyBorder="1" applyAlignment="1">
      <alignment vertical="center"/>
    </xf>
    <xf numFmtId="0" fontId="14" fillId="0" borderId="48" xfId="0" applyFont="1" applyFill="1" applyBorder="1" applyAlignment="1">
      <alignment vertical="center"/>
    </xf>
    <xf numFmtId="0" fontId="14" fillId="0" borderId="48" xfId="0" applyFont="1" applyFill="1" applyBorder="1" applyAlignment="1">
      <alignment horizontal="center" vertical="center"/>
    </xf>
    <xf numFmtId="41" fontId="14" fillId="0" borderId="48" xfId="3" applyFont="1" applyFill="1" applyBorder="1" applyAlignment="1">
      <alignment vertical="center"/>
    </xf>
    <xf numFmtId="3" fontId="14" fillId="0" borderId="56" xfId="0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16" fillId="0" borderId="56" xfId="0" applyFont="1" applyFill="1" applyBorder="1"/>
    <xf numFmtId="3" fontId="16" fillId="0" borderId="56" xfId="0" applyNumberFormat="1" applyFont="1" applyFill="1" applyBorder="1"/>
    <xf numFmtId="0" fontId="17" fillId="0" borderId="56" xfId="0" applyFont="1" applyFill="1" applyBorder="1" applyAlignment="1">
      <alignment horizontal="center" vertical="center"/>
    </xf>
    <xf numFmtId="0" fontId="16" fillId="0" borderId="46" xfId="0" applyFont="1" applyFill="1" applyBorder="1" applyAlignment="1">
      <alignment horizontal="center" vertical="center"/>
    </xf>
    <xf numFmtId="0" fontId="16" fillId="0" borderId="47" xfId="0" applyFont="1" applyFill="1" applyBorder="1" applyAlignment="1">
      <alignment horizontal="center" vertical="center"/>
    </xf>
    <xf numFmtId="0" fontId="16" fillId="0" borderId="46" xfId="0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41" fontId="16" fillId="0" borderId="48" xfId="3" applyFont="1" applyFill="1" applyBorder="1" applyAlignment="1">
      <alignment vertical="center"/>
    </xf>
    <xf numFmtId="41" fontId="16" fillId="0" borderId="56" xfId="3" applyFont="1" applyFill="1" applyBorder="1" applyAlignment="1">
      <alignment vertical="center"/>
    </xf>
    <xf numFmtId="41" fontId="16" fillId="0" borderId="56" xfId="3" applyFont="1" applyFill="1" applyBorder="1"/>
    <xf numFmtId="3" fontId="16" fillId="0" borderId="56" xfId="0" applyNumberFormat="1" applyFont="1" applyFill="1" applyBorder="1" applyAlignment="1">
      <alignment vertical="center"/>
    </xf>
    <xf numFmtId="0" fontId="13" fillId="0" borderId="47" xfId="0" applyFont="1" applyFill="1" applyBorder="1" applyAlignment="1">
      <alignment horizontal="center" vertical="center"/>
    </xf>
    <xf numFmtId="0" fontId="16" fillId="0" borderId="64" xfId="0" applyFont="1" applyFill="1" applyBorder="1" applyAlignment="1">
      <alignment horizontal="center" vertical="center"/>
    </xf>
    <xf numFmtId="0" fontId="16" fillId="0" borderId="65" xfId="0" applyFont="1" applyFill="1" applyBorder="1" applyAlignment="1">
      <alignment horizontal="center" vertical="center"/>
    </xf>
    <xf numFmtId="0" fontId="16" fillId="0" borderId="64" xfId="0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66" xfId="0" applyFont="1" applyFill="1" applyBorder="1" applyAlignment="1">
      <alignment vertical="center"/>
    </xf>
    <xf numFmtId="0" fontId="16" fillId="0" borderId="66" xfId="0" applyFont="1" applyFill="1" applyBorder="1" applyAlignment="1">
      <alignment horizontal="center" vertical="center"/>
    </xf>
    <xf numFmtId="41" fontId="16" fillId="0" borderId="66" xfId="3" applyFont="1" applyFill="1" applyBorder="1" applyAlignment="1">
      <alignment vertical="center"/>
    </xf>
    <xf numFmtId="3" fontId="16" fillId="0" borderId="67" xfId="0" applyNumberFormat="1" applyFont="1" applyFill="1" applyBorder="1" applyAlignment="1">
      <alignment vertical="center"/>
    </xf>
    <xf numFmtId="41" fontId="16" fillId="0" borderId="67" xfId="3" applyFont="1" applyFill="1" applyBorder="1" applyAlignment="1">
      <alignment vertical="center"/>
    </xf>
    <xf numFmtId="0" fontId="13" fillId="4" borderId="28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vertical="center"/>
    </xf>
    <xf numFmtId="0" fontId="13" fillId="4" borderId="13" xfId="0" applyFont="1" applyFill="1" applyBorder="1" applyAlignment="1">
      <alignment vertical="center"/>
    </xf>
    <xf numFmtId="0" fontId="13" fillId="4" borderId="15" xfId="0" applyFont="1" applyFill="1" applyBorder="1" applyAlignment="1">
      <alignment vertical="center"/>
    </xf>
    <xf numFmtId="0" fontId="13" fillId="4" borderId="15" xfId="0" applyFont="1" applyFill="1" applyBorder="1" applyAlignment="1">
      <alignment horizontal="center" vertical="center"/>
    </xf>
    <xf numFmtId="41" fontId="13" fillId="4" borderId="15" xfId="3" applyFont="1" applyFill="1" applyBorder="1" applyAlignment="1">
      <alignment vertical="center"/>
    </xf>
    <xf numFmtId="3" fontId="13" fillId="4" borderId="28" xfId="0" applyNumberFormat="1" applyFont="1" applyFill="1" applyBorder="1" applyAlignment="1">
      <alignment vertical="center"/>
    </xf>
    <xf numFmtId="41" fontId="13" fillId="4" borderId="28" xfId="3" applyFont="1" applyFill="1" applyBorder="1" applyAlignment="1">
      <alignment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vertical="center"/>
    </xf>
    <xf numFmtId="41" fontId="16" fillId="0" borderId="18" xfId="3" applyFont="1" applyFill="1" applyBorder="1" applyAlignment="1">
      <alignment vertical="center"/>
    </xf>
    <xf numFmtId="3" fontId="16" fillId="0" borderId="18" xfId="0" applyNumberFormat="1" applyFont="1" applyFill="1" applyBorder="1" applyAlignment="1">
      <alignment vertical="center"/>
    </xf>
    <xf numFmtId="0" fontId="0" fillId="0" borderId="0" xfId="0" applyFill="1"/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41" fontId="16" fillId="0" borderId="0" xfId="3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left" vertical="center"/>
    </xf>
    <xf numFmtId="0" fontId="6" fillId="0" borderId="10" xfId="2" applyFont="1" applyFill="1" applyBorder="1" applyAlignment="1">
      <alignment horizontal="center" vertical="center"/>
    </xf>
    <xf numFmtId="4" fontId="6" fillId="0" borderId="13" xfId="2" applyNumberFormat="1" applyFont="1" applyFill="1" applyBorder="1" applyAlignment="1">
      <alignment horizontal="center" vertical="center"/>
    </xf>
    <xf numFmtId="0" fontId="6" fillId="0" borderId="28" xfId="2" applyFont="1" applyFill="1" applyBorder="1" applyAlignment="1">
      <alignment horizontal="center" vertical="center"/>
    </xf>
    <xf numFmtId="0" fontId="4" fillId="2" borderId="28" xfId="2" applyFont="1" applyFill="1" applyBorder="1" applyAlignment="1">
      <alignment horizontal="left" vertical="center"/>
    </xf>
    <xf numFmtId="0" fontId="6" fillId="0" borderId="18" xfId="2" applyFont="1" applyFill="1" applyBorder="1" applyAlignment="1">
      <alignment horizontal="left" vertical="center"/>
    </xf>
    <xf numFmtId="0" fontId="6" fillId="0" borderId="12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left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left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39" xfId="2" applyFont="1" applyFill="1" applyBorder="1" applyAlignment="1">
      <alignment horizontal="left" vertical="center"/>
    </xf>
    <xf numFmtId="0" fontId="6" fillId="0" borderId="34" xfId="2" applyFont="1" applyFill="1" applyBorder="1" applyAlignment="1">
      <alignment horizontal="left" vertical="center"/>
    </xf>
    <xf numFmtId="0" fontId="6" fillId="0" borderId="35" xfId="2" applyFont="1" applyFill="1" applyBorder="1" applyAlignment="1">
      <alignment horizontal="left" vertical="center"/>
    </xf>
    <xf numFmtId="0" fontId="6" fillId="0" borderId="39" xfId="2" applyFont="1" applyFill="1" applyBorder="1" applyAlignment="1">
      <alignment horizontal="center" vertical="center"/>
    </xf>
    <xf numFmtId="0" fontId="6" fillId="0" borderId="35" xfId="2" applyFont="1" applyFill="1" applyBorder="1" applyAlignment="1">
      <alignment horizontal="center" vertical="center"/>
    </xf>
    <xf numFmtId="0" fontId="6" fillId="0" borderId="34" xfId="2" applyFont="1" applyFill="1" applyBorder="1" applyAlignment="1">
      <alignment horizontal="center" vertical="center"/>
    </xf>
    <xf numFmtId="0" fontId="6" fillId="0" borderId="16" xfId="2" applyFont="1" applyFill="1" applyBorder="1" applyAlignment="1">
      <alignment horizontal="left" vertical="center"/>
    </xf>
    <xf numFmtId="0" fontId="6" fillId="0" borderId="13" xfId="2" applyFont="1" applyFill="1" applyBorder="1" applyAlignment="1">
      <alignment horizontal="left" vertical="center"/>
    </xf>
    <xf numFmtId="0" fontId="6" fillId="0" borderId="15" xfId="2" applyFont="1" applyFill="1" applyBorder="1" applyAlignment="1">
      <alignment horizontal="left" vertical="center"/>
    </xf>
    <xf numFmtId="0" fontId="6" fillId="0" borderId="16" xfId="2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right" vertical="center"/>
    </xf>
    <xf numFmtId="0" fontId="4" fillId="0" borderId="8" xfId="2" applyFont="1" applyFill="1" applyBorder="1" applyAlignment="1">
      <alignment horizontal="right" vertical="center"/>
    </xf>
    <xf numFmtId="0" fontId="4" fillId="0" borderId="71" xfId="2" applyFont="1" applyFill="1" applyBorder="1" applyAlignment="1">
      <alignment horizontal="right" vertical="center"/>
    </xf>
    <xf numFmtId="41" fontId="6" fillId="0" borderId="0" xfId="2" applyNumberFormat="1" applyFont="1" applyFill="1" applyBorder="1" applyAlignment="1">
      <alignment horizontal="center" vertical="center"/>
    </xf>
    <xf numFmtId="41" fontId="6" fillId="0" borderId="5" xfId="2" applyNumberFormat="1" applyFont="1" applyFill="1" applyBorder="1" applyAlignment="1">
      <alignment horizontal="center" vertical="center"/>
    </xf>
    <xf numFmtId="41" fontId="6" fillId="0" borderId="0" xfId="2" applyNumberFormat="1" applyFont="1" applyBorder="1" applyAlignment="1">
      <alignment horizontal="center" vertical="center"/>
    </xf>
    <xf numFmtId="41" fontId="6" fillId="0" borderId="5" xfId="2" applyNumberFormat="1" applyFont="1" applyBorder="1" applyAlignment="1">
      <alignment horizontal="center" vertical="center"/>
    </xf>
    <xf numFmtId="41" fontId="8" fillId="0" borderId="0" xfId="2" applyNumberFormat="1" applyFont="1" applyBorder="1" applyAlignment="1">
      <alignment horizontal="center" vertical="center"/>
    </xf>
    <xf numFmtId="41" fontId="8" fillId="0" borderId="5" xfId="2" applyNumberFormat="1" applyFont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4" fontId="6" fillId="0" borderId="16" xfId="2" applyNumberFormat="1" applyFont="1" applyFill="1" applyBorder="1" applyAlignment="1">
      <alignment horizontal="center" vertical="center"/>
    </xf>
    <xf numFmtId="4" fontId="6" fillId="0" borderId="13" xfId="2" applyNumberFormat="1" applyFont="1" applyFill="1" applyBorder="1" applyAlignment="1">
      <alignment horizontal="center" vertical="center"/>
    </xf>
    <xf numFmtId="0" fontId="6" fillId="0" borderId="37" xfId="2" applyFont="1" applyFill="1" applyBorder="1" applyAlignment="1">
      <alignment horizontal="center" vertical="center" wrapText="1"/>
    </xf>
    <xf numFmtId="0" fontId="6" fillId="0" borderId="28" xfId="2" applyFont="1" applyFill="1" applyBorder="1" applyAlignment="1">
      <alignment horizontal="center" vertical="center"/>
    </xf>
    <xf numFmtId="0" fontId="4" fillId="0" borderId="28" xfId="2" applyFont="1" applyFill="1" applyBorder="1" applyAlignment="1">
      <alignment horizontal="center" vertical="center"/>
    </xf>
    <xf numFmtId="0" fontId="4" fillId="2" borderId="28" xfId="2" applyFont="1" applyFill="1" applyBorder="1" applyAlignment="1">
      <alignment horizontal="left" vertical="center"/>
    </xf>
    <xf numFmtId="3" fontId="4" fillId="3" borderId="28" xfId="2" applyNumberFormat="1" applyFont="1" applyFill="1" applyBorder="1" applyAlignment="1">
      <alignment horizontal="left" vertical="center"/>
    </xf>
    <xf numFmtId="3" fontId="4" fillId="0" borderId="28" xfId="2" applyNumberFormat="1" applyFont="1" applyFill="1" applyBorder="1" applyAlignment="1">
      <alignment horizontal="left" vertical="center"/>
    </xf>
    <xf numFmtId="0" fontId="4" fillId="0" borderId="30" xfId="2" applyFont="1" applyFill="1" applyBorder="1" applyAlignment="1">
      <alignment horizontal="center" vertical="center"/>
    </xf>
    <xf numFmtId="4" fontId="6" fillId="0" borderId="28" xfId="2" applyNumberFormat="1" applyFont="1" applyFill="1" applyBorder="1" applyAlignment="1">
      <alignment horizontal="center" vertical="center"/>
    </xf>
    <xf numFmtId="4" fontId="6" fillId="0" borderId="30" xfId="2" applyNumberFormat="1" applyFont="1" applyFill="1" applyBorder="1" applyAlignment="1">
      <alignment horizontal="center" vertical="center"/>
    </xf>
    <xf numFmtId="0" fontId="4" fillId="0" borderId="9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0" fontId="4" fillId="0" borderId="20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left" vertical="center"/>
    </xf>
    <xf numFmtId="164" fontId="4" fillId="0" borderId="16" xfId="2" applyNumberFormat="1" applyFont="1" applyFill="1" applyBorder="1" applyAlignment="1">
      <alignment horizontal="center" vertical="center"/>
    </xf>
    <xf numFmtId="164" fontId="4" fillId="0" borderId="13" xfId="2" applyNumberFormat="1" applyFont="1" applyFill="1" applyBorder="1" applyAlignment="1">
      <alignment horizontal="center" vertical="center"/>
    </xf>
    <xf numFmtId="164" fontId="4" fillId="0" borderId="14" xfId="2" applyNumberFormat="1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left" vertical="top"/>
    </xf>
    <xf numFmtId="0" fontId="6" fillId="0" borderId="15" xfId="2" applyFont="1" applyFill="1" applyBorder="1" applyAlignment="1">
      <alignment horizontal="left" vertical="top"/>
    </xf>
    <xf numFmtId="0" fontId="6" fillId="0" borderId="16" xfId="2" applyFont="1" applyFill="1" applyBorder="1" applyAlignment="1">
      <alignment horizontal="left" vertical="top" wrapText="1"/>
    </xf>
    <xf numFmtId="0" fontId="6" fillId="0" borderId="13" xfId="2" applyFont="1" applyFill="1" applyBorder="1" applyAlignment="1">
      <alignment horizontal="left" vertical="top" wrapText="1"/>
    </xf>
    <xf numFmtId="0" fontId="6" fillId="0" borderId="15" xfId="2" applyFont="1" applyFill="1" applyBorder="1" applyAlignment="1">
      <alignment horizontal="left" vertical="top" wrapText="1"/>
    </xf>
    <xf numFmtId="0" fontId="6" fillId="0" borderId="17" xfId="2" applyFont="1" applyFill="1" applyBorder="1" applyAlignment="1">
      <alignment horizontal="left" vertical="center"/>
    </xf>
    <xf numFmtId="0" fontId="6" fillId="0" borderId="18" xfId="2" applyFont="1" applyFill="1" applyBorder="1" applyAlignment="1">
      <alignment horizontal="left" vertical="center"/>
    </xf>
    <xf numFmtId="0" fontId="6" fillId="0" borderId="4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left" vertical="center"/>
    </xf>
    <xf numFmtId="0" fontId="4" fillId="0" borderId="17" xfId="2" applyFont="1" applyFill="1" applyBorder="1" applyAlignment="1">
      <alignment horizontal="center" vertical="center"/>
    </xf>
    <xf numFmtId="0" fontId="4" fillId="0" borderId="18" xfId="2" applyFont="1" applyFill="1" applyBorder="1" applyAlignment="1">
      <alignment horizontal="center" vertical="center"/>
    </xf>
    <xf numFmtId="0" fontId="4" fillId="0" borderId="19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23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27" xfId="2" applyFont="1" applyFill="1" applyBorder="1" applyAlignment="1">
      <alignment horizontal="center" vertical="center"/>
    </xf>
    <xf numFmtId="0" fontId="4" fillId="0" borderId="16" xfId="2" applyFont="1" applyFill="1" applyBorder="1" applyAlignment="1">
      <alignment horizontal="center" vertical="center"/>
    </xf>
    <xf numFmtId="0" fontId="4" fillId="0" borderId="13" xfId="2" applyFont="1" applyFill="1" applyBorder="1" applyAlignment="1">
      <alignment horizontal="center" vertical="center"/>
    </xf>
    <xf numFmtId="41" fontId="4" fillId="0" borderId="28" xfId="2" applyNumberFormat="1" applyFont="1" applyFill="1" applyBorder="1" applyAlignment="1">
      <alignment horizontal="center" vertical="center"/>
    </xf>
    <xf numFmtId="41" fontId="4" fillId="0" borderId="30" xfId="2" applyNumberFormat="1" applyFont="1" applyFill="1" applyBorder="1" applyAlignment="1">
      <alignment horizontal="center" vertical="center"/>
    </xf>
    <xf numFmtId="0" fontId="4" fillId="0" borderId="15" xfId="2" applyFont="1" applyFill="1" applyBorder="1" applyAlignment="1">
      <alignment horizontal="center" vertical="center"/>
    </xf>
    <xf numFmtId="0" fontId="9" fillId="0" borderId="28" xfId="1" applyFont="1" applyBorder="1" applyAlignment="1">
      <alignment horizontal="center"/>
    </xf>
    <xf numFmtId="0" fontId="9" fillId="0" borderId="30" xfId="1" applyFont="1" applyBorder="1" applyAlignment="1">
      <alignment horizontal="center"/>
    </xf>
    <xf numFmtId="0" fontId="4" fillId="0" borderId="1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60" xfId="2" applyFont="1" applyFill="1" applyBorder="1" applyAlignment="1">
      <alignment horizontal="center" vertical="center"/>
    </xf>
    <xf numFmtId="4" fontId="5" fillId="0" borderId="3" xfId="2" applyNumberFormat="1" applyFont="1" applyFill="1" applyBorder="1" applyAlignment="1">
      <alignment horizontal="center" vertical="center"/>
    </xf>
    <xf numFmtId="4" fontId="2" fillId="0" borderId="6" xfId="1" applyNumberFormat="1" applyFont="1" applyFill="1" applyBorder="1" applyAlignment="1">
      <alignment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4" fontId="5" fillId="0" borderId="6" xfId="2" applyNumberFormat="1" applyFont="1" applyFill="1" applyBorder="1" applyAlignment="1">
      <alignment horizontal="center" vertical="center" wrapText="1"/>
    </xf>
    <xf numFmtId="4" fontId="2" fillId="0" borderId="62" xfId="1" applyNumberFormat="1" applyFont="1" applyFill="1" applyBorder="1" applyAlignment="1">
      <alignment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61" xfId="2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/>
    </xf>
    <xf numFmtId="0" fontId="4" fillId="0" borderId="14" xfId="2" applyFont="1" applyFill="1" applyBorder="1" applyAlignment="1">
      <alignment horizontal="center" vertical="center"/>
    </xf>
    <xf numFmtId="41" fontId="6" fillId="0" borderId="16" xfId="2" applyNumberFormat="1" applyFont="1" applyFill="1" applyBorder="1" applyAlignment="1">
      <alignment horizontal="center" vertical="center"/>
    </xf>
    <xf numFmtId="41" fontId="6" fillId="0" borderId="14" xfId="2" applyNumberFormat="1" applyFont="1" applyFill="1" applyBorder="1" applyAlignment="1">
      <alignment horizontal="center" vertical="center"/>
    </xf>
    <xf numFmtId="164" fontId="4" fillId="0" borderId="16" xfId="2" applyNumberFormat="1" applyFont="1" applyFill="1" applyBorder="1" applyAlignment="1">
      <alignment horizontal="left" vertical="center"/>
    </xf>
    <xf numFmtId="164" fontId="4" fillId="0" borderId="14" xfId="2" applyNumberFormat="1" applyFont="1" applyFill="1" applyBorder="1" applyAlignment="1">
      <alignment horizontal="left" vertical="center"/>
    </xf>
    <xf numFmtId="0" fontId="6" fillId="0" borderId="14" xfId="2" applyFont="1" applyFill="1" applyBorder="1" applyAlignment="1">
      <alignment horizontal="left" vertical="center"/>
    </xf>
    <xf numFmtId="0" fontId="6" fillId="0" borderId="22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26" xfId="2" applyFont="1" applyFill="1" applyBorder="1" applyAlignment="1">
      <alignment horizontal="center" vertical="center"/>
    </xf>
    <xf numFmtId="4" fontId="6" fillId="0" borderId="24" xfId="2" applyNumberFormat="1" applyFont="1" applyFill="1" applyBorder="1" applyAlignment="1">
      <alignment horizontal="center" vertical="center"/>
    </xf>
    <xf numFmtId="4" fontId="6" fillId="0" borderId="29" xfId="2" applyNumberFormat="1" applyFont="1" applyFill="1" applyBorder="1" applyAlignment="1">
      <alignment horizontal="center" vertical="center"/>
    </xf>
    <xf numFmtId="0" fontId="4" fillId="0" borderId="33" xfId="2" applyFont="1" applyFill="1" applyBorder="1" applyAlignment="1">
      <alignment horizontal="right" vertical="center"/>
    </xf>
    <xf numFmtId="0" fontId="4" fillId="0" borderId="34" xfId="2" applyFont="1" applyFill="1" applyBorder="1" applyAlignment="1">
      <alignment horizontal="right" vertical="center"/>
    </xf>
    <xf numFmtId="0" fontId="4" fillId="0" borderId="35" xfId="2" applyFont="1" applyFill="1" applyBorder="1" applyAlignment="1">
      <alignment horizontal="right" vertical="center"/>
    </xf>
    <xf numFmtId="0" fontId="6" fillId="0" borderId="14" xfId="2" applyFont="1" applyFill="1" applyBorder="1" applyAlignment="1">
      <alignment horizontal="center" vertical="center"/>
    </xf>
    <xf numFmtId="3" fontId="6" fillId="0" borderId="46" xfId="2" applyNumberFormat="1" applyFont="1" applyFill="1" applyBorder="1" applyAlignment="1">
      <alignment horizontal="left" vertical="center"/>
    </xf>
    <xf numFmtId="3" fontId="6" fillId="0" borderId="47" xfId="2" applyNumberFormat="1" applyFont="1" applyFill="1" applyBorder="1" applyAlignment="1">
      <alignment horizontal="left" vertical="center"/>
    </xf>
    <xf numFmtId="3" fontId="6" fillId="0" borderId="48" xfId="2" applyNumberFormat="1" applyFont="1" applyFill="1" applyBorder="1" applyAlignment="1">
      <alignment horizontal="left" vertical="center"/>
    </xf>
    <xf numFmtId="3" fontId="6" fillId="0" borderId="50" xfId="2" applyNumberFormat="1" applyFont="1" applyFill="1" applyBorder="1" applyAlignment="1">
      <alignment horizontal="left" vertical="center"/>
    </xf>
    <xf numFmtId="3" fontId="6" fillId="0" borderId="51" xfId="2" applyNumberFormat="1" applyFont="1" applyFill="1" applyBorder="1" applyAlignment="1">
      <alignment horizontal="left" vertical="center"/>
    </xf>
    <xf numFmtId="3" fontId="6" fillId="0" borderId="52" xfId="2" applyNumberFormat="1" applyFont="1" applyFill="1" applyBorder="1" applyAlignment="1">
      <alignment horizontal="left" vertical="center"/>
    </xf>
    <xf numFmtId="3" fontId="6" fillId="0" borderId="54" xfId="2" applyNumberFormat="1" applyFont="1" applyFill="1" applyBorder="1" applyAlignment="1">
      <alignment horizontal="left" vertical="center"/>
    </xf>
    <xf numFmtId="3" fontId="6" fillId="0" borderId="64" xfId="2" applyNumberFormat="1" applyFont="1" applyFill="1" applyBorder="1" applyAlignment="1">
      <alignment horizontal="left" vertical="center"/>
    </xf>
    <xf numFmtId="3" fontId="6" fillId="0" borderId="65" xfId="2" applyNumberFormat="1" applyFont="1" applyFill="1" applyBorder="1" applyAlignment="1">
      <alignment horizontal="left" vertical="center"/>
    </xf>
    <xf numFmtId="3" fontId="6" fillId="0" borderId="66" xfId="2" applyNumberFormat="1" applyFont="1" applyFill="1" applyBorder="1" applyAlignment="1">
      <alignment horizontal="left" vertical="center"/>
    </xf>
    <xf numFmtId="3" fontId="6" fillId="0" borderId="26" xfId="2" applyNumberFormat="1" applyFont="1" applyFill="1" applyBorder="1" applyAlignment="1">
      <alignment horizontal="left" vertical="center"/>
    </xf>
    <xf numFmtId="3" fontId="6" fillId="0" borderId="10" xfId="2" applyNumberFormat="1" applyFont="1" applyFill="1" applyBorder="1" applyAlignment="1">
      <alignment horizontal="left" vertical="center"/>
    </xf>
    <xf numFmtId="3" fontId="6" fillId="0" borderId="27" xfId="2" applyNumberFormat="1" applyFont="1" applyFill="1" applyBorder="1" applyAlignment="1">
      <alignment horizontal="left" vertical="center"/>
    </xf>
    <xf numFmtId="0" fontId="4" fillId="3" borderId="28" xfId="1" applyFont="1" applyFill="1" applyBorder="1" applyAlignment="1">
      <alignment horizontal="left" vertical="center"/>
    </xf>
    <xf numFmtId="0" fontId="4" fillId="0" borderId="28" xfId="1" applyFont="1" applyFill="1" applyBorder="1" applyAlignment="1">
      <alignment horizontal="left" vertical="center"/>
    </xf>
    <xf numFmtId="3" fontId="4" fillId="0" borderId="42" xfId="2" applyNumberFormat="1" applyFont="1" applyFill="1" applyBorder="1" applyAlignment="1">
      <alignment horizontal="left" vertical="center"/>
    </xf>
    <xf numFmtId="3" fontId="4" fillId="0" borderId="43" xfId="2" applyNumberFormat="1" applyFont="1" applyFill="1" applyBorder="1" applyAlignment="1">
      <alignment horizontal="left" vertical="center"/>
    </xf>
    <xf numFmtId="3" fontId="4" fillId="0" borderId="44" xfId="2" applyNumberFormat="1" applyFont="1" applyFill="1" applyBorder="1" applyAlignment="1">
      <alignment horizontal="left" vertical="center"/>
    </xf>
    <xf numFmtId="0" fontId="6" fillId="0" borderId="31" xfId="2" applyFont="1" applyFill="1" applyBorder="1" applyAlignment="1">
      <alignment horizontal="left" vertical="center"/>
    </xf>
    <xf numFmtId="0" fontId="6" fillId="0" borderId="46" xfId="2" applyFont="1" applyFill="1" applyBorder="1" applyAlignment="1">
      <alignment horizontal="left" vertical="center"/>
    </xf>
    <xf numFmtId="0" fontId="6" fillId="0" borderId="47" xfId="2" applyFont="1" applyFill="1" applyBorder="1" applyAlignment="1">
      <alignment horizontal="left" vertical="center"/>
    </xf>
    <xf numFmtId="0" fontId="6" fillId="0" borderId="48" xfId="2" applyFont="1" applyFill="1" applyBorder="1" applyAlignment="1">
      <alignment horizontal="left" vertical="center"/>
    </xf>
    <xf numFmtId="9" fontId="6" fillId="0" borderId="46" xfId="2" applyNumberFormat="1" applyFont="1" applyFill="1" applyBorder="1" applyAlignment="1">
      <alignment horizontal="left" vertical="center" wrapText="1"/>
    </xf>
    <xf numFmtId="9" fontId="6" fillId="0" borderId="49" xfId="2" applyNumberFormat="1" applyFont="1" applyFill="1" applyBorder="1" applyAlignment="1">
      <alignment horizontal="left" vertical="center" wrapText="1"/>
    </xf>
    <xf numFmtId="0" fontId="6" fillId="0" borderId="9" xfId="2" applyFont="1" applyFill="1" applyBorder="1" applyAlignment="1">
      <alignment horizontal="left" vertical="center"/>
    </xf>
    <xf numFmtId="0" fontId="6" fillId="0" borderId="27" xfId="2" applyFont="1" applyFill="1" applyBorder="1" applyAlignment="1">
      <alignment horizontal="left" vertical="center"/>
    </xf>
    <xf numFmtId="0" fontId="6" fillId="0" borderId="50" xfId="2" applyFont="1" applyFill="1" applyBorder="1" applyAlignment="1">
      <alignment horizontal="left" vertical="center"/>
    </xf>
    <xf numFmtId="0" fontId="6" fillId="0" borderId="51" xfId="2" applyFont="1" applyFill="1" applyBorder="1" applyAlignment="1">
      <alignment horizontal="left" vertical="center"/>
    </xf>
    <xf numFmtId="0" fontId="6" fillId="0" borderId="52" xfId="2" applyFont="1" applyFill="1" applyBorder="1" applyAlignment="1">
      <alignment horizontal="left" vertical="center"/>
    </xf>
    <xf numFmtId="9" fontId="6" fillId="0" borderId="50" xfId="2" applyNumberFormat="1" applyFont="1" applyFill="1" applyBorder="1" applyAlignment="1">
      <alignment horizontal="left" vertical="center" wrapText="1"/>
    </xf>
    <xf numFmtId="9" fontId="6" fillId="0" borderId="53" xfId="2" applyNumberFormat="1" applyFont="1" applyFill="1" applyBorder="1" applyAlignment="1">
      <alignment horizontal="left" vertical="center" wrapText="1"/>
    </xf>
    <xf numFmtId="0" fontId="6" fillId="0" borderId="23" xfId="2" applyFont="1" applyFill="1" applyBorder="1" applyAlignment="1">
      <alignment horizontal="left" vertical="center"/>
    </xf>
    <xf numFmtId="0" fontId="6" fillId="0" borderId="42" xfId="2" applyFont="1" applyFill="1" applyBorder="1" applyAlignment="1">
      <alignment horizontal="left" vertical="center"/>
    </xf>
    <xf numFmtId="0" fontId="6" fillId="0" borderId="43" xfId="2" applyFont="1" applyFill="1" applyBorder="1" applyAlignment="1">
      <alignment horizontal="left" vertical="center"/>
    </xf>
    <xf numFmtId="0" fontId="6" fillId="0" borderId="44" xfId="2" applyFont="1" applyFill="1" applyBorder="1" applyAlignment="1">
      <alignment horizontal="left" vertical="center"/>
    </xf>
    <xf numFmtId="9" fontId="6" fillId="0" borderId="42" xfId="2" applyNumberFormat="1" applyFont="1" applyFill="1" applyBorder="1" applyAlignment="1">
      <alignment horizontal="left" vertical="center" wrapText="1"/>
    </xf>
    <xf numFmtId="9" fontId="6" fillId="0" borderId="45" xfId="2" applyNumberFormat="1" applyFont="1" applyFill="1" applyBorder="1" applyAlignment="1">
      <alignment horizontal="left" vertical="center" wrapText="1"/>
    </xf>
    <xf numFmtId="0" fontId="6" fillId="0" borderId="17" xfId="2" applyFont="1" applyFill="1" applyBorder="1" applyAlignment="1">
      <alignment horizontal="left" vertical="top"/>
    </xf>
    <xf numFmtId="0" fontId="6" fillId="0" borderId="23" xfId="2" applyFont="1" applyFill="1" applyBorder="1" applyAlignment="1">
      <alignment horizontal="left" vertical="top"/>
    </xf>
    <xf numFmtId="0" fontId="6" fillId="0" borderId="42" xfId="2" applyFont="1" applyFill="1" applyBorder="1" applyAlignment="1">
      <alignment horizontal="left" vertical="center" wrapText="1"/>
    </xf>
    <xf numFmtId="0" fontId="6" fillId="0" borderId="43" xfId="2" applyFont="1" applyFill="1" applyBorder="1" applyAlignment="1">
      <alignment horizontal="left" vertical="center" wrapText="1"/>
    </xf>
    <xf numFmtId="0" fontId="6" fillId="0" borderId="44" xfId="2" applyFont="1" applyFill="1" applyBorder="1" applyAlignment="1">
      <alignment horizontal="left" vertical="center" wrapText="1"/>
    </xf>
    <xf numFmtId="41" fontId="13" fillId="0" borderId="0" xfId="3" applyFont="1" applyFill="1" applyBorder="1" applyAlignment="1">
      <alignment horizontal="center" vertical="center"/>
    </xf>
    <xf numFmtId="41" fontId="18" fillId="0" borderId="0" xfId="3" applyFont="1" applyFill="1" applyBorder="1" applyAlignment="1">
      <alignment horizontal="center" vertical="center"/>
    </xf>
    <xf numFmtId="41" fontId="17" fillId="0" borderId="0" xfId="3" applyFont="1" applyFill="1" applyBorder="1" applyAlignment="1">
      <alignment horizontal="center" vertical="top"/>
    </xf>
    <xf numFmtId="0" fontId="13" fillId="4" borderId="77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31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3" fillId="4" borderId="75" xfId="0" applyFont="1" applyFill="1" applyBorder="1" applyAlignment="1">
      <alignment horizontal="center" vertical="center" wrapText="1"/>
    </xf>
    <xf numFmtId="0" fontId="13" fillId="4" borderId="76" xfId="0" applyFont="1" applyFill="1" applyBorder="1" applyAlignment="1">
      <alignment horizontal="center" vertical="center" wrapText="1"/>
    </xf>
    <xf numFmtId="0" fontId="13" fillId="4" borderId="41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  <xf numFmtId="4" fontId="13" fillId="4" borderId="75" xfId="0" applyNumberFormat="1" applyFont="1" applyFill="1" applyBorder="1" applyAlignment="1">
      <alignment horizontal="center" vertical="center" wrapText="1"/>
    </xf>
    <xf numFmtId="4" fontId="13" fillId="4" borderId="76" xfId="0" applyNumberFormat="1" applyFont="1" applyFill="1" applyBorder="1" applyAlignment="1">
      <alignment horizontal="center" vertical="center" wrapText="1"/>
    </xf>
    <xf numFmtId="4" fontId="13" fillId="4" borderId="41" xfId="0" applyNumberFormat="1" applyFont="1" applyFill="1" applyBorder="1" applyAlignment="1">
      <alignment horizontal="center" vertical="center" wrapText="1"/>
    </xf>
  </cellXfs>
  <cellStyles count="4">
    <cellStyle name="Comma [0] 2" xfId="3"/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1</xdr:row>
      <xdr:rowOff>95250</xdr:rowOff>
    </xdr:from>
    <xdr:to>
      <xdr:col>1</xdr:col>
      <xdr:colOff>126207</xdr:colOff>
      <xdr:row>4</xdr:row>
      <xdr:rowOff>114300</xdr:rowOff>
    </xdr:to>
    <xdr:pic>
      <xdr:nvPicPr>
        <xdr:cNvPr id="2" name="Picture 9" descr="LOGO KOTA SRG0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171450"/>
          <a:ext cx="6000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0</xdr:colOff>
      <xdr:row>1</xdr:row>
      <xdr:rowOff>38100</xdr:rowOff>
    </xdr:from>
    <xdr:to>
      <xdr:col>11</xdr:col>
      <xdr:colOff>589788</xdr:colOff>
      <xdr:row>1</xdr:row>
      <xdr:rowOff>38862</xdr:rowOff>
    </xdr:to>
    <xdr:pic>
      <xdr:nvPicPr>
        <xdr:cNvPr id="3" name="Picture 9" descr="LOGO KOTA SRG00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15525" y="114300"/>
          <a:ext cx="589788" cy="7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1</xdr:row>
      <xdr:rowOff>95250</xdr:rowOff>
    </xdr:from>
    <xdr:to>
      <xdr:col>1</xdr:col>
      <xdr:colOff>57150</xdr:colOff>
      <xdr:row>4</xdr:row>
      <xdr:rowOff>123825</xdr:rowOff>
    </xdr:to>
    <xdr:pic>
      <xdr:nvPicPr>
        <xdr:cNvPr id="2" name="Picture 9" descr="LOGO KOTA SRG0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171450"/>
          <a:ext cx="5905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W101"/>
  <sheetViews>
    <sheetView tabSelected="1" zoomScale="80" zoomScaleNormal="80" workbookViewId="0">
      <selection activeCell="L33" sqref="L33"/>
    </sheetView>
  </sheetViews>
  <sheetFormatPr defaultRowHeight="15"/>
  <cols>
    <col min="1" max="1" width="15.140625" style="17" customWidth="1"/>
    <col min="2" max="2" width="8.42578125" style="17" customWidth="1"/>
    <col min="3" max="3" width="10.140625" style="17" customWidth="1"/>
    <col min="4" max="4" width="14.7109375" style="17" bestFit="1" customWidth="1"/>
    <col min="5" max="5" width="9.140625" style="17"/>
    <col min="6" max="6" width="23.5703125" style="17" customWidth="1"/>
    <col min="7" max="7" width="11" style="18" customWidth="1"/>
    <col min="8" max="8" width="10.28515625" style="17" customWidth="1"/>
    <col min="9" max="9" width="16.28515625" style="17" customWidth="1"/>
    <col min="10" max="10" width="19" style="19" customWidth="1"/>
    <col min="11" max="11" width="11" style="18" customWidth="1"/>
    <col min="12" max="12" width="10.28515625" style="17" customWidth="1"/>
    <col min="13" max="13" width="16.5703125" style="17" customWidth="1"/>
    <col min="14" max="15" width="19" style="19" customWidth="1"/>
    <col min="16" max="16" width="17.42578125" style="19" customWidth="1"/>
    <col min="17" max="16384" width="9.140625" style="1"/>
  </cols>
  <sheetData>
    <row r="1" spans="1:16" ht="6" customHeight="1" thickBot="1"/>
    <row r="2" spans="1:16">
      <c r="A2" s="370" t="s">
        <v>156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2"/>
      <c r="P2" s="373" t="s">
        <v>1</v>
      </c>
    </row>
    <row r="3" spans="1:16">
      <c r="A3" s="375" t="s">
        <v>2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7"/>
      <c r="P3" s="374"/>
    </row>
    <row r="4" spans="1:16" ht="15" customHeight="1">
      <c r="A4" s="378" t="s">
        <v>3</v>
      </c>
      <c r="B4" s="379"/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80"/>
      <c r="P4" s="381" t="s">
        <v>113</v>
      </c>
    </row>
    <row r="5" spans="1:16" ht="15.75" thickBot="1">
      <c r="A5" s="383" t="s">
        <v>155</v>
      </c>
      <c r="B5" s="384"/>
      <c r="C5" s="384"/>
      <c r="D5" s="384"/>
      <c r="E5" s="384"/>
      <c r="F5" s="384"/>
      <c r="G5" s="384"/>
      <c r="H5" s="384"/>
      <c r="I5" s="384"/>
      <c r="J5" s="384"/>
      <c r="K5" s="384"/>
      <c r="L5" s="384"/>
      <c r="M5" s="384"/>
      <c r="N5" s="384"/>
      <c r="O5" s="385"/>
      <c r="P5" s="382"/>
    </row>
    <row r="6" spans="1:16">
      <c r="A6" s="21"/>
      <c r="B6" s="22"/>
      <c r="C6" s="22"/>
      <c r="D6" s="22"/>
      <c r="E6" s="22"/>
      <c r="F6" s="22"/>
      <c r="G6" s="23"/>
      <c r="H6" s="22"/>
      <c r="I6" s="24"/>
      <c r="J6" s="129"/>
      <c r="K6" s="23"/>
      <c r="L6" s="22"/>
      <c r="M6" s="24"/>
      <c r="N6" s="129"/>
      <c r="O6" s="129"/>
      <c r="P6" s="133"/>
    </row>
    <row r="7" spans="1:16">
      <c r="A7" s="354" t="s">
        <v>5</v>
      </c>
      <c r="B7" s="355"/>
      <c r="C7" s="300" t="s">
        <v>6</v>
      </c>
      <c r="D7" s="302">
        <v>1106</v>
      </c>
      <c r="E7" s="16"/>
      <c r="F7" s="16" t="s">
        <v>7</v>
      </c>
      <c r="G7" s="26"/>
      <c r="H7" s="16"/>
      <c r="I7" s="27"/>
      <c r="J7" s="130"/>
      <c r="K7" s="26"/>
      <c r="L7" s="16"/>
      <c r="M7" s="27"/>
      <c r="N7" s="130"/>
      <c r="O7" s="130"/>
      <c r="P7" s="25"/>
    </row>
    <row r="8" spans="1:16">
      <c r="A8" s="301" t="s">
        <v>8</v>
      </c>
      <c r="B8" s="302"/>
      <c r="C8" s="300" t="s">
        <v>6</v>
      </c>
      <c r="D8" s="302">
        <v>110701</v>
      </c>
      <c r="E8" s="16"/>
      <c r="F8" s="16" t="s">
        <v>9</v>
      </c>
      <c r="G8" s="26"/>
      <c r="H8" s="16"/>
      <c r="I8" s="27"/>
      <c r="J8" s="130"/>
      <c r="K8" s="26"/>
      <c r="L8" s="16"/>
      <c r="M8" s="27"/>
      <c r="N8" s="130"/>
      <c r="O8" s="130"/>
      <c r="P8" s="25"/>
    </row>
    <row r="9" spans="1:16">
      <c r="A9" s="301" t="s">
        <v>10</v>
      </c>
      <c r="B9" s="302"/>
      <c r="C9" s="300" t="s">
        <v>6</v>
      </c>
      <c r="D9" s="302">
        <v>1106.01</v>
      </c>
      <c r="E9" s="16"/>
      <c r="F9" s="16" t="s">
        <v>72</v>
      </c>
      <c r="G9" s="26"/>
      <c r="H9" s="16"/>
      <c r="I9" s="27"/>
      <c r="J9" s="130"/>
      <c r="K9" s="26"/>
      <c r="L9" s="16"/>
      <c r="M9" s="27"/>
      <c r="N9" s="130"/>
      <c r="O9" s="130"/>
      <c r="P9" s="25"/>
    </row>
    <row r="10" spans="1:16">
      <c r="A10" s="301" t="s">
        <v>11</v>
      </c>
      <c r="B10" s="302"/>
      <c r="C10" s="300" t="s">
        <v>6</v>
      </c>
      <c r="D10" s="302" t="s">
        <v>75</v>
      </c>
      <c r="E10" s="16"/>
      <c r="F10" s="16" t="s">
        <v>154</v>
      </c>
      <c r="G10" s="26"/>
      <c r="H10" s="16"/>
      <c r="I10" s="27"/>
      <c r="J10" s="130"/>
      <c r="K10" s="26"/>
      <c r="L10" s="16"/>
      <c r="M10" s="27"/>
      <c r="N10" s="130"/>
      <c r="O10" s="130"/>
      <c r="P10" s="25"/>
    </row>
    <row r="11" spans="1:16">
      <c r="A11" s="301"/>
      <c r="B11" s="302"/>
      <c r="C11" s="300"/>
      <c r="D11" s="302"/>
      <c r="E11" s="16"/>
      <c r="F11" s="16"/>
      <c r="G11" s="26"/>
      <c r="H11" s="16"/>
      <c r="I11" s="27"/>
      <c r="J11" s="130"/>
      <c r="K11" s="26"/>
      <c r="L11" s="16"/>
      <c r="M11" s="27"/>
      <c r="N11" s="130"/>
      <c r="O11" s="130"/>
      <c r="P11" s="25"/>
    </row>
    <row r="12" spans="1:16">
      <c r="A12" s="301" t="s">
        <v>12</v>
      </c>
      <c r="B12" s="302"/>
      <c r="C12" s="300" t="s">
        <v>6</v>
      </c>
      <c r="D12" s="302" t="s">
        <v>3</v>
      </c>
      <c r="E12" s="16"/>
      <c r="F12" s="16"/>
      <c r="G12" s="26"/>
      <c r="H12" s="16"/>
      <c r="I12" s="27"/>
      <c r="J12" s="130"/>
      <c r="K12" s="26"/>
      <c r="L12" s="16"/>
      <c r="M12" s="27"/>
      <c r="N12" s="130"/>
      <c r="O12" s="130"/>
      <c r="P12" s="25"/>
    </row>
    <row r="13" spans="1:16">
      <c r="A13" s="301"/>
      <c r="B13" s="302"/>
      <c r="C13" s="300"/>
      <c r="D13" s="302"/>
      <c r="E13" s="16"/>
      <c r="F13" s="16"/>
      <c r="G13" s="26"/>
      <c r="H13" s="16"/>
      <c r="I13" s="27"/>
      <c r="J13" s="130"/>
      <c r="K13" s="26"/>
      <c r="L13" s="16"/>
      <c r="M13" s="27"/>
      <c r="N13" s="130"/>
      <c r="O13" s="130"/>
      <c r="P13" s="25"/>
    </row>
    <row r="14" spans="1:16">
      <c r="A14" s="301" t="s">
        <v>13</v>
      </c>
      <c r="B14" s="302"/>
      <c r="C14" s="300" t="s">
        <v>6</v>
      </c>
      <c r="D14" s="302">
        <f>D15-1</f>
        <v>2018</v>
      </c>
      <c r="E14" s="16"/>
      <c r="F14" s="16"/>
      <c r="G14" s="26"/>
      <c r="H14" s="16"/>
      <c r="I14" s="27"/>
      <c r="J14" s="130"/>
      <c r="K14" s="26"/>
      <c r="L14" s="16"/>
      <c r="M14" s="27"/>
      <c r="N14" s="130"/>
      <c r="O14" s="130"/>
      <c r="P14" s="25"/>
    </row>
    <row r="15" spans="1:16">
      <c r="A15" s="301" t="s">
        <v>14</v>
      </c>
      <c r="B15" s="302"/>
      <c r="C15" s="300" t="s">
        <v>6</v>
      </c>
      <c r="D15" s="302">
        <v>2019</v>
      </c>
      <c r="E15" s="16"/>
      <c r="F15" s="16"/>
      <c r="G15" s="26"/>
      <c r="H15" s="16"/>
      <c r="I15" s="27"/>
      <c r="J15" s="130"/>
      <c r="K15" s="26"/>
      <c r="L15" s="16"/>
      <c r="M15" s="27"/>
      <c r="N15" s="130"/>
      <c r="O15" s="130"/>
      <c r="P15" s="25"/>
    </row>
    <row r="16" spans="1:16">
      <c r="A16" s="304" t="s">
        <v>15</v>
      </c>
      <c r="B16" s="29"/>
      <c r="C16" s="294" t="s">
        <v>6</v>
      </c>
      <c r="D16" s="302">
        <f>D15+1</f>
        <v>2020</v>
      </c>
      <c r="E16" s="16"/>
      <c r="F16" s="30"/>
      <c r="G16" s="31"/>
      <c r="H16" s="30"/>
      <c r="I16" s="32"/>
      <c r="J16" s="131"/>
      <c r="K16" s="31"/>
      <c r="L16" s="30"/>
      <c r="M16" s="32"/>
      <c r="N16" s="131"/>
      <c r="O16" s="131"/>
      <c r="P16" s="33"/>
    </row>
    <row r="17" spans="1:23">
      <c r="A17" s="356" t="s">
        <v>16</v>
      </c>
      <c r="B17" s="357"/>
      <c r="C17" s="357"/>
      <c r="D17" s="357"/>
      <c r="E17" s="357"/>
      <c r="F17" s="357"/>
      <c r="G17" s="357"/>
      <c r="H17" s="357"/>
      <c r="I17" s="357"/>
      <c r="J17" s="357"/>
      <c r="K17" s="357"/>
      <c r="L17" s="357"/>
      <c r="M17" s="357"/>
      <c r="N17" s="357"/>
      <c r="O17" s="357"/>
      <c r="P17" s="358"/>
    </row>
    <row r="18" spans="1:23">
      <c r="A18" s="359" t="s">
        <v>17</v>
      </c>
      <c r="B18" s="360"/>
      <c r="C18" s="363" t="s">
        <v>18</v>
      </c>
      <c r="D18" s="364"/>
      <c r="E18" s="364"/>
      <c r="F18" s="364"/>
      <c r="G18" s="364"/>
      <c r="H18" s="364"/>
      <c r="I18" s="364"/>
      <c r="J18" s="364"/>
      <c r="K18" s="365" t="s">
        <v>19</v>
      </c>
      <c r="L18" s="365"/>
      <c r="M18" s="365"/>
      <c r="N18" s="365"/>
      <c r="O18" s="365"/>
      <c r="P18" s="366"/>
    </row>
    <row r="19" spans="1:23">
      <c r="A19" s="361"/>
      <c r="B19" s="362"/>
      <c r="C19" s="363" t="s">
        <v>109</v>
      </c>
      <c r="D19" s="364"/>
      <c r="E19" s="364"/>
      <c r="F19" s="367"/>
      <c r="G19" s="363" t="s">
        <v>110</v>
      </c>
      <c r="H19" s="364"/>
      <c r="I19" s="364"/>
      <c r="J19" s="364"/>
      <c r="K19" s="333" t="s">
        <v>109</v>
      </c>
      <c r="L19" s="333"/>
      <c r="M19" s="333"/>
      <c r="N19" s="333"/>
      <c r="O19" s="368" t="s">
        <v>110</v>
      </c>
      <c r="P19" s="369"/>
      <c r="R19" s="81" t="s">
        <v>68</v>
      </c>
      <c r="S19" s="82"/>
      <c r="T19" s="82"/>
      <c r="U19" s="82"/>
      <c r="V19" s="82"/>
      <c r="W19" s="83"/>
    </row>
    <row r="20" spans="1:23">
      <c r="A20" s="343" t="s">
        <v>20</v>
      </c>
      <c r="B20" s="314"/>
      <c r="C20" s="81" t="s">
        <v>148</v>
      </c>
      <c r="D20" s="82"/>
      <c r="E20" s="82"/>
      <c r="F20" s="82"/>
      <c r="G20" s="81" t="s">
        <v>68</v>
      </c>
      <c r="H20" s="82"/>
      <c r="I20" s="79"/>
      <c r="J20" s="79"/>
      <c r="K20" s="332"/>
      <c r="L20" s="332"/>
      <c r="M20" s="332"/>
      <c r="N20" s="332"/>
      <c r="O20" s="127"/>
      <c r="P20" s="128"/>
      <c r="R20" s="81" t="s">
        <v>69</v>
      </c>
      <c r="S20" s="82"/>
      <c r="T20" s="82"/>
      <c r="U20" s="82"/>
      <c r="V20" s="82"/>
      <c r="W20" s="83"/>
    </row>
    <row r="21" spans="1:23">
      <c r="A21" s="343" t="s">
        <v>21</v>
      </c>
      <c r="B21" s="314"/>
      <c r="C21" s="81" t="s">
        <v>74</v>
      </c>
      <c r="D21" s="82"/>
      <c r="E21" s="82"/>
      <c r="F21" s="82"/>
      <c r="G21" s="81" t="s">
        <v>74</v>
      </c>
      <c r="H21" s="82"/>
      <c r="I21" s="125"/>
      <c r="J21" s="125"/>
      <c r="K21" s="344">
        <f>J35</f>
        <v>1469500000</v>
      </c>
      <c r="L21" s="345"/>
      <c r="M21" s="125"/>
      <c r="N21" s="126"/>
      <c r="O21" s="344">
        <f>N35</f>
        <v>1330998000</v>
      </c>
      <c r="P21" s="346"/>
      <c r="R21" s="81" t="s">
        <v>70</v>
      </c>
      <c r="S21" s="82"/>
      <c r="T21" s="82"/>
      <c r="U21" s="82"/>
      <c r="V21" s="82"/>
      <c r="W21" s="83"/>
    </row>
    <row r="22" spans="1:23" ht="32.25" customHeight="1">
      <c r="A22" s="347" t="s">
        <v>22</v>
      </c>
      <c r="B22" s="348"/>
      <c r="C22" s="349" t="s">
        <v>149</v>
      </c>
      <c r="D22" s="350"/>
      <c r="E22" s="350"/>
      <c r="F22" s="351"/>
      <c r="G22" s="349" t="s">
        <v>149</v>
      </c>
      <c r="H22" s="350"/>
      <c r="I22" s="350"/>
      <c r="J22" s="351"/>
      <c r="K22" s="200" t="s">
        <v>118</v>
      </c>
      <c r="L22" s="201"/>
      <c r="M22" s="201"/>
      <c r="N22" s="202"/>
      <c r="O22" s="200" t="s">
        <v>118</v>
      </c>
      <c r="P22" s="124"/>
      <c r="R22" s="81" t="s">
        <v>71</v>
      </c>
      <c r="S22" s="82"/>
      <c r="T22" s="82"/>
      <c r="U22" s="82"/>
      <c r="V22" s="82"/>
      <c r="W22" s="83"/>
    </row>
    <row r="23" spans="1:23" ht="17.25" customHeight="1">
      <c r="A23" s="347"/>
      <c r="B23" s="348"/>
      <c r="C23" s="349" t="s">
        <v>122</v>
      </c>
      <c r="D23" s="350"/>
      <c r="E23" s="350"/>
      <c r="F23" s="351"/>
      <c r="G23" s="349" t="s">
        <v>122</v>
      </c>
      <c r="H23" s="350"/>
      <c r="I23" s="350"/>
      <c r="J23" s="351"/>
      <c r="K23" s="200" t="s">
        <v>120</v>
      </c>
      <c r="L23" s="201"/>
      <c r="M23" s="201"/>
      <c r="N23" s="202"/>
      <c r="O23" s="200" t="s">
        <v>120</v>
      </c>
      <c r="P23" s="124"/>
      <c r="R23" s="81" t="s">
        <v>71</v>
      </c>
      <c r="S23" s="82"/>
      <c r="T23" s="82"/>
      <c r="U23" s="82"/>
      <c r="V23" s="82"/>
      <c r="W23" s="83"/>
    </row>
    <row r="24" spans="1:23" ht="17.25" customHeight="1">
      <c r="A24" s="347"/>
      <c r="B24" s="348"/>
      <c r="C24" s="349" t="s">
        <v>150</v>
      </c>
      <c r="D24" s="350"/>
      <c r="E24" s="350"/>
      <c r="F24" s="351"/>
      <c r="G24" s="349" t="s">
        <v>150</v>
      </c>
      <c r="H24" s="350"/>
      <c r="I24" s="350"/>
      <c r="J24" s="351"/>
      <c r="K24" s="200" t="s">
        <v>119</v>
      </c>
      <c r="L24" s="201"/>
      <c r="M24" s="201"/>
      <c r="N24" s="202"/>
      <c r="O24" s="200" t="s">
        <v>119</v>
      </c>
      <c r="P24" s="124"/>
      <c r="R24" s="81" t="s">
        <v>71</v>
      </c>
      <c r="S24" s="82"/>
      <c r="T24" s="82"/>
      <c r="U24" s="82"/>
      <c r="V24" s="82"/>
      <c r="W24" s="83"/>
    </row>
    <row r="25" spans="1:23" ht="17.25" customHeight="1">
      <c r="A25" s="347"/>
      <c r="B25" s="348"/>
      <c r="C25" s="349" t="s">
        <v>151</v>
      </c>
      <c r="D25" s="350"/>
      <c r="E25" s="350"/>
      <c r="F25" s="351"/>
      <c r="G25" s="349" t="s">
        <v>78</v>
      </c>
      <c r="H25" s="350"/>
      <c r="I25" s="350"/>
      <c r="J25" s="351"/>
      <c r="K25" s="200" t="s">
        <v>152</v>
      </c>
      <c r="L25" s="201"/>
      <c r="M25" s="201"/>
      <c r="N25" s="202"/>
      <c r="O25" s="200" t="s">
        <v>152</v>
      </c>
      <c r="P25" s="124"/>
      <c r="R25" s="81" t="s">
        <v>71</v>
      </c>
      <c r="S25" s="82"/>
      <c r="T25" s="82"/>
      <c r="U25" s="82"/>
      <c r="V25" s="82"/>
      <c r="W25" s="83"/>
    </row>
    <row r="26" spans="1:23" ht="17.25" customHeight="1">
      <c r="A26" s="347"/>
      <c r="B26" s="348"/>
      <c r="C26" s="349" t="s">
        <v>153</v>
      </c>
      <c r="D26" s="350"/>
      <c r="E26" s="350"/>
      <c r="F26" s="351"/>
      <c r="G26" s="349" t="s">
        <v>153</v>
      </c>
      <c r="H26" s="350"/>
      <c r="I26" s="350"/>
      <c r="J26" s="351"/>
      <c r="K26" s="200" t="s">
        <v>157</v>
      </c>
      <c r="L26" s="201"/>
      <c r="M26" s="201"/>
      <c r="N26" s="202"/>
      <c r="O26" s="200" t="s">
        <v>157</v>
      </c>
      <c r="P26" s="124"/>
      <c r="R26" s="81" t="s">
        <v>71</v>
      </c>
      <c r="S26" s="82"/>
      <c r="T26" s="82"/>
      <c r="U26" s="82"/>
      <c r="V26" s="82"/>
      <c r="W26" s="83"/>
    </row>
    <row r="27" spans="1:23" ht="32.25" customHeight="1">
      <c r="A27" s="347" t="s">
        <v>23</v>
      </c>
      <c r="B27" s="348"/>
      <c r="C27" s="349" t="s">
        <v>123</v>
      </c>
      <c r="D27" s="350"/>
      <c r="E27" s="350"/>
      <c r="F27" s="351"/>
      <c r="G27" s="349" t="s">
        <v>123</v>
      </c>
      <c r="H27" s="350"/>
      <c r="I27" s="350"/>
      <c r="J27" s="351"/>
      <c r="K27" s="203">
        <v>1</v>
      </c>
      <c r="L27" s="201"/>
      <c r="M27" s="201"/>
      <c r="N27" s="202"/>
      <c r="O27" s="203">
        <v>1</v>
      </c>
      <c r="P27" s="124"/>
    </row>
    <row r="28" spans="1:23">
      <c r="A28" s="299" t="s">
        <v>24</v>
      </c>
      <c r="B28" s="293"/>
      <c r="C28" s="312" t="s">
        <v>73</v>
      </c>
      <c r="D28" s="313"/>
      <c r="E28" s="313"/>
      <c r="F28" s="313"/>
      <c r="G28" s="313"/>
      <c r="H28" s="313"/>
      <c r="I28" s="313"/>
      <c r="J28" s="313"/>
      <c r="K28" s="134"/>
      <c r="L28" s="135"/>
      <c r="M28" s="135"/>
      <c r="N28" s="135"/>
      <c r="O28" s="135"/>
      <c r="P28" s="128"/>
    </row>
    <row r="29" spans="1:23">
      <c r="A29" s="352"/>
      <c r="B29" s="353"/>
      <c r="C29" s="305"/>
      <c r="D29" s="298"/>
      <c r="E29" s="36"/>
      <c r="F29" s="36"/>
      <c r="G29" s="37"/>
      <c r="H29" s="36"/>
      <c r="I29" s="38"/>
      <c r="J29" s="136"/>
      <c r="K29" s="37"/>
      <c r="L29" s="36"/>
      <c r="M29" s="38"/>
      <c r="N29" s="136"/>
      <c r="O29" s="136"/>
      <c r="P29" s="39"/>
    </row>
    <row r="30" spans="1:23">
      <c r="A30" s="340" t="s">
        <v>26</v>
      </c>
      <c r="B30" s="341"/>
      <c r="C30" s="341"/>
      <c r="D30" s="341"/>
      <c r="E30" s="341"/>
      <c r="F30" s="341"/>
      <c r="G30" s="341"/>
      <c r="H30" s="341"/>
      <c r="I30" s="341"/>
      <c r="J30" s="341"/>
      <c r="K30" s="341"/>
      <c r="L30" s="341"/>
      <c r="M30" s="341"/>
      <c r="N30" s="341"/>
      <c r="O30" s="341"/>
      <c r="P30" s="342"/>
    </row>
    <row r="31" spans="1:23">
      <c r="A31" s="331" t="s">
        <v>114</v>
      </c>
      <c r="B31" s="332" t="s">
        <v>28</v>
      </c>
      <c r="C31" s="332"/>
      <c r="D31" s="332"/>
      <c r="E31" s="332"/>
      <c r="F31" s="332"/>
      <c r="G31" s="333" t="s">
        <v>109</v>
      </c>
      <c r="H31" s="333"/>
      <c r="I31" s="333"/>
      <c r="J31" s="333"/>
      <c r="K31" s="333" t="s">
        <v>110</v>
      </c>
      <c r="L31" s="333"/>
      <c r="M31" s="333"/>
      <c r="N31" s="333"/>
      <c r="O31" s="333" t="s">
        <v>111</v>
      </c>
      <c r="P31" s="337"/>
    </row>
    <row r="32" spans="1:23">
      <c r="A32" s="331"/>
      <c r="B32" s="332"/>
      <c r="C32" s="332"/>
      <c r="D32" s="332"/>
      <c r="E32" s="332"/>
      <c r="F32" s="332"/>
      <c r="G32" s="332" t="s">
        <v>29</v>
      </c>
      <c r="H32" s="332"/>
      <c r="I32" s="332"/>
      <c r="J32" s="338" t="s">
        <v>30</v>
      </c>
      <c r="K32" s="332" t="s">
        <v>29</v>
      </c>
      <c r="L32" s="332"/>
      <c r="M32" s="332"/>
      <c r="N32" s="338" t="s">
        <v>30</v>
      </c>
      <c r="O32" s="338" t="s">
        <v>30</v>
      </c>
      <c r="P32" s="339" t="s">
        <v>112</v>
      </c>
    </row>
    <row r="33" spans="1:16">
      <c r="A33" s="44"/>
      <c r="B33" s="332"/>
      <c r="C33" s="332"/>
      <c r="D33" s="332"/>
      <c r="E33" s="332"/>
      <c r="F33" s="332"/>
      <c r="G33" s="42" t="s">
        <v>32</v>
      </c>
      <c r="H33" s="296" t="s">
        <v>33</v>
      </c>
      <c r="I33" s="43" t="s">
        <v>34</v>
      </c>
      <c r="J33" s="338"/>
      <c r="K33" s="42" t="s">
        <v>32</v>
      </c>
      <c r="L33" s="296" t="s">
        <v>33</v>
      </c>
      <c r="M33" s="43" t="s">
        <v>34</v>
      </c>
      <c r="N33" s="338"/>
      <c r="O33" s="338"/>
      <c r="P33" s="339"/>
    </row>
    <row r="34" spans="1:16">
      <c r="A34" s="44">
        <v>1</v>
      </c>
      <c r="B34" s="315">
        <v>2</v>
      </c>
      <c r="C34" s="317"/>
      <c r="D34" s="317"/>
      <c r="E34" s="317"/>
      <c r="F34" s="316"/>
      <c r="G34" s="42">
        <v>3</v>
      </c>
      <c r="H34" s="296">
        <v>4</v>
      </c>
      <c r="I34" s="296">
        <v>5</v>
      </c>
      <c r="J34" s="42">
        <v>6</v>
      </c>
      <c r="K34" s="42">
        <v>7</v>
      </c>
      <c r="L34" s="296">
        <v>8</v>
      </c>
      <c r="M34" s="296">
        <v>9</v>
      </c>
      <c r="N34" s="42">
        <v>10</v>
      </c>
      <c r="O34" s="42">
        <v>11</v>
      </c>
      <c r="P34" s="84">
        <v>12</v>
      </c>
    </row>
    <row r="35" spans="1:16">
      <c r="A35" s="297">
        <v>5.2</v>
      </c>
      <c r="B35" s="334" t="s">
        <v>35</v>
      </c>
      <c r="C35" s="334"/>
      <c r="D35" s="334"/>
      <c r="E35" s="334"/>
      <c r="F35" s="334"/>
      <c r="G35" s="4"/>
      <c r="H35" s="5"/>
      <c r="I35" s="6"/>
      <c r="J35" s="165">
        <f>J36+J41+J50</f>
        <v>1469500000</v>
      </c>
      <c r="K35" s="4"/>
      <c r="L35" s="5"/>
      <c r="M35" s="6"/>
      <c r="N35" s="7">
        <f>N36+N41+N50</f>
        <v>1330998000</v>
      </c>
      <c r="O35" s="7">
        <f>J35-N35</f>
        <v>138502000</v>
      </c>
      <c r="P35" s="48"/>
    </row>
    <row r="36" spans="1:16">
      <c r="A36" s="8" t="s">
        <v>36</v>
      </c>
      <c r="B36" s="415" t="s">
        <v>37</v>
      </c>
      <c r="C36" s="415"/>
      <c r="D36" s="415"/>
      <c r="E36" s="415"/>
      <c r="F36" s="415"/>
      <c r="G36" s="9"/>
      <c r="H36" s="10"/>
      <c r="I36" s="11"/>
      <c r="J36" s="150">
        <f>+J37</f>
        <v>4500000</v>
      </c>
      <c r="K36" s="9"/>
      <c r="L36" s="10"/>
      <c r="M36" s="11"/>
      <c r="N36" s="12">
        <f>+N37</f>
        <v>5000000</v>
      </c>
      <c r="O36" s="12">
        <f t="shared" ref="O36:O82" si="0">J36-N36</f>
        <v>-500000</v>
      </c>
      <c r="P36" s="49"/>
    </row>
    <row r="37" spans="1:16">
      <c r="A37" s="66" t="s">
        <v>38</v>
      </c>
      <c r="B37" s="416" t="s">
        <v>39</v>
      </c>
      <c r="C37" s="416"/>
      <c r="D37" s="416"/>
      <c r="E37" s="416"/>
      <c r="F37" s="416"/>
      <c r="G37" s="42"/>
      <c r="H37" s="296"/>
      <c r="I37" s="67"/>
      <c r="J37" s="166">
        <f>J38</f>
        <v>4500000</v>
      </c>
      <c r="K37" s="42"/>
      <c r="L37" s="296"/>
      <c r="M37" s="67"/>
      <c r="N37" s="50">
        <f>N38</f>
        <v>5000000</v>
      </c>
      <c r="O37" s="53">
        <f t="shared" si="0"/>
        <v>-500000</v>
      </c>
      <c r="P37" s="47"/>
    </row>
    <row r="38" spans="1:16">
      <c r="A38" s="51" t="s">
        <v>62</v>
      </c>
      <c r="B38" s="417" t="s">
        <v>63</v>
      </c>
      <c r="C38" s="418"/>
      <c r="D38" s="418"/>
      <c r="E38" s="418"/>
      <c r="F38" s="419"/>
      <c r="G38" s="163"/>
      <c r="H38" s="185"/>
      <c r="I38" s="194"/>
      <c r="J38" s="167">
        <f>J39+J39</f>
        <v>4500000</v>
      </c>
      <c r="K38" s="163"/>
      <c r="L38" s="185"/>
      <c r="M38" s="194"/>
      <c r="N38" s="195">
        <f>N39+N39</f>
        <v>5000000</v>
      </c>
      <c r="O38" s="186">
        <f t="shared" si="0"/>
        <v>-500000</v>
      </c>
      <c r="P38" s="187"/>
    </row>
    <row r="39" spans="1:16">
      <c r="A39" s="51"/>
      <c r="B39" s="112"/>
      <c r="C39" s="152" t="s">
        <v>64</v>
      </c>
      <c r="D39" s="153"/>
      <c r="E39" s="153"/>
      <c r="F39" s="154"/>
      <c r="G39" s="113">
        <v>9</v>
      </c>
      <c r="H39" s="114" t="s">
        <v>60</v>
      </c>
      <c r="I39" s="115">
        <v>250000</v>
      </c>
      <c r="J39" s="168">
        <f>I39*G39</f>
        <v>2250000</v>
      </c>
      <c r="K39" s="113">
        <v>10</v>
      </c>
      <c r="L39" s="114" t="s">
        <v>60</v>
      </c>
      <c r="M39" s="115">
        <v>250000</v>
      </c>
      <c r="N39" s="176">
        <f>M39*K39</f>
        <v>2500000</v>
      </c>
      <c r="O39" s="177">
        <f t="shared" si="0"/>
        <v>-250000</v>
      </c>
      <c r="P39" s="178"/>
    </row>
    <row r="40" spans="1:16">
      <c r="A40" s="51"/>
      <c r="B40" s="117"/>
      <c r="C40" s="155" t="s">
        <v>65</v>
      </c>
      <c r="D40" s="156"/>
      <c r="E40" s="156"/>
      <c r="F40" s="157"/>
      <c r="G40" s="188">
        <v>9</v>
      </c>
      <c r="H40" s="180" t="s">
        <v>60</v>
      </c>
      <c r="I40" s="192">
        <v>250000</v>
      </c>
      <c r="J40" s="169">
        <f>I40*G40</f>
        <v>2250000</v>
      </c>
      <c r="K40" s="188">
        <v>10</v>
      </c>
      <c r="L40" s="180" t="s">
        <v>60</v>
      </c>
      <c r="M40" s="192">
        <v>250000</v>
      </c>
      <c r="N40" s="193">
        <f>M40*K40</f>
        <v>2500000</v>
      </c>
      <c r="O40" s="182">
        <f t="shared" si="0"/>
        <v>-250000</v>
      </c>
      <c r="P40" s="183"/>
    </row>
    <row r="41" spans="1:16">
      <c r="A41" s="13" t="s">
        <v>40</v>
      </c>
      <c r="B41" s="335" t="s">
        <v>41</v>
      </c>
      <c r="C41" s="335"/>
      <c r="D41" s="335"/>
      <c r="E41" s="335"/>
      <c r="F41" s="335"/>
      <c r="G41" s="9"/>
      <c r="H41" s="10"/>
      <c r="I41" s="14"/>
      <c r="J41" s="150">
        <f>J42</f>
        <v>411550000</v>
      </c>
      <c r="K41" s="9"/>
      <c r="L41" s="10"/>
      <c r="M41" s="14"/>
      <c r="N41" s="12">
        <f>N42</f>
        <v>365000000</v>
      </c>
      <c r="O41" s="12">
        <f t="shared" si="0"/>
        <v>46550000</v>
      </c>
      <c r="P41" s="49"/>
    </row>
    <row r="42" spans="1:16" ht="15" customHeight="1">
      <c r="A42" s="68" t="s">
        <v>66</v>
      </c>
      <c r="B42" s="336" t="s">
        <v>80</v>
      </c>
      <c r="C42" s="336"/>
      <c r="D42" s="336"/>
      <c r="E42" s="336"/>
      <c r="F42" s="336"/>
      <c r="G42" s="42"/>
      <c r="H42" s="296"/>
      <c r="I42" s="69"/>
      <c r="J42" s="149">
        <f>J43</f>
        <v>411550000</v>
      </c>
      <c r="K42" s="42"/>
      <c r="L42" s="296"/>
      <c r="M42" s="69"/>
      <c r="N42" s="53">
        <f>N43</f>
        <v>365000000</v>
      </c>
      <c r="O42" s="53">
        <f t="shared" si="0"/>
        <v>46550000</v>
      </c>
      <c r="P42" s="47"/>
    </row>
    <row r="43" spans="1:16" ht="15" customHeight="1">
      <c r="A43" s="70" t="s">
        <v>79</v>
      </c>
      <c r="B43" s="408" t="s">
        <v>80</v>
      </c>
      <c r="C43" s="408"/>
      <c r="D43" s="408"/>
      <c r="E43" s="408"/>
      <c r="F43" s="408"/>
      <c r="G43" s="163"/>
      <c r="H43" s="185"/>
      <c r="I43" s="164"/>
      <c r="J43" s="170">
        <f>SUM(J44:J49)</f>
        <v>411550000</v>
      </c>
      <c r="K43" s="163"/>
      <c r="L43" s="185"/>
      <c r="M43" s="164"/>
      <c r="N43" s="186">
        <f>SUM(N44:N49)</f>
        <v>365000000</v>
      </c>
      <c r="O43" s="186">
        <f t="shared" si="0"/>
        <v>46550000</v>
      </c>
      <c r="P43" s="187"/>
    </row>
    <row r="44" spans="1:16" ht="15" customHeight="1">
      <c r="A44" s="51"/>
      <c r="B44" s="402" t="s">
        <v>81</v>
      </c>
      <c r="C44" s="403"/>
      <c r="D44" s="403"/>
      <c r="E44" s="403"/>
      <c r="F44" s="404"/>
      <c r="G44" s="102">
        <v>1</v>
      </c>
      <c r="H44" s="114" t="s">
        <v>42</v>
      </c>
      <c r="I44" s="104">
        <v>198000000</v>
      </c>
      <c r="J44" s="171">
        <f t="shared" ref="J44:J48" si="1">I44*G44</f>
        <v>198000000</v>
      </c>
      <c r="K44" s="102">
        <v>1</v>
      </c>
      <c r="L44" s="114" t="s">
        <v>42</v>
      </c>
      <c r="M44" s="104">
        <v>180000000</v>
      </c>
      <c r="N44" s="179">
        <f t="shared" ref="N44:N48" si="2">M44*K44</f>
        <v>180000000</v>
      </c>
      <c r="O44" s="177">
        <f t="shared" si="0"/>
        <v>18000000</v>
      </c>
      <c r="P44" s="178"/>
    </row>
    <row r="45" spans="1:16" ht="15" customHeight="1">
      <c r="A45" s="51"/>
      <c r="B45" s="402" t="s">
        <v>85</v>
      </c>
      <c r="C45" s="403"/>
      <c r="D45" s="403"/>
      <c r="E45" s="403"/>
      <c r="F45" s="404"/>
      <c r="G45" s="102">
        <v>1</v>
      </c>
      <c r="H45" s="114" t="s">
        <v>42</v>
      </c>
      <c r="I45" s="104">
        <v>63550000</v>
      </c>
      <c r="J45" s="171">
        <f t="shared" si="1"/>
        <v>63550000</v>
      </c>
      <c r="K45" s="102">
        <v>1</v>
      </c>
      <c r="L45" s="114" t="s">
        <v>42</v>
      </c>
      <c r="M45" s="104">
        <v>50000000</v>
      </c>
      <c r="N45" s="179">
        <f t="shared" si="2"/>
        <v>50000000</v>
      </c>
      <c r="O45" s="177">
        <f t="shared" si="0"/>
        <v>13550000</v>
      </c>
      <c r="P45" s="178"/>
    </row>
    <row r="46" spans="1:16" ht="15" customHeight="1">
      <c r="A46" s="51"/>
      <c r="B46" s="402" t="s">
        <v>82</v>
      </c>
      <c r="C46" s="403"/>
      <c r="D46" s="403"/>
      <c r="E46" s="403"/>
      <c r="F46" s="404"/>
      <c r="G46" s="102">
        <v>1</v>
      </c>
      <c r="H46" s="114" t="s">
        <v>42</v>
      </c>
      <c r="I46" s="104">
        <v>50000000</v>
      </c>
      <c r="J46" s="171">
        <f t="shared" si="1"/>
        <v>50000000</v>
      </c>
      <c r="K46" s="102">
        <v>1</v>
      </c>
      <c r="L46" s="114" t="s">
        <v>42</v>
      </c>
      <c r="M46" s="104">
        <v>50000000</v>
      </c>
      <c r="N46" s="179">
        <f t="shared" si="2"/>
        <v>50000000</v>
      </c>
      <c r="O46" s="177">
        <f t="shared" si="0"/>
        <v>0</v>
      </c>
      <c r="P46" s="178"/>
    </row>
    <row r="47" spans="1:16" ht="15" customHeight="1">
      <c r="A47" s="51"/>
      <c r="B47" s="402" t="s">
        <v>83</v>
      </c>
      <c r="C47" s="403"/>
      <c r="D47" s="403"/>
      <c r="E47" s="403"/>
      <c r="F47" s="404"/>
      <c r="G47" s="102">
        <v>1</v>
      </c>
      <c r="H47" s="114" t="s">
        <v>42</v>
      </c>
      <c r="I47" s="104">
        <v>50000000</v>
      </c>
      <c r="J47" s="171">
        <f t="shared" si="1"/>
        <v>50000000</v>
      </c>
      <c r="K47" s="102">
        <v>1</v>
      </c>
      <c r="L47" s="114" t="s">
        <v>42</v>
      </c>
      <c r="M47" s="104">
        <v>35000000</v>
      </c>
      <c r="N47" s="179">
        <f t="shared" si="2"/>
        <v>35000000</v>
      </c>
      <c r="O47" s="177">
        <f t="shared" si="0"/>
        <v>15000000</v>
      </c>
      <c r="P47" s="178"/>
    </row>
    <row r="48" spans="1:16" ht="15" customHeight="1">
      <c r="A48" s="51"/>
      <c r="B48" s="402" t="s">
        <v>84</v>
      </c>
      <c r="C48" s="403"/>
      <c r="D48" s="403"/>
      <c r="E48" s="403"/>
      <c r="F48" s="404"/>
      <c r="G48" s="102">
        <v>1</v>
      </c>
      <c r="H48" s="114" t="s">
        <v>42</v>
      </c>
      <c r="I48" s="104">
        <v>50000000</v>
      </c>
      <c r="J48" s="171">
        <f t="shared" si="1"/>
        <v>50000000</v>
      </c>
      <c r="K48" s="102">
        <v>1</v>
      </c>
      <c r="L48" s="114" t="s">
        <v>42</v>
      </c>
      <c r="M48" s="104">
        <v>50000000</v>
      </c>
      <c r="N48" s="179">
        <f t="shared" si="2"/>
        <v>50000000</v>
      </c>
      <c r="O48" s="177">
        <f t="shared" si="0"/>
        <v>0</v>
      </c>
      <c r="P48" s="178"/>
    </row>
    <row r="49" spans="1:16" ht="15" customHeight="1">
      <c r="A49" s="74"/>
      <c r="B49" s="405"/>
      <c r="C49" s="406"/>
      <c r="D49" s="406"/>
      <c r="E49" s="406"/>
      <c r="F49" s="407"/>
      <c r="G49" s="159"/>
      <c r="H49" s="180"/>
      <c r="I49" s="161"/>
      <c r="J49" s="172"/>
      <c r="K49" s="159"/>
      <c r="L49" s="180"/>
      <c r="M49" s="161"/>
      <c r="N49" s="181"/>
      <c r="O49" s="182"/>
      <c r="P49" s="183"/>
    </row>
    <row r="50" spans="1:16">
      <c r="A50" s="13" t="s">
        <v>86</v>
      </c>
      <c r="B50" s="335" t="s">
        <v>88</v>
      </c>
      <c r="C50" s="335"/>
      <c r="D50" s="335"/>
      <c r="E50" s="335"/>
      <c r="F50" s="335"/>
      <c r="G50" s="9"/>
      <c r="H50" s="10"/>
      <c r="I50" s="14"/>
      <c r="J50" s="150">
        <f>J51+J55+J64+J79</f>
        <v>1053450000</v>
      </c>
      <c r="K50" s="9"/>
      <c r="L50" s="10"/>
      <c r="M50" s="14"/>
      <c r="N50" s="12">
        <f>N51+N55+N64+N79</f>
        <v>960998000</v>
      </c>
      <c r="O50" s="12">
        <f t="shared" si="0"/>
        <v>92452000</v>
      </c>
      <c r="P50" s="49"/>
    </row>
    <row r="51" spans="1:16" ht="15" customHeight="1">
      <c r="A51" s="68" t="s">
        <v>87</v>
      </c>
      <c r="B51" s="336" t="s">
        <v>89</v>
      </c>
      <c r="C51" s="336"/>
      <c r="D51" s="336"/>
      <c r="E51" s="336"/>
      <c r="F51" s="336"/>
      <c r="G51" s="42"/>
      <c r="H51" s="296"/>
      <c r="I51" s="69"/>
      <c r="J51" s="149">
        <f>J52</f>
        <v>850000000</v>
      </c>
      <c r="K51" s="42"/>
      <c r="L51" s="296"/>
      <c r="M51" s="69"/>
      <c r="N51" s="53">
        <f>N52</f>
        <v>769000000</v>
      </c>
      <c r="O51" s="53">
        <f t="shared" si="0"/>
        <v>81000000</v>
      </c>
      <c r="P51" s="47"/>
    </row>
    <row r="52" spans="1:16" ht="15" customHeight="1">
      <c r="A52" s="70" t="s">
        <v>124</v>
      </c>
      <c r="B52" s="408" t="s">
        <v>125</v>
      </c>
      <c r="C52" s="408"/>
      <c r="D52" s="408"/>
      <c r="E52" s="408"/>
      <c r="F52" s="408"/>
      <c r="G52" s="98"/>
      <c r="H52" s="99"/>
      <c r="I52" s="100"/>
      <c r="J52" s="173">
        <f>SUM(J53:J54)</f>
        <v>850000000</v>
      </c>
      <c r="K52" s="98"/>
      <c r="L52" s="99"/>
      <c r="M52" s="100"/>
      <c r="N52" s="100">
        <f>SUM(N53:N54)</f>
        <v>769000000</v>
      </c>
      <c r="O52" s="184">
        <f t="shared" si="0"/>
        <v>81000000</v>
      </c>
      <c r="P52" s="101"/>
    </row>
    <row r="53" spans="1:16" ht="15" customHeight="1">
      <c r="A53" s="51"/>
      <c r="B53" s="402" t="s">
        <v>126</v>
      </c>
      <c r="C53" s="403"/>
      <c r="D53" s="403"/>
      <c r="E53" s="403"/>
      <c r="F53" s="404"/>
      <c r="G53" s="102">
        <v>1</v>
      </c>
      <c r="H53" s="114" t="s">
        <v>61</v>
      </c>
      <c r="I53" s="104">
        <v>500000000</v>
      </c>
      <c r="J53" s="171">
        <f>I53*G53</f>
        <v>500000000</v>
      </c>
      <c r="K53" s="102">
        <v>1</v>
      </c>
      <c r="L53" s="114" t="s">
        <v>61</v>
      </c>
      <c r="M53" s="104">
        <v>500000000</v>
      </c>
      <c r="N53" s="179">
        <f>M53*K53</f>
        <v>500000000</v>
      </c>
      <c r="O53" s="177">
        <f t="shared" si="0"/>
        <v>0</v>
      </c>
      <c r="P53" s="178"/>
    </row>
    <row r="54" spans="1:16" ht="15" customHeight="1">
      <c r="A54" s="74"/>
      <c r="B54" s="412" t="s">
        <v>127</v>
      </c>
      <c r="C54" s="413"/>
      <c r="D54" s="413"/>
      <c r="E54" s="413"/>
      <c r="F54" s="414"/>
      <c r="G54" s="106">
        <v>1</v>
      </c>
      <c r="H54" s="119" t="s">
        <v>61</v>
      </c>
      <c r="I54" s="108">
        <v>350000000</v>
      </c>
      <c r="J54" s="174">
        <f>I54*G54</f>
        <v>350000000</v>
      </c>
      <c r="K54" s="106">
        <v>1</v>
      </c>
      <c r="L54" s="119" t="s">
        <v>61</v>
      </c>
      <c r="M54" s="108">
        <v>269000000</v>
      </c>
      <c r="N54" s="189">
        <f>M54*K54</f>
        <v>269000000</v>
      </c>
      <c r="O54" s="190">
        <f t="shared" si="0"/>
        <v>81000000</v>
      </c>
      <c r="P54" s="191"/>
    </row>
    <row r="55" spans="1:16" ht="15" customHeight="1">
      <c r="A55" s="68" t="s">
        <v>90</v>
      </c>
      <c r="B55" s="336" t="s">
        <v>92</v>
      </c>
      <c r="C55" s="336"/>
      <c r="D55" s="336"/>
      <c r="E55" s="336"/>
      <c r="F55" s="336"/>
      <c r="G55" s="163"/>
      <c r="H55" s="185"/>
      <c r="I55" s="164"/>
      <c r="J55" s="149">
        <f>J56+J60</f>
        <v>87000000</v>
      </c>
      <c r="K55" s="163"/>
      <c r="L55" s="185"/>
      <c r="M55" s="164"/>
      <c r="N55" s="186">
        <f>N56+N60</f>
        <v>87000000</v>
      </c>
      <c r="O55" s="186">
        <f t="shared" si="0"/>
        <v>0</v>
      </c>
      <c r="P55" s="187"/>
    </row>
    <row r="56" spans="1:16" ht="15" customHeight="1">
      <c r="A56" s="70" t="s">
        <v>91</v>
      </c>
      <c r="B56" s="408" t="s">
        <v>93</v>
      </c>
      <c r="C56" s="408"/>
      <c r="D56" s="408"/>
      <c r="E56" s="408"/>
      <c r="F56" s="408"/>
      <c r="G56" s="113"/>
      <c r="H56" s="114"/>
      <c r="I56" s="179"/>
      <c r="J56" s="173">
        <f>SUM(J57:J59)</f>
        <v>32000000</v>
      </c>
      <c r="K56" s="113"/>
      <c r="L56" s="114"/>
      <c r="M56" s="179"/>
      <c r="N56" s="179">
        <f>SUM(N57:N59)</f>
        <v>32000000</v>
      </c>
      <c r="O56" s="177">
        <f t="shared" si="0"/>
        <v>0</v>
      </c>
      <c r="P56" s="178"/>
    </row>
    <row r="57" spans="1:16" ht="15" customHeight="1">
      <c r="A57" s="51"/>
      <c r="B57" s="409" t="s">
        <v>128</v>
      </c>
      <c r="C57" s="410"/>
      <c r="D57" s="410"/>
      <c r="E57" s="410"/>
      <c r="F57" s="411"/>
      <c r="G57" s="102">
        <v>0</v>
      </c>
      <c r="H57" s="114" t="s">
        <v>61</v>
      </c>
      <c r="I57" s="104">
        <v>13000000</v>
      </c>
      <c r="J57" s="175">
        <f>I57*G57</f>
        <v>0</v>
      </c>
      <c r="K57" s="102">
        <v>0</v>
      </c>
      <c r="L57" s="114" t="s">
        <v>61</v>
      </c>
      <c r="M57" s="104">
        <v>13000000</v>
      </c>
      <c r="N57" s="179">
        <f>M57*K57</f>
        <v>0</v>
      </c>
      <c r="O57" s="177">
        <f t="shared" si="0"/>
        <v>0</v>
      </c>
      <c r="P57" s="178"/>
    </row>
    <row r="58" spans="1:16" ht="15" customHeight="1">
      <c r="A58" s="51"/>
      <c r="B58" s="402" t="s">
        <v>94</v>
      </c>
      <c r="C58" s="403"/>
      <c r="D58" s="403"/>
      <c r="E58" s="403"/>
      <c r="F58" s="404"/>
      <c r="G58" s="102">
        <v>1</v>
      </c>
      <c r="H58" s="114" t="s">
        <v>61</v>
      </c>
      <c r="I58" s="104">
        <v>9000000</v>
      </c>
      <c r="J58" s="171">
        <f>I58*G58</f>
        <v>9000000</v>
      </c>
      <c r="K58" s="102">
        <v>1</v>
      </c>
      <c r="L58" s="114" t="s">
        <v>61</v>
      </c>
      <c r="M58" s="104">
        <v>9000000</v>
      </c>
      <c r="N58" s="179">
        <f>M58*K58</f>
        <v>9000000</v>
      </c>
      <c r="O58" s="177">
        <f t="shared" si="0"/>
        <v>0</v>
      </c>
      <c r="P58" s="178"/>
    </row>
    <row r="59" spans="1:16" ht="15" customHeight="1">
      <c r="A59" s="74"/>
      <c r="B59" s="405" t="s">
        <v>129</v>
      </c>
      <c r="C59" s="406"/>
      <c r="D59" s="406"/>
      <c r="E59" s="406"/>
      <c r="F59" s="407"/>
      <c r="G59" s="159">
        <v>1</v>
      </c>
      <c r="H59" s="180" t="s">
        <v>61</v>
      </c>
      <c r="I59" s="161">
        <v>23000000</v>
      </c>
      <c r="J59" s="172">
        <f>I59*G59</f>
        <v>23000000</v>
      </c>
      <c r="K59" s="159">
        <v>1</v>
      </c>
      <c r="L59" s="180" t="s">
        <v>61</v>
      </c>
      <c r="M59" s="161">
        <v>23000000</v>
      </c>
      <c r="N59" s="181">
        <f>M59*K59</f>
        <v>23000000</v>
      </c>
      <c r="O59" s="182">
        <f t="shared" si="0"/>
        <v>0</v>
      </c>
      <c r="P59" s="183"/>
    </row>
    <row r="60" spans="1:16" ht="15" customHeight="1">
      <c r="A60" s="70" t="s">
        <v>95</v>
      </c>
      <c r="B60" s="408" t="s">
        <v>96</v>
      </c>
      <c r="C60" s="408"/>
      <c r="D60" s="408"/>
      <c r="E60" s="408"/>
      <c r="F60" s="408"/>
      <c r="G60" s="98"/>
      <c r="H60" s="99"/>
      <c r="I60" s="100"/>
      <c r="J60" s="173">
        <f>SUM(J61:J63)</f>
        <v>55000000</v>
      </c>
      <c r="K60" s="98"/>
      <c r="L60" s="99"/>
      <c r="M60" s="100"/>
      <c r="N60" s="100">
        <f>SUM(N61:N63)</f>
        <v>55000000</v>
      </c>
      <c r="O60" s="184">
        <f t="shared" si="0"/>
        <v>0</v>
      </c>
      <c r="P60" s="101"/>
    </row>
    <row r="61" spans="1:16" ht="15" customHeight="1">
      <c r="A61" s="51"/>
      <c r="B61" s="402" t="s">
        <v>130</v>
      </c>
      <c r="C61" s="403"/>
      <c r="D61" s="403"/>
      <c r="E61" s="403"/>
      <c r="F61" s="404"/>
      <c r="G61" s="102">
        <v>1</v>
      </c>
      <c r="H61" s="114" t="s">
        <v>61</v>
      </c>
      <c r="I61" s="104">
        <v>31000000</v>
      </c>
      <c r="J61" s="171">
        <f>I61*G61</f>
        <v>31000000</v>
      </c>
      <c r="K61" s="102">
        <v>1</v>
      </c>
      <c r="L61" s="114" t="s">
        <v>61</v>
      </c>
      <c r="M61" s="104">
        <v>31000000</v>
      </c>
      <c r="N61" s="179">
        <f>M61*K61</f>
        <v>31000000</v>
      </c>
      <c r="O61" s="177">
        <f t="shared" si="0"/>
        <v>0</v>
      </c>
      <c r="P61" s="178"/>
    </row>
    <row r="62" spans="1:16" ht="15" customHeight="1">
      <c r="A62" s="51"/>
      <c r="B62" s="402" t="s">
        <v>97</v>
      </c>
      <c r="C62" s="403"/>
      <c r="D62" s="403"/>
      <c r="E62" s="403"/>
      <c r="F62" s="404"/>
      <c r="G62" s="102">
        <v>2</v>
      </c>
      <c r="H62" s="114" t="s">
        <v>61</v>
      </c>
      <c r="I62" s="104">
        <v>5000000</v>
      </c>
      <c r="J62" s="171">
        <f>I62*G62</f>
        <v>10000000</v>
      </c>
      <c r="K62" s="102">
        <v>2</v>
      </c>
      <c r="L62" s="114" t="s">
        <v>61</v>
      </c>
      <c r="M62" s="104">
        <v>5000000</v>
      </c>
      <c r="N62" s="179">
        <f>M62*K62</f>
        <v>10000000</v>
      </c>
      <c r="O62" s="177">
        <f t="shared" si="0"/>
        <v>0</v>
      </c>
      <c r="P62" s="178"/>
    </row>
    <row r="63" spans="1:16" ht="15" customHeight="1">
      <c r="A63" s="74"/>
      <c r="B63" s="405" t="s">
        <v>97</v>
      </c>
      <c r="C63" s="406"/>
      <c r="D63" s="406"/>
      <c r="E63" s="406"/>
      <c r="F63" s="407"/>
      <c r="G63" s="159">
        <v>4</v>
      </c>
      <c r="H63" s="180" t="s">
        <v>61</v>
      </c>
      <c r="I63" s="161">
        <v>3500000</v>
      </c>
      <c r="J63" s="172">
        <f>I63*G63</f>
        <v>14000000</v>
      </c>
      <c r="K63" s="159">
        <v>4</v>
      </c>
      <c r="L63" s="180" t="s">
        <v>61</v>
      </c>
      <c r="M63" s="161">
        <v>3500000</v>
      </c>
      <c r="N63" s="181">
        <f>M63*K63</f>
        <v>14000000</v>
      </c>
      <c r="O63" s="182">
        <f t="shared" si="0"/>
        <v>0</v>
      </c>
      <c r="P63" s="183"/>
    </row>
    <row r="64" spans="1:16" ht="15" customHeight="1">
      <c r="A64" s="68" t="s">
        <v>98</v>
      </c>
      <c r="B64" s="336" t="s">
        <v>100</v>
      </c>
      <c r="C64" s="336"/>
      <c r="D64" s="336"/>
      <c r="E64" s="336"/>
      <c r="F64" s="336"/>
      <c r="G64" s="42"/>
      <c r="H64" s="296"/>
      <c r="I64" s="69"/>
      <c r="J64" s="149">
        <f>J65+J70+J74</f>
        <v>64450000</v>
      </c>
      <c r="K64" s="42"/>
      <c r="L64" s="296"/>
      <c r="M64" s="69"/>
      <c r="N64" s="53">
        <f>N65+N70+N74</f>
        <v>59688000</v>
      </c>
      <c r="O64" s="53">
        <f t="shared" si="0"/>
        <v>4762000</v>
      </c>
      <c r="P64" s="47"/>
    </row>
    <row r="65" spans="1:16" ht="15" customHeight="1">
      <c r="A65" s="70" t="s">
        <v>99</v>
      </c>
      <c r="B65" s="408" t="s">
        <v>101</v>
      </c>
      <c r="C65" s="408"/>
      <c r="D65" s="408"/>
      <c r="E65" s="408"/>
      <c r="F65" s="408"/>
      <c r="G65" s="163"/>
      <c r="H65" s="185"/>
      <c r="I65" s="164"/>
      <c r="J65" s="173">
        <f>SUM(J66:J69)</f>
        <v>29900000</v>
      </c>
      <c r="K65" s="163"/>
      <c r="L65" s="185"/>
      <c r="M65" s="164"/>
      <c r="N65" s="164">
        <f>SUM(N66:N69)</f>
        <v>27100000</v>
      </c>
      <c r="O65" s="186">
        <f t="shared" si="0"/>
        <v>2800000</v>
      </c>
      <c r="P65" s="187"/>
    </row>
    <row r="66" spans="1:16" ht="15" customHeight="1">
      <c r="A66" s="51"/>
      <c r="B66" s="402" t="s">
        <v>102</v>
      </c>
      <c r="C66" s="403"/>
      <c r="D66" s="403"/>
      <c r="E66" s="403"/>
      <c r="F66" s="404"/>
      <c r="G66" s="102">
        <v>8</v>
      </c>
      <c r="H66" s="114" t="s">
        <v>61</v>
      </c>
      <c r="I66" s="104">
        <v>900000</v>
      </c>
      <c r="J66" s="171">
        <f>I66*G66</f>
        <v>7200000</v>
      </c>
      <c r="K66" s="102">
        <v>8</v>
      </c>
      <c r="L66" s="114" t="s">
        <v>61</v>
      </c>
      <c r="M66" s="104">
        <v>800000</v>
      </c>
      <c r="N66" s="179">
        <f>M66*K66</f>
        <v>6400000</v>
      </c>
      <c r="O66" s="177">
        <f t="shared" si="0"/>
        <v>800000</v>
      </c>
      <c r="P66" s="178"/>
    </row>
    <row r="67" spans="1:16" ht="15" customHeight="1">
      <c r="A67" s="51"/>
      <c r="B67" s="402" t="s">
        <v>103</v>
      </c>
      <c r="C67" s="403"/>
      <c r="D67" s="403"/>
      <c r="E67" s="403"/>
      <c r="F67" s="404"/>
      <c r="G67" s="102">
        <v>5</v>
      </c>
      <c r="H67" s="114" t="s">
        <v>61</v>
      </c>
      <c r="I67" s="104">
        <v>1500000</v>
      </c>
      <c r="J67" s="171">
        <f>I67*G67</f>
        <v>7500000</v>
      </c>
      <c r="K67" s="102">
        <v>5</v>
      </c>
      <c r="L67" s="114" t="s">
        <v>61</v>
      </c>
      <c r="M67" s="104">
        <v>1500000</v>
      </c>
      <c r="N67" s="179">
        <f>M67*K67</f>
        <v>7500000</v>
      </c>
      <c r="O67" s="177">
        <f t="shared" si="0"/>
        <v>0</v>
      </c>
      <c r="P67" s="178"/>
    </row>
    <row r="68" spans="1:16" ht="15" customHeight="1">
      <c r="A68" s="51"/>
      <c r="B68" s="402" t="s">
        <v>104</v>
      </c>
      <c r="C68" s="403"/>
      <c r="D68" s="403"/>
      <c r="E68" s="403"/>
      <c r="F68" s="404"/>
      <c r="G68" s="102">
        <v>4</v>
      </c>
      <c r="H68" s="114" t="s">
        <v>61</v>
      </c>
      <c r="I68" s="104">
        <v>1100000</v>
      </c>
      <c r="J68" s="171">
        <f>I68*G68</f>
        <v>4400000</v>
      </c>
      <c r="K68" s="102">
        <v>4</v>
      </c>
      <c r="L68" s="114" t="s">
        <v>61</v>
      </c>
      <c r="M68" s="104">
        <v>900000</v>
      </c>
      <c r="N68" s="179">
        <f>M68*K68</f>
        <v>3600000</v>
      </c>
      <c r="O68" s="177">
        <f t="shared" si="0"/>
        <v>800000</v>
      </c>
      <c r="P68" s="178"/>
    </row>
    <row r="69" spans="1:16" ht="15" customHeight="1">
      <c r="A69" s="74"/>
      <c r="B69" s="405" t="s">
        <v>131</v>
      </c>
      <c r="C69" s="406"/>
      <c r="D69" s="406"/>
      <c r="E69" s="406"/>
      <c r="F69" s="407"/>
      <c r="G69" s="159">
        <v>12</v>
      </c>
      <c r="H69" s="180" t="s">
        <v>61</v>
      </c>
      <c r="I69" s="161">
        <v>900000</v>
      </c>
      <c r="J69" s="172">
        <f>I69*G69</f>
        <v>10800000</v>
      </c>
      <c r="K69" s="159">
        <v>12</v>
      </c>
      <c r="L69" s="180" t="s">
        <v>61</v>
      </c>
      <c r="M69" s="161">
        <v>800000</v>
      </c>
      <c r="N69" s="181">
        <f>M69*K69</f>
        <v>9600000</v>
      </c>
      <c r="O69" s="182">
        <f t="shared" si="0"/>
        <v>1200000</v>
      </c>
      <c r="P69" s="183"/>
    </row>
    <row r="70" spans="1:16" ht="15" customHeight="1">
      <c r="A70" s="70" t="s">
        <v>132</v>
      </c>
      <c r="B70" s="408" t="s">
        <v>133</v>
      </c>
      <c r="C70" s="408"/>
      <c r="D70" s="408"/>
      <c r="E70" s="408"/>
      <c r="F70" s="408"/>
      <c r="G70" s="98"/>
      <c r="H70" s="99"/>
      <c r="I70" s="100"/>
      <c r="J70" s="173">
        <f>SUM(J71:J73)</f>
        <v>14450000</v>
      </c>
      <c r="K70" s="98"/>
      <c r="L70" s="99"/>
      <c r="M70" s="100"/>
      <c r="N70" s="100">
        <f>SUM(N71:N73)</f>
        <v>12728000</v>
      </c>
      <c r="O70" s="184">
        <f t="shared" si="0"/>
        <v>1722000</v>
      </c>
      <c r="P70" s="101"/>
    </row>
    <row r="71" spans="1:16" ht="15" customHeight="1">
      <c r="A71" s="51"/>
      <c r="B71" s="402" t="s">
        <v>134</v>
      </c>
      <c r="C71" s="403"/>
      <c r="D71" s="403"/>
      <c r="E71" s="403"/>
      <c r="F71" s="404"/>
      <c r="G71" s="102">
        <v>8</v>
      </c>
      <c r="H71" s="114" t="s">
        <v>61</v>
      </c>
      <c r="I71" s="104">
        <v>600000</v>
      </c>
      <c r="J71" s="171">
        <f>I71*G71</f>
        <v>4800000</v>
      </c>
      <c r="K71" s="102">
        <v>8</v>
      </c>
      <c r="L71" s="114" t="s">
        <v>61</v>
      </c>
      <c r="M71" s="104">
        <v>556000</v>
      </c>
      <c r="N71" s="179">
        <f>M71*K71</f>
        <v>4448000</v>
      </c>
      <c r="O71" s="177">
        <f t="shared" si="0"/>
        <v>352000</v>
      </c>
      <c r="P71" s="178"/>
    </row>
    <row r="72" spans="1:16" ht="15" customHeight="1">
      <c r="A72" s="51"/>
      <c r="B72" s="402" t="s">
        <v>135</v>
      </c>
      <c r="C72" s="403"/>
      <c r="D72" s="403"/>
      <c r="E72" s="403"/>
      <c r="F72" s="404"/>
      <c r="G72" s="102">
        <v>12</v>
      </c>
      <c r="H72" s="114" t="s">
        <v>61</v>
      </c>
      <c r="I72" s="104">
        <v>450000</v>
      </c>
      <c r="J72" s="171">
        <f>I72*G72</f>
        <v>5400000</v>
      </c>
      <c r="K72" s="102">
        <v>12</v>
      </c>
      <c r="L72" s="114" t="s">
        <v>61</v>
      </c>
      <c r="M72" s="104">
        <v>340000</v>
      </c>
      <c r="N72" s="179">
        <f>M72*K72</f>
        <v>4080000</v>
      </c>
      <c r="O72" s="177">
        <f t="shared" si="0"/>
        <v>1320000</v>
      </c>
      <c r="P72" s="178"/>
    </row>
    <row r="73" spans="1:16" ht="15" customHeight="1">
      <c r="A73" s="74"/>
      <c r="B73" s="405" t="s">
        <v>136</v>
      </c>
      <c r="C73" s="406"/>
      <c r="D73" s="406"/>
      <c r="E73" s="406"/>
      <c r="F73" s="407"/>
      <c r="G73" s="159">
        <v>5</v>
      </c>
      <c r="H73" s="180" t="s">
        <v>61</v>
      </c>
      <c r="I73" s="161">
        <v>850000</v>
      </c>
      <c r="J73" s="172">
        <f>I73*G73</f>
        <v>4250000</v>
      </c>
      <c r="K73" s="159">
        <v>5</v>
      </c>
      <c r="L73" s="180" t="s">
        <v>61</v>
      </c>
      <c r="M73" s="161">
        <v>840000</v>
      </c>
      <c r="N73" s="181">
        <f>M73*K73</f>
        <v>4200000</v>
      </c>
      <c r="O73" s="182">
        <f t="shared" si="0"/>
        <v>50000</v>
      </c>
      <c r="P73" s="183"/>
    </row>
    <row r="74" spans="1:16" ht="15" customHeight="1">
      <c r="A74" s="70" t="s">
        <v>105</v>
      </c>
      <c r="B74" s="408" t="s">
        <v>106</v>
      </c>
      <c r="C74" s="408"/>
      <c r="D74" s="408"/>
      <c r="E74" s="408"/>
      <c r="F74" s="408"/>
      <c r="G74" s="98"/>
      <c r="H74" s="99"/>
      <c r="I74" s="100"/>
      <c r="J74" s="173">
        <f>SUM(J75:J78)</f>
        <v>20100000</v>
      </c>
      <c r="K74" s="98"/>
      <c r="L74" s="99"/>
      <c r="M74" s="100"/>
      <c r="N74" s="100">
        <f>SUM(N75:N78)</f>
        <v>19860000</v>
      </c>
      <c r="O74" s="184">
        <f t="shared" si="0"/>
        <v>240000</v>
      </c>
      <c r="P74" s="101"/>
    </row>
    <row r="75" spans="1:16" ht="15" customHeight="1">
      <c r="A75" s="51"/>
      <c r="B75" s="402" t="s">
        <v>107</v>
      </c>
      <c r="C75" s="403"/>
      <c r="D75" s="403"/>
      <c r="E75" s="403"/>
      <c r="F75" s="404"/>
      <c r="G75" s="102">
        <v>3</v>
      </c>
      <c r="H75" s="114" t="s">
        <v>61</v>
      </c>
      <c r="I75" s="104">
        <v>1700000</v>
      </c>
      <c r="J75" s="171">
        <f>I75*G75</f>
        <v>5100000</v>
      </c>
      <c r="K75" s="102">
        <v>3</v>
      </c>
      <c r="L75" s="114" t="s">
        <v>61</v>
      </c>
      <c r="M75" s="104">
        <v>1650000</v>
      </c>
      <c r="N75" s="179">
        <f>M75*K75</f>
        <v>4950000</v>
      </c>
      <c r="O75" s="177">
        <f t="shared" si="0"/>
        <v>150000</v>
      </c>
      <c r="P75" s="178"/>
    </row>
    <row r="76" spans="1:16" ht="15" customHeight="1">
      <c r="A76" s="51"/>
      <c r="B76" s="402" t="s">
        <v>108</v>
      </c>
      <c r="C76" s="403"/>
      <c r="D76" s="403"/>
      <c r="E76" s="403"/>
      <c r="F76" s="404"/>
      <c r="G76" s="102">
        <v>2</v>
      </c>
      <c r="H76" s="114" t="s">
        <v>61</v>
      </c>
      <c r="I76" s="104">
        <v>1500000</v>
      </c>
      <c r="J76" s="171">
        <f>I76*G76</f>
        <v>3000000</v>
      </c>
      <c r="K76" s="102">
        <v>2</v>
      </c>
      <c r="L76" s="114" t="s">
        <v>61</v>
      </c>
      <c r="M76" s="104">
        <v>1455000</v>
      </c>
      <c r="N76" s="179">
        <f>M76*K76</f>
        <v>2910000</v>
      </c>
      <c r="O76" s="177">
        <f t="shared" si="0"/>
        <v>90000</v>
      </c>
      <c r="P76" s="178"/>
    </row>
    <row r="77" spans="1:16" ht="15" customHeight="1">
      <c r="A77" s="51"/>
      <c r="B77" s="402" t="s">
        <v>137</v>
      </c>
      <c r="C77" s="403"/>
      <c r="D77" s="403"/>
      <c r="E77" s="403"/>
      <c r="F77" s="404"/>
      <c r="G77" s="102">
        <v>4</v>
      </c>
      <c r="H77" s="114" t="s">
        <v>61</v>
      </c>
      <c r="I77" s="104">
        <v>1500000</v>
      </c>
      <c r="J77" s="171">
        <f>I77*G77</f>
        <v>6000000</v>
      </c>
      <c r="K77" s="102">
        <v>4</v>
      </c>
      <c r="L77" s="114" t="s">
        <v>61</v>
      </c>
      <c r="M77" s="104">
        <v>1500000</v>
      </c>
      <c r="N77" s="179">
        <f>M77*K77</f>
        <v>6000000</v>
      </c>
      <c r="O77" s="177">
        <f t="shared" si="0"/>
        <v>0</v>
      </c>
      <c r="P77" s="178"/>
    </row>
    <row r="78" spans="1:16" ht="15" customHeight="1">
      <c r="A78" s="74"/>
      <c r="B78" s="405" t="s">
        <v>138</v>
      </c>
      <c r="C78" s="406"/>
      <c r="D78" s="406"/>
      <c r="E78" s="406"/>
      <c r="F78" s="407"/>
      <c r="G78" s="159">
        <v>4</v>
      </c>
      <c r="H78" s="180" t="s">
        <v>61</v>
      </c>
      <c r="I78" s="161">
        <v>1500000</v>
      </c>
      <c r="J78" s="172">
        <f>I78*G78</f>
        <v>6000000</v>
      </c>
      <c r="K78" s="159">
        <v>4</v>
      </c>
      <c r="L78" s="180" t="s">
        <v>61</v>
      </c>
      <c r="M78" s="161">
        <v>1500000</v>
      </c>
      <c r="N78" s="181">
        <f>M78*K78</f>
        <v>6000000</v>
      </c>
      <c r="O78" s="182">
        <f t="shared" si="0"/>
        <v>0</v>
      </c>
      <c r="P78" s="183"/>
    </row>
    <row r="79" spans="1:16" ht="15" customHeight="1">
      <c r="A79" s="68" t="s">
        <v>141</v>
      </c>
      <c r="B79" s="336" t="s">
        <v>143</v>
      </c>
      <c r="C79" s="336"/>
      <c r="D79" s="336"/>
      <c r="E79" s="336"/>
      <c r="F79" s="336"/>
      <c r="G79" s="42"/>
      <c r="H79" s="296"/>
      <c r="I79" s="69"/>
      <c r="J79" s="149">
        <f>J80</f>
        <v>52000000</v>
      </c>
      <c r="K79" s="42"/>
      <c r="L79" s="296"/>
      <c r="M79" s="69"/>
      <c r="N79" s="53">
        <f>N80</f>
        <v>45310000</v>
      </c>
      <c r="O79" s="53">
        <f t="shared" si="0"/>
        <v>6690000</v>
      </c>
      <c r="P79" s="47"/>
    </row>
    <row r="80" spans="1:16" ht="15" customHeight="1">
      <c r="A80" s="70" t="s">
        <v>142</v>
      </c>
      <c r="B80" s="408" t="s">
        <v>144</v>
      </c>
      <c r="C80" s="408"/>
      <c r="D80" s="408"/>
      <c r="E80" s="408"/>
      <c r="F80" s="408"/>
      <c r="G80" s="163"/>
      <c r="H80" s="185"/>
      <c r="I80" s="164"/>
      <c r="J80" s="173">
        <f>SUM(J81:J84)</f>
        <v>52000000</v>
      </c>
      <c r="K80" s="163"/>
      <c r="L80" s="185"/>
      <c r="M80" s="164"/>
      <c r="N80" s="164">
        <f>SUM(N81:N84)</f>
        <v>45310000</v>
      </c>
      <c r="O80" s="186">
        <f t="shared" si="0"/>
        <v>6690000</v>
      </c>
      <c r="P80" s="187"/>
    </row>
    <row r="81" spans="1:16" ht="15" customHeight="1">
      <c r="A81" s="51"/>
      <c r="B81" s="402" t="s">
        <v>145</v>
      </c>
      <c r="C81" s="403"/>
      <c r="D81" s="403"/>
      <c r="E81" s="403"/>
      <c r="F81" s="404"/>
      <c r="G81" s="102">
        <v>6</v>
      </c>
      <c r="H81" s="103" t="s">
        <v>61</v>
      </c>
      <c r="I81" s="104">
        <v>5850000</v>
      </c>
      <c r="J81" s="171">
        <f>I81*G81</f>
        <v>35100000</v>
      </c>
      <c r="K81" s="102">
        <v>6</v>
      </c>
      <c r="L81" s="103" t="s">
        <v>61</v>
      </c>
      <c r="M81" s="104">
        <v>5175000</v>
      </c>
      <c r="N81" s="179">
        <f>M81*K81</f>
        <v>31050000</v>
      </c>
      <c r="O81" s="177">
        <f t="shared" si="0"/>
        <v>4050000</v>
      </c>
      <c r="P81" s="178"/>
    </row>
    <row r="82" spans="1:16" ht="15" customHeight="1">
      <c r="A82" s="51"/>
      <c r="B82" s="409" t="s">
        <v>146</v>
      </c>
      <c r="C82" s="410"/>
      <c r="D82" s="410"/>
      <c r="E82" s="410"/>
      <c r="F82" s="411"/>
      <c r="G82" s="159">
        <v>4</v>
      </c>
      <c r="H82" s="160" t="s">
        <v>61</v>
      </c>
      <c r="I82" s="161">
        <v>4225000</v>
      </c>
      <c r="J82" s="175">
        <f>I82*G82</f>
        <v>16900000</v>
      </c>
      <c r="K82" s="159">
        <v>4</v>
      </c>
      <c r="L82" s="160" t="s">
        <v>61</v>
      </c>
      <c r="M82" s="161">
        <v>3565000</v>
      </c>
      <c r="N82" s="181">
        <f>M82*K82</f>
        <v>14260000</v>
      </c>
      <c r="O82" s="182">
        <f t="shared" si="0"/>
        <v>2640000</v>
      </c>
      <c r="P82" s="183"/>
    </row>
    <row r="83" spans="1:16">
      <c r="A83" s="71"/>
      <c r="B83" s="78"/>
      <c r="C83" s="79"/>
      <c r="D83" s="79"/>
      <c r="E83" s="79"/>
      <c r="F83" s="80"/>
      <c r="G83" s="72"/>
      <c r="H83" s="296"/>
      <c r="I83" s="73"/>
      <c r="J83" s="147"/>
      <c r="K83" s="72"/>
      <c r="L83" s="296"/>
      <c r="M83" s="73"/>
      <c r="N83" s="69"/>
      <c r="O83" s="69"/>
      <c r="P83" s="151"/>
    </row>
    <row r="84" spans="1:16" ht="15.75" thickBot="1">
      <c r="A84" s="318"/>
      <c r="B84" s="319"/>
      <c r="C84" s="319"/>
      <c r="D84" s="319"/>
      <c r="E84" s="319"/>
      <c r="F84" s="319"/>
      <c r="G84" s="319"/>
      <c r="H84" s="319"/>
      <c r="I84" s="320"/>
      <c r="J84" s="196"/>
      <c r="K84" s="197"/>
      <c r="L84" s="198"/>
      <c r="M84" s="198"/>
      <c r="N84" s="198"/>
      <c r="O84" s="198"/>
      <c r="P84" s="199"/>
    </row>
    <row r="85" spans="1:16">
      <c r="A85" s="137"/>
      <c r="B85" s="138"/>
      <c r="C85" s="138"/>
      <c r="D85" s="138"/>
      <c r="E85" s="138"/>
      <c r="F85" s="138"/>
      <c r="G85" s="138"/>
      <c r="H85" s="138"/>
      <c r="I85" s="138"/>
      <c r="J85" s="139"/>
      <c r="K85" s="138"/>
      <c r="L85" s="138"/>
      <c r="M85" s="138"/>
      <c r="N85" s="139"/>
      <c r="O85" s="139"/>
      <c r="P85" s="140"/>
    </row>
    <row r="86" spans="1:16">
      <c r="A86" s="55" t="s">
        <v>43</v>
      </c>
      <c r="B86" s="16"/>
      <c r="C86" s="16"/>
      <c r="D86" s="16"/>
      <c r="E86" s="16"/>
      <c r="F86" s="16"/>
      <c r="G86" s="26"/>
      <c r="H86" s="16"/>
      <c r="I86" s="27"/>
      <c r="J86" s="130"/>
      <c r="K86" s="26"/>
      <c r="L86" s="16"/>
      <c r="M86" s="27"/>
      <c r="N86" s="130"/>
      <c r="O86" s="130"/>
      <c r="P86" s="56"/>
    </row>
    <row r="87" spans="1:16">
      <c r="A87" s="57" t="s">
        <v>44</v>
      </c>
      <c r="B87" s="16"/>
      <c r="C87" s="16" t="s">
        <v>45</v>
      </c>
      <c r="D87" s="58"/>
      <c r="E87" s="16"/>
      <c r="F87" s="16"/>
      <c r="G87" s="26"/>
      <c r="H87" s="141"/>
      <c r="I87" s="141"/>
      <c r="J87" s="132"/>
      <c r="K87" s="26"/>
      <c r="L87" s="27"/>
      <c r="M87" s="27"/>
      <c r="N87" s="321" t="s">
        <v>197</v>
      </c>
      <c r="O87" s="321"/>
      <c r="P87" s="322"/>
    </row>
    <row r="88" spans="1:16">
      <c r="A88" s="57" t="s">
        <v>46</v>
      </c>
      <c r="B88" s="16"/>
      <c r="C88" s="16" t="s">
        <v>47</v>
      </c>
      <c r="D88" s="58"/>
      <c r="E88" s="16"/>
      <c r="F88" s="16"/>
      <c r="G88" s="26"/>
      <c r="H88" s="141"/>
      <c r="I88" s="141"/>
      <c r="J88" s="132"/>
      <c r="K88" s="26"/>
      <c r="L88" s="3"/>
      <c r="M88" s="3"/>
      <c r="N88" s="323" t="s">
        <v>48</v>
      </c>
      <c r="O88" s="323"/>
      <c r="P88" s="324"/>
    </row>
    <row r="89" spans="1:16">
      <c r="A89" s="57"/>
      <c r="B89" s="16"/>
      <c r="C89" s="16" t="s">
        <v>49</v>
      </c>
      <c r="D89" s="58"/>
      <c r="E89" s="16"/>
      <c r="F89" s="16"/>
      <c r="G89" s="26"/>
      <c r="H89" s="141"/>
      <c r="I89" s="141"/>
      <c r="J89" s="132"/>
      <c r="K89" s="26"/>
      <c r="L89" s="2"/>
      <c r="M89" s="3"/>
      <c r="N89" s="2"/>
      <c r="O89" s="3"/>
      <c r="P89" s="15"/>
    </row>
    <row r="90" spans="1:16">
      <c r="A90" s="57"/>
      <c r="B90" s="16"/>
      <c r="C90" s="16" t="s">
        <v>50</v>
      </c>
      <c r="D90" s="58"/>
      <c r="E90" s="16"/>
      <c r="F90" s="16"/>
      <c r="G90" s="26"/>
      <c r="H90" s="141"/>
      <c r="I90" s="141"/>
      <c r="J90" s="132"/>
      <c r="K90" s="26"/>
      <c r="L90" s="2"/>
      <c r="M90" s="3"/>
      <c r="N90" s="2"/>
      <c r="O90" s="3"/>
      <c r="P90" s="15"/>
    </row>
    <row r="91" spans="1:16">
      <c r="A91" s="57"/>
      <c r="B91" s="16"/>
      <c r="C91" s="58" t="s">
        <v>51</v>
      </c>
      <c r="D91" s="58"/>
      <c r="E91" s="16"/>
      <c r="F91" s="16"/>
      <c r="G91" s="26"/>
      <c r="H91" s="141"/>
      <c r="I91" s="141"/>
      <c r="J91" s="132"/>
      <c r="K91" s="26"/>
      <c r="L91" s="2"/>
      <c r="M91" s="3"/>
      <c r="N91" s="2"/>
      <c r="O91" s="3"/>
      <c r="P91" s="15"/>
    </row>
    <row r="92" spans="1:16">
      <c r="A92" s="57"/>
      <c r="B92" s="16"/>
      <c r="C92" s="58"/>
      <c r="D92" s="58"/>
      <c r="E92" s="16"/>
      <c r="F92" s="16"/>
      <c r="G92" s="26"/>
      <c r="H92" s="141"/>
      <c r="I92" s="141"/>
      <c r="J92" s="132"/>
      <c r="K92" s="26"/>
      <c r="L92" s="123"/>
      <c r="M92" s="123"/>
      <c r="N92" s="325" t="s">
        <v>115</v>
      </c>
      <c r="O92" s="325"/>
      <c r="P92" s="326"/>
    </row>
    <row r="93" spans="1:16">
      <c r="A93" s="57"/>
      <c r="B93" s="16"/>
      <c r="C93" s="16"/>
      <c r="D93" s="16"/>
      <c r="E93" s="16"/>
      <c r="F93" s="16"/>
      <c r="G93" s="26"/>
      <c r="H93" s="141"/>
      <c r="I93" s="141"/>
      <c r="J93" s="132"/>
      <c r="K93" s="26"/>
      <c r="L93" s="3"/>
      <c r="M93" s="3"/>
      <c r="N93" s="323" t="s">
        <v>116</v>
      </c>
      <c r="O93" s="323"/>
      <c r="P93" s="324"/>
    </row>
    <row r="94" spans="1:16">
      <c r="A94" s="60"/>
      <c r="B94" s="30"/>
      <c r="C94" s="30"/>
      <c r="D94" s="30"/>
      <c r="E94" s="30"/>
      <c r="F94" s="30"/>
      <c r="G94" s="31"/>
      <c r="H94" s="30"/>
      <c r="I94" s="32"/>
      <c r="J94" s="131"/>
      <c r="K94" s="31"/>
      <c r="L94" s="30"/>
      <c r="M94" s="32"/>
      <c r="N94" s="131"/>
      <c r="O94" s="131"/>
      <c r="P94" s="61"/>
    </row>
    <row r="95" spans="1:16">
      <c r="A95" s="327" t="s">
        <v>52</v>
      </c>
      <c r="B95" s="317"/>
      <c r="C95" s="317"/>
      <c r="D95" s="317"/>
      <c r="E95" s="317"/>
      <c r="F95" s="317"/>
      <c r="G95" s="317"/>
      <c r="H95" s="317"/>
      <c r="I95" s="317"/>
      <c r="J95" s="317"/>
      <c r="K95" s="134"/>
      <c r="L95" s="135"/>
      <c r="M95" s="135"/>
      <c r="N95" s="135"/>
      <c r="O95" s="135"/>
      <c r="P95" s="128"/>
    </row>
    <row r="96" spans="1:16">
      <c r="A96" s="303" t="s">
        <v>53</v>
      </c>
      <c r="B96" s="328" t="s">
        <v>54</v>
      </c>
      <c r="C96" s="328"/>
      <c r="D96" s="328"/>
      <c r="E96" s="328"/>
      <c r="F96" s="328" t="s">
        <v>55</v>
      </c>
      <c r="G96" s="328"/>
      <c r="H96" s="328" t="s">
        <v>56</v>
      </c>
      <c r="I96" s="328"/>
      <c r="J96" s="329" t="s">
        <v>57</v>
      </c>
      <c r="K96" s="330"/>
      <c r="L96" s="317"/>
      <c r="M96" s="317"/>
      <c r="N96" s="295"/>
      <c r="O96" s="295"/>
      <c r="P96" s="62"/>
    </row>
    <row r="97" spans="1:16" ht="36" customHeight="1">
      <c r="A97" s="44">
        <v>1</v>
      </c>
      <c r="B97" s="312"/>
      <c r="C97" s="313"/>
      <c r="D97" s="313"/>
      <c r="E97" s="314"/>
      <c r="F97" s="315"/>
      <c r="G97" s="316"/>
      <c r="H97" s="315" t="s">
        <v>58</v>
      </c>
      <c r="I97" s="317"/>
      <c r="J97" s="147"/>
      <c r="K97" s="134"/>
      <c r="L97" s="317"/>
      <c r="M97" s="317"/>
      <c r="N97" s="142"/>
      <c r="O97" s="142"/>
      <c r="P97" s="143"/>
    </row>
    <row r="98" spans="1:16" ht="36" customHeight="1">
      <c r="A98" s="44">
        <v>2</v>
      </c>
      <c r="B98" s="312"/>
      <c r="C98" s="313"/>
      <c r="D98" s="313"/>
      <c r="E98" s="314"/>
      <c r="F98" s="315"/>
      <c r="G98" s="316"/>
      <c r="H98" s="315" t="s">
        <v>59</v>
      </c>
      <c r="I98" s="317"/>
      <c r="J98" s="147"/>
      <c r="K98" s="134"/>
      <c r="L98" s="317"/>
      <c r="M98" s="317"/>
      <c r="N98" s="142"/>
      <c r="O98" s="142"/>
      <c r="P98" s="143"/>
    </row>
    <row r="99" spans="1:16" ht="36" customHeight="1">
      <c r="A99" s="44">
        <v>3</v>
      </c>
      <c r="B99" s="312"/>
      <c r="C99" s="313"/>
      <c r="D99" s="313"/>
      <c r="E99" s="314"/>
      <c r="F99" s="315"/>
      <c r="G99" s="316"/>
      <c r="H99" s="315" t="s">
        <v>59</v>
      </c>
      <c r="I99" s="317"/>
      <c r="J99" s="147"/>
      <c r="K99" s="134"/>
      <c r="L99" s="317"/>
      <c r="M99" s="317"/>
      <c r="N99" s="142"/>
      <c r="O99" s="142"/>
      <c r="P99" s="143"/>
    </row>
    <row r="100" spans="1:16" ht="36" customHeight="1">
      <c r="A100" s="44">
        <v>4</v>
      </c>
      <c r="B100" s="312"/>
      <c r="C100" s="313"/>
      <c r="D100" s="313"/>
      <c r="E100" s="314"/>
      <c r="F100" s="315"/>
      <c r="G100" s="316"/>
      <c r="H100" s="315" t="s">
        <v>59</v>
      </c>
      <c r="I100" s="317"/>
      <c r="J100" s="147"/>
      <c r="K100" s="134"/>
      <c r="L100" s="317"/>
      <c r="M100" s="317"/>
      <c r="N100" s="142"/>
      <c r="O100" s="142"/>
      <c r="P100" s="143"/>
    </row>
    <row r="101" spans="1:16" ht="36" customHeight="1" thickBot="1">
      <c r="A101" s="64">
        <v>5</v>
      </c>
      <c r="B101" s="306"/>
      <c r="C101" s="307"/>
      <c r="D101" s="307"/>
      <c r="E101" s="308"/>
      <c r="F101" s="309"/>
      <c r="G101" s="310"/>
      <c r="H101" s="309" t="s">
        <v>59</v>
      </c>
      <c r="I101" s="311"/>
      <c r="J101" s="148"/>
      <c r="K101" s="146"/>
      <c r="L101" s="311"/>
      <c r="M101" s="311"/>
      <c r="N101" s="144"/>
      <c r="O101" s="144"/>
      <c r="P101" s="145"/>
    </row>
  </sheetData>
  <mergeCells count="130">
    <mergeCell ref="A2:O2"/>
    <mergeCell ref="P2:P3"/>
    <mergeCell ref="A3:O3"/>
    <mergeCell ref="A4:O4"/>
    <mergeCell ref="P4:P5"/>
    <mergeCell ref="A5:O5"/>
    <mergeCell ref="O21:P21"/>
    <mergeCell ref="A22:B22"/>
    <mergeCell ref="C22:F22"/>
    <mergeCell ref="G22:J22"/>
    <mergeCell ref="A7:B7"/>
    <mergeCell ref="A17:P17"/>
    <mergeCell ref="A18:B19"/>
    <mergeCell ref="C18:J18"/>
    <mergeCell ref="K18:P18"/>
    <mergeCell ref="C19:F19"/>
    <mergeCell ref="G19:J19"/>
    <mergeCell ref="K19:N19"/>
    <mergeCell ref="O19:P19"/>
    <mergeCell ref="A23:B23"/>
    <mergeCell ref="C23:F23"/>
    <mergeCell ref="G23:J23"/>
    <mergeCell ref="A24:B24"/>
    <mergeCell ref="C24:F24"/>
    <mergeCell ref="G24:J24"/>
    <mergeCell ref="A20:B20"/>
    <mergeCell ref="K20:N20"/>
    <mergeCell ref="A21:B21"/>
    <mergeCell ref="K21:L21"/>
    <mergeCell ref="A27:B27"/>
    <mergeCell ref="C27:F27"/>
    <mergeCell ref="G27:J27"/>
    <mergeCell ref="C28:J28"/>
    <mergeCell ref="A29:B29"/>
    <mergeCell ref="A30:P30"/>
    <mergeCell ref="A25:B25"/>
    <mergeCell ref="C25:F25"/>
    <mergeCell ref="G25:J25"/>
    <mergeCell ref="A26:B26"/>
    <mergeCell ref="C26:F26"/>
    <mergeCell ref="G26:J26"/>
    <mergeCell ref="P32:P33"/>
    <mergeCell ref="B34:F34"/>
    <mergeCell ref="B35:F35"/>
    <mergeCell ref="B36:F36"/>
    <mergeCell ref="B37:F37"/>
    <mergeCell ref="B38:F38"/>
    <mergeCell ref="A31:A32"/>
    <mergeCell ref="B31:F33"/>
    <mergeCell ref="G31:J31"/>
    <mergeCell ref="K31:N31"/>
    <mergeCell ref="O31:P31"/>
    <mergeCell ref="G32:I32"/>
    <mergeCell ref="J32:J33"/>
    <mergeCell ref="K32:M32"/>
    <mergeCell ref="N32:N33"/>
    <mergeCell ref="O32:O33"/>
    <mergeCell ref="B47:F47"/>
    <mergeCell ref="B48:F48"/>
    <mergeCell ref="B49:F49"/>
    <mergeCell ref="B50:F50"/>
    <mergeCell ref="B51:F51"/>
    <mergeCell ref="B52:F52"/>
    <mergeCell ref="B41:F41"/>
    <mergeCell ref="B42:F42"/>
    <mergeCell ref="B43:F43"/>
    <mergeCell ref="B44:F44"/>
    <mergeCell ref="B45:F45"/>
    <mergeCell ref="B46:F46"/>
    <mergeCell ref="B59:F59"/>
    <mergeCell ref="B60:F60"/>
    <mergeCell ref="B61:F61"/>
    <mergeCell ref="B62:F62"/>
    <mergeCell ref="B63:F63"/>
    <mergeCell ref="B64:F64"/>
    <mergeCell ref="B53:F53"/>
    <mergeCell ref="B54:F54"/>
    <mergeCell ref="B55:F55"/>
    <mergeCell ref="B56:F56"/>
    <mergeCell ref="B57:F57"/>
    <mergeCell ref="B58:F58"/>
    <mergeCell ref="B71:F71"/>
    <mergeCell ref="B72:F72"/>
    <mergeCell ref="B73:F73"/>
    <mergeCell ref="B74:F74"/>
    <mergeCell ref="B75:F75"/>
    <mergeCell ref="B76:F76"/>
    <mergeCell ref="B65:F65"/>
    <mergeCell ref="B66:F66"/>
    <mergeCell ref="B67:F67"/>
    <mergeCell ref="B68:F68"/>
    <mergeCell ref="B69:F69"/>
    <mergeCell ref="B70:F70"/>
    <mergeCell ref="A84:I84"/>
    <mergeCell ref="N87:P87"/>
    <mergeCell ref="N88:P88"/>
    <mergeCell ref="N92:P92"/>
    <mergeCell ref="N93:P93"/>
    <mergeCell ref="A95:J95"/>
    <mergeCell ref="B77:F77"/>
    <mergeCell ref="B78:F78"/>
    <mergeCell ref="B79:F79"/>
    <mergeCell ref="B80:F80"/>
    <mergeCell ref="B81:F81"/>
    <mergeCell ref="B82:F82"/>
    <mergeCell ref="B96:E96"/>
    <mergeCell ref="F96:G96"/>
    <mergeCell ref="H96:I96"/>
    <mergeCell ref="J96:K96"/>
    <mergeCell ref="L96:M96"/>
    <mergeCell ref="B97:E97"/>
    <mergeCell ref="F97:G97"/>
    <mergeCell ref="H97:I97"/>
    <mergeCell ref="L97:M97"/>
    <mergeCell ref="B100:E100"/>
    <mergeCell ref="F100:G100"/>
    <mergeCell ref="H100:I100"/>
    <mergeCell ref="L100:M100"/>
    <mergeCell ref="B101:E101"/>
    <mergeCell ref="F101:G101"/>
    <mergeCell ref="H101:I101"/>
    <mergeCell ref="L101:M101"/>
    <mergeCell ref="B98:E98"/>
    <mergeCell ref="F98:G98"/>
    <mergeCell ref="H98:I98"/>
    <mergeCell ref="L98:M98"/>
    <mergeCell ref="B99:E99"/>
    <mergeCell ref="F99:G99"/>
    <mergeCell ref="H99:I99"/>
    <mergeCell ref="L99:M99"/>
  </mergeCells>
  <pageMargins left="0.19685039370078741" right="0.15748031496062992" top="0.59055118110236227" bottom="0.19685039370078741" header="0.23622047244094491" footer="0.15748031496062992"/>
  <pageSetup paperSize="5" scale="7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K113"/>
  <sheetViews>
    <sheetView workbookViewId="0">
      <selection activeCell="I20" sqref="I20:J20"/>
    </sheetView>
  </sheetViews>
  <sheetFormatPr defaultRowHeight="15"/>
  <cols>
    <col min="1" max="1" width="16" style="17" customWidth="1"/>
    <col min="2" max="2" width="8.42578125" style="17" customWidth="1"/>
    <col min="3" max="3" width="10.140625" style="17" customWidth="1"/>
    <col min="4" max="4" width="14.7109375" style="17" bestFit="1" customWidth="1"/>
    <col min="5" max="5" width="9.140625" style="17"/>
    <col min="6" max="6" width="23.5703125" style="17" customWidth="1"/>
    <col min="7" max="7" width="11" style="18" customWidth="1"/>
    <col min="8" max="8" width="10.28515625" style="17" customWidth="1"/>
    <col min="9" max="9" width="15.42578125" style="17" customWidth="1"/>
    <col min="10" max="10" width="19" style="19" customWidth="1"/>
    <col min="11" max="11" width="9.140625" style="20"/>
    <col min="12" max="16384" width="9.140625" style="1"/>
  </cols>
  <sheetData>
    <row r="1" spans="1:10" ht="6" customHeight="1" thickBot="1"/>
    <row r="2" spans="1:10">
      <c r="A2" s="370" t="s">
        <v>0</v>
      </c>
      <c r="B2" s="371"/>
      <c r="C2" s="371"/>
      <c r="D2" s="371"/>
      <c r="E2" s="371"/>
      <c r="F2" s="371"/>
      <c r="G2" s="371"/>
      <c r="H2" s="371"/>
      <c r="I2" s="371"/>
      <c r="J2" s="373" t="s">
        <v>1</v>
      </c>
    </row>
    <row r="3" spans="1:10">
      <c r="A3" s="375" t="s">
        <v>2</v>
      </c>
      <c r="B3" s="376"/>
      <c r="C3" s="376"/>
      <c r="D3" s="376"/>
      <c r="E3" s="376"/>
      <c r="F3" s="376"/>
      <c r="G3" s="376"/>
      <c r="H3" s="376"/>
      <c r="I3" s="377"/>
      <c r="J3" s="374"/>
    </row>
    <row r="4" spans="1:10">
      <c r="A4" s="378" t="s">
        <v>3</v>
      </c>
      <c r="B4" s="379"/>
      <c r="C4" s="379"/>
      <c r="D4" s="379"/>
      <c r="E4" s="379"/>
      <c r="F4" s="379"/>
      <c r="G4" s="379"/>
      <c r="H4" s="379"/>
      <c r="I4" s="379"/>
      <c r="J4" s="381" t="s">
        <v>4</v>
      </c>
    </row>
    <row r="5" spans="1:10" ht="15.75" thickBot="1">
      <c r="A5" s="383" t="s">
        <v>67</v>
      </c>
      <c r="B5" s="384"/>
      <c r="C5" s="384"/>
      <c r="D5" s="384"/>
      <c r="E5" s="384"/>
      <c r="F5" s="384"/>
      <c r="G5" s="384"/>
      <c r="H5" s="384"/>
      <c r="I5" s="384"/>
      <c r="J5" s="374"/>
    </row>
    <row r="6" spans="1:10">
      <c r="A6" s="21"/>
      <c r="B6" s="22"/>
      <c r="C6" s="22"/>
      <c r="D6" s="22"/>
      <c r="E6" s="22"/>
      <c r="F6" s="22"/>
      <c r="G6" s="23"/>
      <c r="H6" s="22"/>
      <c r="I6" s="24"/>
      <c r="J6" s="25"/>
    </row>
    <row r="7" spans="1:10">
      <c r="A7" s="354" t="s">
        <v>5</v>
      </c>
      <c r="B7" s="355"/>
      <c r="C7" s="90" t="s">
        <v>6</v>
      </c>
      <c r="D7" s="92">
        <v>1106</v>
      </c>
      <c r="E7" s="16"/>
      <c r="F7" s="16" t="s">
        <v>7</v>
      </c>
      <c r="G7" s="26"/>
      <c r="H7" s="16"/>
      <c r="I7" s="27"/>
      <c r="J7" s="25"/>
    </row>
    <row r="8" spans="1:10">
      <c r="A8" s="91" t="s">
        <v>8</v>
      </c>
      <c r="B8" s="92"/>
      <c r="C8" s="90" t="s">
        <v>6</v>
      </c>
      <c r="D8" s="92">
        <v>110701</v>
      </c>
      <c r="E8" s="16"/>
      <c r="F8" s="16" t="s">
        <v>9</v>
      </c>
      <c r="G8" s="26"/>
      <c r="H8" s="16"/>
      <c r="I8" s="27"/>
      <c r="J8" s="25"/>
    </row>
    <row r="9" spans="1:10">
      <c r="A9" s="91" t="s">
        <v>10</v>
      </c>
      <c r="B9" s="92"/>
      <c r="C9" s="90" t="s">
        <v>6</v>
      </c>
      <c r="D9" s="92">
        <v>1106.01</v>
      </c>
      <c r="E9" s="16"/>
      <c r="F9" s="16" t="s">
        <v>72</v>
      </c>
      <c r="G9" s="26"/>
      <c r="H9" s="16"/>
      <c r="I9" s="27"/>
      <c r="J9" s="25"/>
    </row>
    <row r="10" spans="1:10">
      <c r="A10" s="91" t="s">
        <v>11</v>
      </c>
      <c r="B10" s="92"/>
      <c r="C10" s="90" t="s">
        <v>6</v>
      </c>
      <c r="D10" s="92" t="s">
        <v>75</v>
      </c>
      <c r="E10" s="16"/>
      <c r="F10" s="16" t="s">
        <v>76</v>
      </c>
      <c r="G10" s="26"/>
      <c r="H10" s="16"/>
      <c r="I10" s="27"/>
      <c r="J10" s="25"/>
    </row>
    <row r="11" spans="1:10">
      <c r="A11" s="91"/>
      <c r="B11" s="92"/>
      <c r="C11" s="90"/>
      <c r="D11" s="92"/>
      <c r="E11" s="16"/>
      <c r="F11" s="16"/>
      <c r="G11" s="26"/>
      <c r="H11" s="16"/>
      <c r="I11" s="27"/>
      <c r="J11" s="25"/>
    </row>
    <row r="12" spans="1:10">
      <c r="A12" s="91" t="s">
        <v>12</v>
      </c>
      <c r="B12" s="92"/>
      <c r="C12" s="90" t="s">
        <v>6</v>
      </c>
      <c r="D12" s="92" t="s">
        <v>3</v>
      </c>
      <c r="E12" s="16"/>
      <c r="F12" s="16"/>
      <c r="G12" s="26"/>
      <c r="H12" s="16"/>
      <c r="I12" s="27"/>
      <c r="J12" s="25"/>
    </row>
    <row r="13" spans="1:10">
      <c r="A13" s="91"/>
      <c r="B13" s="92"/>
      <c r="C13" s="90"/>
      <c r="D13" s="92"/>
      <c r="E13" s="16"/>
      <c r="F13" s="16"/>
      <c r="G13" s="26"/>
      <c r="H13" s="16"/>
      <c r="I13" s="27"/>
      <c r="J13" s="25"/>
    </row>
    <row r="14" spans="1:10">
      <c r="A14" s="91" t="s">
        <v>13</v>
      </c>
      <c r="B14" s="92"/>
      <c r="C14" s="90" t="s">
        <v>6</v>
      </c>
      <c r="D14" s="92">
        <f>D15-1</f>
        <v>2019</v>
      </c>
      <c r="E14" s="16"/>
      <c r="F14" s="16"/>
      <c r="G14" s="26"/>
      <c r="H14" s="16"/>
      <c r="I14" s="27"/>
      <c r="J14" s="25"/>
    </row>
    <row r="15" spans="1:10">
      <c r="A15" s="91" t="s">
        <v>14</v>
      </c>
      <c r="B15" s="92"/>
      <c r="C15" s="90" t="s">
        <v>6</v>
      </c>
      <c r="D15" s="92">
        <v>2020</v>
      </c>
      <c r="E15" s="16"/>
      <c r="F15" s="16"/>
      <c r="G15" s="26"/>
      <c r="H15" s="16"/>
      <c r="I15" s="27"/>
      <c r="J15" s="25"/>
    </row>
    <row r="16" spans="1:10">
      <c r="A16" s="28" t="s">
        <v>15</v>
      </c>
      <c r="B16" s="29"/>
      <c r="C16" s="97" t="s">
        <v>6</v>
      </c>
      <c r="D16" s="92">
        <f>D15+1</f>
        <v>2021</v>
      </c>
      <c r="E16" s="16"/>
      <c r="F16" s="30"/>
      <c r="G16" s="31"/>
      <c r="H16" s="30"/>
      <c r="I16" s="32"/>
      <c r="J16" s="33"/>
    </row>
    <row r="17" spans="1:11">
      <c r="A17" s="386" t="s">
        <v>16</v>
      </c>
      <c r="B17" s="364"/>
      <c r="C17" s="364"/>
      <c r="D17" s="364"/>
      <c r="E17" s="364"/>
      <c r="F17" s="364"/>
      <c r="G17" s="364"/>
      <c r="H17" s="364"/>
      <c r="I17" s="364"/>
      <c r="J17" s="387"/>
      <c r="K17" s="1"/>
    </row>
    <row r="18" spans="1:11">
      <c r="A18" s="327" t="s">
        <v>17</v>
      </c>
      <c r="B18" s="316"/>
      <c r="C18" s="315" t="s">
        <v>18</v>
      </c>
      <c r="D18" s="317"/>
      <c r="E18" s="317"/>
      <c r="F18" s="317"/>
      <c r="G18" s="317"/>
      <c r="H18" s="316"/>
      <c r="I18" s="388" t="s">
        <v>19</v>
      </c>
      <c r="J18" s="389"/>
      <c r="K18" s="34"/>
    </row>
    <row r="19" spans="1:11">
      <c r="A19" s="343" t="s">
        <v>20</v>
      </c>
      <c r="B19" s="314"/>
      <c r="C19" s="312" t="s">
        <v>147</v>
      </c>
      <c r="D19" s="313"/>
      <c r="E19" s="313"/>
      <c r="F19" s="313"/>
      <c r="G19" s="313"/>
      <c r="H19" s="314"/>
      <c r="I19" s="437">
        <v>0.95</v>
      </c>
      <c r="J19" s="438"/>
      <c r="K19" s="35"/>
    </row>
    <row r="20" spans="1:11">
      <c r="A20" s="343" t="s">
        <v>21</v>
      </c>
      <c r="B20" s="314"/>
      <c r="C20" s="312" t="s">
        <v>69</v>
      </c>
      <c r="D20" s="313"/>
      <c r="E20" s="313"/>
      <c r="F20" s="313"/>
      <c r="G20" s="313"/>
      <c r="H20" s="314"/>
      <c r="I20" s="390">
        <f>J32</f>
        <v>1469500000</v>
      </c>
      <c r="J20" s="391"/>
      <c r="K20" s="34"/>
    </row>
    <row r="21" spans="1:11" ht="30" customHeight="1">
      <c r="A21" s="439" t="s">
        <v>22</v>
      </c>
      <c r="B21" s="440"/>
      <c r="C21" s="441" t="s">
        <v>117</v>
      </c>
      <c r="D21" s="442"/>
      <c r="E21" s="442"/>
      <c r="F21" s="442"/>
      <c r="G21" s="442"/>
      <c r="H21" s="443"/>
      <c r="I21" s="437" t="s">
        <v>118</v>
      </c>
      <c r="J21" s="438"/>
      <c r="K21" s="35"/>
    </row>
    <row r="22" spans="1:11">
      <c r="A22" s="354"/>
      <c r="B22" s="420"/>
      <c r="C22" s="421" t="s">
        <v>77</v>
      </c>
      <c r="D22" s="422"/>
      <c r="E22" s="422"/>
      <c r="F22" s="422"/>
      <c r="G22" s="422"/>
      <c r="H22" s="423"/>
      <c r="I22" s="424" t="s">
        <v>119</v>
      </c>
      <c r="J22" s="425"/>
      <c r="K22" s="35"/>
    </row>
    <row r="23" spans="1:11">
      <c r="A23" s="354"/>
      <c r="B23" s="420"/>
      <c r="C23" s="421" t="s">
        <v>122</v>
      </c>
      <c r="D23" s="422"/>
      <c r="E23" s="422"/>
      <c r="F23" s="422"/>
      <c r="G23" s="422"/>
      <c r="H23" s="423"/>
      <c r="I23" s="424" t="s">
        <v>120</v>
      </c>
      <c r="J23" s="425"/>
      <c r="K23" s="35"/>
    </row>
    <row r="24" spans="1:11">
      <c r="A24" s="426"/>
      <c r="B24" s="427"/>
      <c r="C24" s="428" t="s">
        <v>78</v>
      </c>
      <c r="D24" s="429"/>
      <c r="E24" s="429"/>
      <c r="F24" s="429"/>
      <c r="G24" s="429"/>
      <c r="H24" s="430"/>
      <c r="I24" s="431" t="s">
        <v>121</v>
      </c>
      <c r="J24" s="432"/>
      <c r="K24" s="35"/>
    </row>
    <row r="25" spans="1:11">
      <c r="A25" s="352" t="s">
        <v>23</v>
      </c>
      <c r="B25" s="433"/>
      <c r="C25" s="434" t="s">
        <v>123</v>
      </c>
      <c r="D25" s="435"/>
      <c r="E25" s="435"/>
      <c r="F25" s="435"/>
      <c r="G25" s="435"/>
      <c r="H25" s="436"/>
      <c r="I25" s="437">
        <v>1</v>
      </c>
      <c r="J25" s="438"/>
      <c r="K25" s="35"/>
    </row>
    <row r="26" spans="1:11">
      <c r="A26" s="88" t="s">
        <v>24</v>
      </c>
      <c r="B26" s="89"/>
      <c r="C26" s="312" t="s">
        <v>25</v>
      </c>
      <c r="D26" s="313"/>
      <c r="E26" s="313"/>
      <c r="F26" s="313"/>
      <c r="G26" s="313"/>
      <c r="H26" s="313"/>
      <c r="I26" s="313"/>
      <c r="J26" s="392"/>
      <c r="K26" s="35"/>
    </row>
    <row r="27" spans="1:11">
      <c r="A27" s="352"/>
      <c r="B27" s="353"/>
      <c r="C27" s="96"/>
      <c r="D27" s="95"/>
      <c r="E27" s="36"/>
      <c r="F27" s="36"/>
      <c r="G27" s="37"/>
      <c r="H27" s="36"/>
      <c r="I27" s="38"/>
      <c r="J27" s="39"/>
      <c r="K27" s="34"/>
    </row>
    <row r="28" spans="1:11">
      <c r="A28" s="340" t="s">
        <v>26</v>
      </c>
      <c r="B28" s="341"/>
      <c r="C28" s="341"/>
      <c r="D28" s="341"/>
      <c r="E28" s="341"/>
      <c r="F28" s="341"/>
      <c r="G28" s="341"/>
      <c r="H28" s="341"/>
      <c r="I28" s="341"/>
      <c r="J28" s="342"/>
    </row>
    <row r="29" spans="1:11">
      <c r="A29" s="40" t="s">
        <v>27</v>
      </c>
      <c r="B29" s="393" t="s">
        <v>28</v>
      </c>
      <c r="C29" s="394"/>
      <c r="D29" s="394"/>
      <c r="E29" s="394"/>
      <c r="F29" s="360"/>
      <c r="G29" s="315" t="s">
        <v>29</v>
      </c>
      <c r="H29" s="317"/>
      <c r="I29" s="316"/>
      <c r="J29" s="396" t="s">
        <v>30</v>
      </c>
    </row>
    <row r="30" spans="1:11">
      <c r="A30" s="41" t="s">
        <v>31</v>
      </c>
      <c r="B30" s="395"/>
      <c r="C30" s="328"/>
      <c r="D30" s="328"/>
      <c r="E30" s="328"/>
      <c r="F30" s="362"/>
      <c r="G30" s="42" t="s">
        <v>32</v>
      </c>
      <c r="H30" s="94" t="s">
        <v>33</v>
      </c>
      <c r="I30" s="43" t="s">
        <v>34</v>
      </c>
      <c r="J30" s="397"/>
    </row>
    <row r="31" spans="1:11">
      <c r="A31" s="41">
        <v>1</v>
      </c>
      <c r="B31" s="315">
        <v>2</v>
      </c>
      <c r="C31" s="317"/>
      <c r="D31" s="317"/>
      <c r="E31" s="317"/>
      <c r="F31" s="316"/>
      <c r="G31" s="42">
        <v>3</v>
      </c>
      <c r="H31" s="45">
        <v>4</v>
      </c>
      <c r="I31" s="45">
        <v>5</v>
      </c>
      <c r="J31" s="46">
        <v>6</v>
      </c>
      <c r="K31" s="35"/>
    </row>
    <row r="32" spans="1:11">
      <c r="A32" s="85">
        <v>5.2</v>
      </c>
      <c r="B32" s="334" t="s">
        <v>35</v>
      </c>
      <c r="C32" s="334"/>
      <c r="D32" s="334"/>
      <c r="E32" s="334"/>
      <c r="F32" s="334"/>
      <c r="G32" s="4"/>
      <c r="H32" s="5"/>
      <c r="I32" s="6"/>
      <c r="J32" s="7">
        <f>J33+J38+J47</f>
        <v>1469500000</v>
      </c>
    </row>
    <row r="33" spans="1:11">
      <c r="A33" s="8" t="s">
        <v>36</v>
      </c>
      <c r="B33" s="415" t="s">
        <v>37</v>
      </c>
      <c r="C33" s="415"/>
      <c r="D33" s="415"/>
      <c r="E33" s="415"/>
      <c r="F33" s="415"/>
      <c r="G33" s="9"/>
      <c r="H33" s="10"/>
      <c r="I33" s="11"/>
      <c r="J33" s="12">
        <f>+J34</f>
        <v>4500000</v>
      </c>
    </row>
    <row r="34" spans="1:11">
      <c r="A34" s="66" t="s">
        <v>38</v>
      </c>
      <c r="B34" s="416" t="s">
        <v>39</v>
      </c>
      <c r="C34" s="416"/>
      <c r="D34" s="416"/>
      <c r="E34" s="416"/>
      <c r="F34" s="416"/>
      <c r="G34" s="42"/>
      <c r="H34" s="45"/>
      <c r="I34" s="67"/>
      <c r="J34" s="50">
        <f>J35</f>
        <v>4500000</v>
      </c>
      <c r="K34" s="35"/>
    </row>
    <row r="35" spans="1:11">
      <c r="A35" s="51" t="s">
        <v>62</v>
      </c>
      <c r="B35" s="417" t="s">
        <v>63</v>
      </c>
      <c r="C35" s="418"/>
      <c r="D35" s="418"/>
      <c r="E35" s="418"/>
      <c r="F35" s="419"/>
      <c r="G35" s="98"/>
      <c r="H35" s="99"/>
      <c r="I35" s="110"/>
      <c r="J35" s="111">
        <f>J36+J36</f>
        <v>4500000</v>
      </c>
    </row>
    <row r="36" spans="1:11">
      <c r="A36" s="51"/>
      <c r="B36" s="112"/>
      <c r="C36" s="152" t="s">
        <v>64</v>
      </c>
      <c r="D36" s="153"/>
      <c r="E36" s="153"/>
      <c r="F36" s="154"/>
      <c r="G36" s="113">
        <v>9</v>
      </c>
      <c r="H36" s="114" t="s">
        <v>60</v>
      </c>
      <c r="I36" s="115">
        <v>250000</v>
      </c>
      <c r="J36" s="116">
        <f>I36*G36</f>
        <v>2250000</v>
      </c>
    </row>
    <row r="37" spans="1:11">
      <c r="A37" s="51"/>
      <c r="B37" s="117"/>
      <c r="C37" s="155" t="s">
        <v>65</v>
      </c>
      <c r="D37" s="156"/>
      <c r="E37" s="156"/>
      <c r="F37" s="157"/>
      <c r="G37" s="118">
        <v>9</v>
      </c>
      <c r="H37" s="119" t="s">
        <v>60</v>
      </c>
      <c r="I37" s="120">
        <v>250000</v>
      </c>
      <c r="J37" s="121">
        <f>I37*G37</f>
        <v>2250000</v>
      </c>
    </row>
    <row r="38" spans="1:11">
      <c r="A38" s="13" t="s">
        <v>40</v>
      </c>
      <c r="B38" s="335" t="s">
        <v>41</v>
      </c>
      <c r="C38" s="335"/>
      <c r="D38" s="335"/>
      <c r="E38" s="335"/>
      <c r="F38" s="335"/>
      <c r="G38" s="9"/>
      <c r="H38" s="10"/>
      <c r="I38" s="14"/>
      <c r="J38" s="12">
        <f>J39</f>
        <v>411550000</v>
      </c>
      <c r="K38" s="35"/>
    </row>
    <row r="39" spans="1:11" ht="15" customHeight="1">
      <c r="A39" s="68" t="s">
        <v>66</v>
      </c>
      <c r="B39" s="336" t="s">
        <v>80</v>
      </c>
      <c r="C39" s="336"/>
      <c r="D39" s="336"/>
      <c r="E39" s="336"/>
      <c r="F39" s="336"/>
      <c r="G39" s="42"/>
      <c r="H39" s="45"/>
      <c r="I39" s="69"/>
      <c r="J39" s="53">
        <f>J40</f>
        <v>411550000</v>
      </c>
      <c r="K39" s="35"/>
    </row>
    <row r="40" spans="1:11" ht="15" customHeight="1">
      <c r="A40" s="70" t="s">
        <v>79</v>
      </c>
      <c r="B40" s="408" t="s">
        <v>80</v>
      </c>
      <c r="C40" s="408"/>
      <c r="D40" s="408"/>
      <c r="E40" s="408"/>
      <c r="F40" s="408"/>
      <c r="G40" s="98"/>
      <c r="H40" s="99"/>
      <c r="I40" s="100"/>
      <c r="J40" s="101">
        <f>SUM(J41:J46)</f>
        <v>411550000</v>
      </c>
      <c r="K40" s="35"/>
    </row>
    <row r="41" spans="1:11" ht="15" customHeight="1">
      <c r="A41" s="51"/>
      <c r="B41" s="402" t="s">
        <v>81</v>
      </c>
      <c r="C41" s="403"/>
      <c r="D41" s="403"/>
      <c r="E41" s="403"/>
      <c r="F41" s="404"/>
      <c r="G41" s="102">
        <v>1</v>
      </c>
      <c r="H41" s="103" t="s">
        <v>42</v>
      </c>
      <c r="I41" s="104">
        <v>198000000</v>
      </c>
      <c r="J41" s="105">
        <f t="shared" ref="J41:J45" si="0">I41*G41</f>
        <v>198000000</v>
      </c>
    </row>
    <row r="42" spans="1:11" ht="15" customHeight="1">
      <c r="A42" s="51"/>
      <c r="B42" s="402" t="s">
        <v>85</v>
      </c>
      <c r="C42" s="403"/>
      <c r="D42" s="403"/>
      <c r="E42" s="403"/>
      <c r="F42" s="404"/>
      <c r="G42" s="102">
        <v>1</v>
      </c>
      <c r="H42" s="103" t="s">
        <v>42</v>
      </c>
      <c r="I42" s="104">
        <v>63550000</v>
      </c>
      <c r="J42" s="105">
        <f t="shared" si="0"/>
        <v>63550000</v>
      </c>
    </row>
    <row r="43" spans="1:11" ht="15" customHeight="1">
      <c r="A43" s="51"/>
      <c r="B43" s="402" t="s">
        <v>82</v>
      </c>
      <c r="C43" s="403"/>
      <c r="D43" s="403"/>
      <c r="E43" s="403"/>
      <c r="F43" s="404"/>
      <c r="G43" s="102">
        <v>1</v>
      </c>
      <c r="H43" s="103" t="s">
        <v>42</v>
      </c>
      <c r="I43" s="104">
        <v>50000000</v>
      </c>
      <c r="J43" s="105">
        <f t="shared" si="0"/>
        <v>50000000</v>
      </c>
    </row>
    <row r="44" spans="1:11" ht="15" customHeight="1">
      <c r="A44" s="51"/>
      <c r="B44" s="402" t="s">
        <v>83</v>
      </c>
      <c r="C44" s="403"/>
      <c r="D44" s="403"/>
      <c r="E44" s="403"/>
      <c r="F44" s="404"/>
      <c r="G44" s="102">
        <v>1</v>
      </c>
      <c r="H44" s="103" t="s">
        <v>42</v>
      </c>
      <c r="I44" s="104">
        <v>50000000</v>
      </c>
      <c r="J44" s="105">
        <f t="shared" si="0"/>
        <v>50000000</v>
      </c>
    </row>
    <row r="45" spans="1:11" ht="15" customHeight="1">
      <c r="A45" s="51"/>
      <c r="B45" s="402" t="s">
        <v>84</v>
      </c>
      <c r="C45" s="403"/>
      <c r="D45" s="403"/>
      <c r="E45" s="403"/>
      <c r="F45" s="404"/>
      <c r="G45" s="102">
        <v>1</v>
      </c>
      <c r="H45" s="103" t="s">
        <v>42</v>
      </c>
      <c r="I45" s="104">
        <v>50000000</v>
      </c>
      <c r="J45" s="105">
        <f t="shared" si="0"/>
        <v>50000000</v>
      </c>
    </row>
    <row r="46" spans="1:11" ht="15" customHeight="1">
      <c r="A46" s="74"/>
      <c r="B46" s="405"/>
      <c r="C46" s="406"/>
      <c r="D46" s="406"/>
      <c r="E46" s="406"/>
      <c r="F46" s="407"/>
      <c r="G46" s="106"/>
      <c r="H46" s="107"/>
      <c r="I46" s="104"/>
      <c r="J46" s="109"/>
    </row>
    <row r="47" spans="1:11">
      <c r="A47" s="13" t="s">
        <v>86</v>
      </c>
      <c r="B47" s="335" t="s">
        <v>88</v>
      </c>
      <c r="C47" s="335"/>
      <c r="D47" s="335"/>
      <c r="E47" s="335"/>
      <c r="F47" s="335"/>
      <c r="G47" s="9"/>
      <c r="H47" s="10"/>
      <c r="I47" s="14"/>
      <c r="J47" s="12">
        <f>J48+J52+J61</f>
        <v>1053450000</v>
      </c>
      <c r="K47" s="35"/>
    </row>
    <row r="48" spans="1:11" ht="15" customHeight="1">
      <c r="A48" s="68" t="s">
        <v>87</v>
      </c>
      <c r="B48" s="336" t="s">
        <v>89</v>
      </c>
      <c r="C48" s="336"/>
      <c r="D48" s="336"/>
      <c r="E48" s="336"/>
      <c r="F48" s="336"/>
      <c r="G48" s="42"/>
      <c r="H48" s="45"/>
      <c r="I48" s="69"/>
      <c r="J48" s="53">
        <f>J49</f>
        <v>850000000</v>
      </c>
      <c r="K48" s="35"/>
    </row>
    <row r="49" spans="1:11" ht="15" customHeight="1">
      <c r="A49" s="70" t="s">
        <v>124</v>
      </c>
      <c r="B49" s="408" t="s">
        <v>125</v>
      </c>
      <c r="C49" s="408"/>
      <c r="D49" s="408"/>
      <c r="E49" s="408"/>
      <c r="F49" s="408"/>
      <c r="G49" s="98"/>
      <c r="H49" s="99"/>
      <c r="I49" s="100"/>
      <c r="J49" s="122">
        <f>SUM(J50:J51)</f>
        <v>850000000</v>
      </c>
      <c r="K49" s="35"/>
    </row>
    <row r="50" spans="1:11" ht="15" customHeight="1">
      <c r="A50" s="51"/>
      <c r="B50" s="402" t="s">
        <v>126</v>
      </c>
      <c r="C50" s="403"/>
      <c r="D50" s="403"/>
      <c r="E50" s="403"/>
      <c r="F50" s="404"/>
      <c r="G50" s="102">
        <v>1</v>
      </c>
      <c r="H50" s="103" t="s">
        <v>61</v>
      </c>
      <c r="I50" s="104">
        <v>500000000</v>
      </c>
      <c r="J50" s="105">
        <f>I50*G50</f>
        <v>500000000</v>
      </c>
      <c r="K50" s="35"/>
    </row>
    <row r="51" spans="1:11" ht="15" customHeight="1">
      <c r="A51" s="74"/>
      <c r="B51" s="412" t="s">
        <v>127</v>
      </c>
      <c r="C51" s="413"/>
      <c r="D51" s="413"/>
      <c r="E51" s="413"/>
      <c r="F51" s="414"/>
      <c r="G51" s="75">
        <v>1</v>
      </c>
      <c r="H51" s="158" t="s">
        <v>61</v>
      </c>
      <c r="I51" s="76">
        <v>350000000</v>
      </c>
      <c r="J51" s="77">
        <f>I51*G51</f>
        <v>350000000</v>
      </c>
    </row>
    <row r="52" spans="1:11" ht="15" customHeight="1">
      <c r="A52" s="68" t="s">
        <v>90</v>
      </c>
      <c r="B52" s="336" t="s">
        <v>92</v>
      </c>
      <c r="C52" s="336"/>
      <c r="D52" s="336"/>
      <c r="E52" s="336"/>
      <c r="F52" s="336"/>
      <c r="G52" s="42"/>
      <c r="H52" s="45"/>
      <c r="I52" s="69"/>
      <c r="J52" s="53">
        <f>J53+J57</f>
        <v>139000000</v>
      </c>
      <c r="K52" s="35"/>
    </row>
    <row r="53" spans="1:11" ht="15" customHeight="1">
      <c r="A53" s="70" t="s">
        <v>91</v>
      </c>
      <c r="B53" s="408" t="s">
        <v>93</v>
      </c>
      <c r="C53" s="408"/>
      <c r="D53" s="408"/>
      <c r="E53" s="408"/>
      <c r="F53" s="408"/>
      <c r="G53" s="98"/>
      <c r="H53" s="99"/>
      <c r="I53" s="100"/>
      <c r="J53" s="122">
        <f>SUM(J54:J56)</f>
        <v>84000000</v>
      </c>
      <c r="K53" s="35"/>
    </row>
    <row r="54" spans="1:11" ht="15" customHeight="1">
      <c r="A54" s="51"/>
      <c r="B54" s="409" t="s">
        <v>128</v>
      </c>
      <c r="C54" s="410"/>
      <c r="D54" s="410"/>
      <c r="E54" s="410"/>
      <c r="F54" s="411"/>
      <c r="G54" s="159">
        <v>4</v>
      </c>
      <c r="H54" s="160" t="s">
        <v>61</v>
      </c>
      <c r="I54" s="161">
        <v>13000000</v>
      </c>
      <c r="J54" s="162">
        <f>I54*G54</f>
        <v>52000000</v>
      </c>
    </row>
    <row r="55" spans="1:11" ht="15" customHeight="1">
      <c r="A55" s="51"/>
      <c r="B55" s="402" t="s">
        <v>94</v>
      </c>
      <c r="C55" s="403"/>
      <c r="D55" s="403"/>
      <c r="E55" s="403"/>
      <c r="F55" s="404"/>
      <c r="G55" s="102">
        <v>1</v>
      </c>
      <c r="H55" s="103" t="s">
        <v>61</v>
      </c>
      <c r="I55" s="104">
        <v>9000000</v>
      </c>
      <c r="J55" s="105">
        <f>I55*G55</f>
        <v>9000000</v>
      </c>
    </row>
    <row r="56" spans="1:11" ht="15" customHeight="1">
      <c r="A56" s="74"/>
      <c r="B56" s="405" t="s">
        <v>129</v>
      </c>
      <c r="C56" s="406"/>
      <c r="D56" s="406"/>
      <c r="E56" s="406"/>
      <c r="F56" s="407"/>
      <c r="G56" s="106">
        <v>1</v>
      </c>
      <c r="H56" s="107" t="s">
        <v>61</v>
      </c>
      <c r="I56" s="108">
        <v>23000000</v>
      </c>
      <c r="J56" s="109">
        <f>I56*G56</f>
        <v>23000000</v>
      </c>
    </row>
    <row r="57" spans="1:11" ht="15" customHeight="1">
      <c r="A57" s="70" t="s">
        <v>95</v>
      </c>
      <c r="B57" s="408" t="s">
        <v>96</v>
      </c>
      <c r="C57" s="408"/>
      <c r="D57" s="408"/>
      <c r="E57" s="408"/>
      <c r="F57" s="408"/>
      <c r="G57" s="98"/>
      <c r="H57" s="99"/>
      <c r="I57" s="100"/>
      <c r="J57" s="122">
        <f>SUM(J58:J60)</f>
        <v>55000000</v>
      </c>
      <c r="K57" s="35"/>
    </row>
    <row r="58" spans="1:11" ht="15" customHeight="1">
      <c r="A58" s="51"/>
      <c r="B58" s="402" t="s">
        <v>130</v>
      </c>
      <c r="C58" s="403"/>
      <c r="D58" s="403"/>
      <c r="E58" s="403"/>
      <c r="F58" s="404"/>
      <c r="G58" s="102">
        <v>1</v>
      </c>
      <c r="H58" s="103" t="s">
        <v>61</v>
      </c>
      <c r="I58" s="104">
        <v>31000000</v>
      </c>
      <c r="J58" s="105">
        <f>I58*G58</f>
        <v>31000000</v>
      </c>
    </row>
    <row r="59" spans="1:11" ht="15" customHeight="1">
      <c r="A59" s="51"/>
      <c r="B59" s="402" t="s">
        <v>97</v>
      </c>
      <c r="C59" s="403"/>
      <c r="D59" s="403"/>
      <c r="E59" s="403"/>
      <c r="F59" s="404"/>
      <c r="G59" s="102">
        <v>2</v>
      </c>
      <c r="H59" s="103" t="s">
        <v>61</v>
      </c>
      <c r="I59" s="104">
        <v>5000000</v>
      </c>
      <c r="J59" s="105">
        <f>I59*G59</f>
        <v>10000000</v>
      </c>
    </row>
    <row r="60" spans="1:11" ht="15" customHeight="1">
      <c r="A60" s="74"/>
      <c r="B60" s="405" t="s">
        <v>97</v>
      </c>
      <c r="C60" s="406"/>
      <c r="D60" s="406"/>
      <c r="E60" s="406"/>
      <c r="F60" s="407"/>
      <c r="G60" s="106">
        <v>4</v>
      </c>
      <c r="H60" s="107" t="s">
        <v>61</v>
      </c>
      <c r="I60" s="108">
        <v>3500000</v>
      </c>
      <c r="J60" s="109">
        <f>I60*G60</f>
        <v>14000000</v>
      </c>
    </row>
    <row r="61" spans="1:11" ht="15" customHeight="1">
      <c r="A61" s="68" t="s">
        <v>98</v>
      </c>
      <c r="B61" s="336" t="s">
        <v>100</v>
      </c>
      <c r="C61" s="336"/>
      <c r="D61" s="336"/>
      <c r="E61" s="336"/>
      <c r="F61" s="336"/>
      <c r="G61" s="42"/>
      <c r="H61" s="45"/>
      <c r="I61" s="69"/>
      <c r="J61" s="53">
        <f>J62+J67+J71</f>
        <v>64450000</v>
      </c>
      <c r="K61" s="35"/>
    </row>
    <row r="62" spans="1:11" ht="15" customHeight="1">
      <c r="A62" s="70" t="s">
        <v>99</v>
      </c>
      <c r="B62" s="408" t="s">
        <v>101</v>
      </c>
      <c r="C62" s="408"/>
      <c r="D62" s="408"/>
      <c r="E62" s="408"/>
      <c r="F62" s="408"/>
      <c r="G62" s="98"/>
      <c r="H62" s="99"/>
      <c r="I62" s="100"/>
      <c r="J62" s="122">
        <f>SUM(J63:J66)</f>
        <v>29900000</v>
      </c>
      <c r="K62" s="35"/>
    </row>
    <row r="63" spans="1:11" ht="15" customHeight="1">
      <c r="A63" s="51"/>
      <c r="B63" s="402" t="s">
        <v>102</v>
      </c>
      <c r="C63" s="403"/>
      <c r="D63" s="403"/>
      <c r="E63" s="403"/>
      <c r="F63" s="404"/>
      <c r="G63" s="102">
        <v>8</v>
      </c>
      <c r="H63" s="103" t="s">
        <v>61</v>
      </c>
      <c r="I63" s="104">
        <v>900000</v>
      </c>
      <c r="J63" s="105">
        <f>I63*G63</f>
        <v>7200000</v>
      </c>
    </row>
    <row r="64" spans="1:11" ht="15" customHeight="1">
      <c r="A64" s="51"/>
      <c r="B64" s="402" t="s">
        <v>103</v>
      </c>
      <c r="C64" s="403"/>
      <c r="D64" s="403"/>
      <c r="E64" s="403"/>
      <c r="F64" s="404"/>
      <c r="G64" s="102">
        <v>5</v>
      </c>
      <c r="H64" s="103" t="s">
        <v>61</v>
      </c>
      <c r="I64" s="104">
        <v>1500000</v>
      </c>
      <c r="J64" s="105">
        <f>I64*G64</f>
        <v>7500000</v>
      </c>
    </row>
    <row r="65" spans="1:11" ht="15" customHeight="1">
      <c r="A65" s="51"/>
      <c r="B65" s="402" t="s">
        <v>104</v>
      </c>
      <c r="C65" s="403"/>
      <c r="D65" s="403"/>
      <c r="E65" s="403"/>
      <c r="F65" s="404"/>
      <c r="G65" s="102">
        <v>4</v>
      </c>
      <c r="H65" s="103" t="s">
        <v>61</v>
      </c>
      <c r="I65" s="104">
        <v>1100000</v>
      </c>
      <c r="J65" s="105">
        <f>I65*G65</f>
        <v>4400000</v>
      </c>
    </row>
    <row r="66" spans="1:11" ht="15" customHeight="1">
      <c r="A66" s="74"/>
      <c r="B66" s="405" t="s">
        <v>131</v>
      </c>
      <c r="C66" s="406"/>
      <c r="D66" s="406"/>
      <c r="E66" s="406"/>
      <c r="F66" s="407"/>
      <c r="G66" s="106">
        <v>12</v>
      </c>
      <c r="H66" s="107" t="s">
        <v>61</v>
      </c>
      <c r="I66" s="108">
        <v>900000</v>
      </c>
      <c r="J66" s="109">
        <f>I66*G66</f>
        <v>10800000</v>
      </c>
    </row>
    <row r="67" spans="1:11" ht="15" customHeight="1">
      <c r="A67" s="70" t="s">
        <v>132</v>
      </c>
      <c r="B67" s="408" t="s">
        <v>133</v>
      </c>
      <c r="C67" s="408"/>
      <c r="D67" s="408"/>
      <c r="E67" s="408"/>
      <c r="F67" s="408"/>
      <c r="G67" s="98"/>
      <c r="H67" s="99"/>
      <c r="I67" s="100"/>
      <c r="J67" s="122">
        <f>SUM(J68:J70)</f>
        <v>14450000</v>
      </c>
      <c r="K67" s="35"/>
    </row>
    <row r="68" spans="1:11" ht="15" customHeight="1">
      <c r="A68" s="51"/>
      <c r="B68" s="402" t="s">
        <v>134</v>
      </c>
      <c r="C68" s="403"/>
      <c r="D68" s="403"/>
      <c r="E68" s="403"/>
      <c r="F68" s="404"/>
      <c r="G68" s="102">
        <v>8</v>
      </c>
      <c r="H68" s="103" t="s">
        <v>61</v>
      </c>
      <c r="I68" s="104">
        <v>600000</v>
      </c>
      <c r="J68" s="105">
        <f>I68*G68</f>
        <v>4800000</v>
      </c>
    </row>
    <row r="69" spans="1:11" ht="15" customHeight="1">
      <c r="A69" s="51"/>
      <c r="B69" s="402" t="s">
        <v>135</v>
      </c>
      <c r="C69" s="403"/>
      <c r="D69" s="403"/>
      <c r="E69" s="403"/>
      <c r="F69" s="404"/>
      <c r="G69" s="102">
        <v>12</v>
      </c>
      <c r="H69" s="103" t="s">
        <v>61</v>
      </c>
      <c r="I69" s="104">
        <v>450000</v>
      </c>
      <c r="J69" s="105">
        <f>I69*G69</f>
        <v>5400000</v>
      </c>
    </row>
    <row r="70" spans="1:11" ht="15" customHeight="1">
      <c r="A70" s="74"/>
      <c r="B70" s="405" t="s">
        <v>136</v>
      </c>
      <c r="C70" s="406"/>
      <c r="D70" s="406"/>
      <c r="E70" s="406"/>
      <c r="F70" s="407"/>
      <c r="G70" s="106">
        <v>5</v>
      </c>
      <c r="H70" s="107" t="s">
        <v>61</v>
      </c>
      <c r="I70" s="108">
        <v>850000</v>
      </c>
      <c r="J70" s="109">
        <f>I70*G70</f>
        <v>4250000</v>
      </c>
    </row>
    <row r="71" spans="1:11" ht="15" customHeight="1">
      <c r="A71" s="70" t="s">
        <v>105</v>
      </c>
      <c r="B71" s="408" t="s">
        <v>106</v>
      </c>
      <c r="C71" s="408"/>
      <c r="D71" s="408"/>
      <c r="E71" s="408"/>
      <c r="F71" s="408"/>
      <c r="G71" s="98"/>
      <c r="H71" s="99"/>
      <c r="I71" s="100"/>
      <c r="J71" s="122">
        <f>SUM(J72:J75)</f>
        <v>20100000</v>
      </c>
      <c r="K71" s="35"/>
    </row>
    <row r="72" spans="1:11" ht="15" customHeight="1">
      <c r="A72" s="51"/>
      <c r="B72" s="402" t="s">
        <v>107</v>
      </c>
      <c r="C72" s="403"/>
      <c r="D72" s="403"/>
      <c r="E72" s="403"/>
      <c r="F72" s="404"/>
      <c r="G72" s="102">
        <v>3</v>
      </c>
      <c r="H72" s="103" t="s">
        <v>61</v>
      </c>
      <c r="I72" s="104">
        <v>1700000</v>
      </c>
      <c r="J72" s="105">
        <f>I72*G72</f>
        <v>5100000</v>
      </c>
    </row>
    <row r="73" spans="1:11" ht="15" customHeight="1">
      <c r="A73" s="51"/>
      <c r="B73" s="402" t="s">
        <v>108</v>
      </c>
      <c r="C73" s="403"/>
      <c r="D73" s="403"/>
      <c r="E73" s="403"/>
      <c r="F73" s="404"/>
      <c r="G73" s="102">
        <v>2</v>
      </c>
      <c r="H73" s="103" t="s">
        <v>61</v>
      </c>
      <c r="I73" s="104">
        <v>1500000</v>
      </c>
      <c r="J73" s="105">
        <f>I73*G73</f>
        <v>3000000</v>
      </c>
    </row>
    <row r="74" spans="1:11" ht="15" customHeight="1">
      <c r="A74" s="51"/>
      <c r="B74" s="402" t="s">
        <v>137</v>
      </c>
      <c r="C74" s="403"/>
      <c r="D74" s="403"/>
      <c r="E74" s="403"/>
      <c r="F74" s="404"/>
      <c r="G74" s="102">
        <v>4</v>
      </c>
      <c r="H74" s="103" t="s">
        <v>61</v>
      </c>
      <c r="I74" s="104">
        <v>1500000</v>
      </c>
      <c r="J74" s="105">
        <f>I74*G74</f>
        <v>6000000</v>
      </c>
    </row>
    <row r="75" spans="1:11" ht="15" customHeight="1">
      <c r="A75" s="74"/>
      <c r="B75" s="405" t="s">
        <v>138</v>
      </c>
      <c r="C75" s="406"/>
      <c r="D75" s="406"/>
      <c r="E75" s="406"/>
      <c r="F75" s="407"/>
      <c r="G75" s="106">
        <v>4</v>
      </c>
      <c r="H75" s="107" t="s">
        <v>61</v>
      </c>
      <c r="I75" s="108">
        <v>1500000</v>
      </c>
      <c r="J75" s="109">
        <f>I75*G75</f>
        <v>6000000</v>
      </c>
    </row>
    <row r="76" spans="1:11">
      <c r="A76" s="71"/>
      <c r="B76" s="78"/>
      <c r="C76" s="79"/>
      <c r="D76" s="79"/>
      <c r="E76" s="79"/>
      <c r="F76" s="80"/>
      <c r="G76" s="72"/>
      <c r="H76" s="45"/>
      <c r="I76" s="73"/>
      <c r="J76" s="52"/>
    </row>
    <row r="77" spans="1:11" ht="15.75" thickBot="1">
      <c r="A77" s="398"/>
      <c r="B77" s="399"/>
      <c r="C77" s="399"/>
      <c r="D77" s="399"/>
      <c r="E77" s="399"/>
      <c r="F77" s="399"/>
      <c r="G77" s="399"/>
      <c r="H77" s="399"/>
      <c r="I77" s="400"/>
      <c r="J77" s="54"/>
      <c r="K77" s="35"/>
    </row>
    <row r="78" spans="1:11">
      <c r="A78" s="55" t="s">
        <v>43</v>
      </c>
      <c r="B78" s="16"/>
      <c r="C78" s="16"/>
      <c r="D78" s="16"/>
      <c r="E78" s="16"/>
      <c r="F78" s="16"/>
      <c r="G78" s="26"/>
      <c r="H78" s="16"/>
      <c r="I78" s="27"/>
      <c r="J78" s="56"/>
      <c r="K78" s="35"/>
    </row>
    <row r="79" spans="1:11">
      <c r="A79" s="57" t="s">
        <v>44</v>
      </c>
      <c r="B79" s="16"/>
      <c r="C79" s="16" t="s">
        <v>45</v>
      </c>
      <c r="D79" s="58"/>
      <c r="E79" s="16"/>
      <c r="F79" s="16"/>
      <c r="G79" s="26"/>
      <c r="H79" s="321" t="s">
        <v>139</v>
      </c>
      <c r="I79" s="321"/>
      <c r="J79" s="322"/>
      <c r="K79" s="35"/>
    </row>
    <row r="80" spans="1:11">
      <c r="A80" s="57" t="s">
        <v>46</v>
      </c>
      <c r="B80" s="16"/>
      <c r="C80" s="16" t="s">
        <v>47</v>
      </c>
      <c r="D80" s="58"/>
      <c r="E80" s="16"/>
      <c r="F80" s="16"/>
      <c r="G80" s="26"/>
      <c r="H80" s="323" t="s">
        <v>48</v>
      </c>
      <c r="I80" s="323"/>
      <c r="J80" s="324"/>
      <c r="K80" s="35"/>
    </row>
    <row r="81" spans="1:11">
      <c r="A81" s="57"/>
      <c r="B81" s="16"/>
      <c r="C81" s="16" t="s">
        <v>49</v>
      </c>
      <c r="D81" s="58"/>
      <c r="E81" s="16"/>
      <c r="F81" s="16"/>
      <c r="G81" s="26"/>
      <c r="H81" s="2"/>
      <c r="I81" s="3"/>
      <c r="J81" s="15"/>
      <c r="K81" s="35"/>
    </row>
    <row r="82" spans="1:11">
      <c r="A82" s="57"/>
      <c r="B82" s="16"/>
      <c r="C82" s="16" t="s">
        <v>50</v>
      </c>
      <c r="D82" s="58"/>
      <c r="E82" s="16"/>
      <c r="F82" s="16"/>
      <c r="G82" s="26"/>
      <c r="H82" s="2"/>
      <c r="I82" s="3"/>
      <c r="J82" s="15"/>
      <c r="K82" s="35"/>
    </row>
    <row r="83" spans="1:11">
      <c r="A83" s="57"/>
      <c r="B83" s="16"/>
      <c r="C83" s="58" t="s">
        <v>51</v>
      </c>
      <c r="D83" s="59"/>
      <c r="E83" s="16"/>
      <c r="F83" s="16"/>
      <c r="G83" s="26"/>
      <c r="H83" s="2"/>
      <c r="I83" s="3"/>
      <c r="J83" s="15"/>
      <c r="K83" s="35"/>
    </row>
    <row r="84" spans="1:11">
      <c r="A84" s="57"/>
      <c r="B84" s="16"/>
      <c r="C84" s="58"/>
      <c r="D84" s="58"/>
      <c r="E84" s="16"/>
      <c r="F84" s="16"/>
      <c r="G84" s="26"/>
      <c r="H84" s="86"/>
      <c r="I84" s="86"/>
      <c r="J84" s="87"/>
      <c r="K84" s="35"/>
    </row>
    <row r="85" spans="1:11">
      <c r="A85" s="57"/>
      <c r="B85" s="16"/>
      <c r="C85" s="58"/>
      <c r="D85" s="58"/>
      <c r="E85" s="16"/>
      <c r="F85" s="16"/>
      <c r="G85" s="26"/>
      <c r="H85" s="325" t="s">
        <v>140</v>
      </c>
      <c r="I85" s="325"/>
      <c r="J85" s="326"/>
      <c r="K85" s="35"/>
    </row>
    <row r="86" spans="1:11">
      <c r="A86" s="57"/>
      <c r="B86" s="16"/>
      <c r="C86" s="16"/>
      <c r="D86" s="16"/>
      <c r="E86" s="16"/>
      <c r="F86" s="16"/>
      <c r="G86" s="26"/>
      <c r="H86" s="323" t="s">
        <v>116</v>
      </c>
      <c r="I86" s="323"/>
      <c r="J86" s="324"/>
      <c r="K86" s="35"/>
    </row>
    <row r="87" spans="1:11">
      <c r="A87" s="60"/>
      <c r="B87" s="30"/>
      <c r="C87" s="30"/>
      <c r="D87" s="30"/>
      <c r="E87" s="30"/>
      <c r="F87" s="30"/>
      <c r="G87" s="31"/>
      <c r="H87" s="30"/>
      <c r="I87" s="32"/>
      <c r="J87" s="61"/>
      <c r="K87" s="35"/>
    </row>
    <row r="88" spans="1:11">
      <c r="A88" s="327" t="s">
        <v>52</v>
      </c>
      <c r="B88" s="317"/>
      <c r="C88" s="317"/>
      <c r="D88" s="317"/>
      <c r="E88" s="317"/>
      <c r="F88" s="317"/>
      <c r="G88" s="317"/>
      <c r="H88" s="317"/>
      <c r="I88" s="317"/>
      <c r="J88" s="401"/>
      <c r="K88" s="35"/>
    </row>
    <row r="89" spans="1:11">
      <c r="A89" s="93" t="s">
        <v>53</v>
      </c>
      <c r="B89" s="317" t="s">
        <v>54</v>
      </c>
      <c r="C89" s="317"/>
      <c r="D89" s="317"/>
      <c r="E89" s="317"/>
      <c r="F89" s="317" t="s">
        <v>55</v>
      </c>
      <c r="G89" s="317"/>
      <c r="H89" s="317" t="s">
        <v>56</v>
      </c>
      <c r="I89" s="317"/>
      <c r="J89" s="62" t="s">
        <v>57</v>
      </c>
      <c r="K89" s="35"/>
    </row>
    <row r="90" spans="1:11" ht="36" customHeight="1">
      <c r="A90" s="44">
        <v>1</v>
      </c>
      <c r="B90" s="312"/>
      <c r="C90" s="313"/>
      <c r="D90" s="313"/>
      <c r="E90" s="314"/>
      <c r="F90" s="315"/>
      <c r="G90" s="316"/>
      <c r="H90" s="315" t="s">
        <v>58</v>
      </c>
      <c r="I90" s="316"/>
      <c r="J90" s="63"/>
      <c r="K90" s="35"/>
    </row>
    <row r="91" spans="1:11" ht="36" customHeight="1">
      <c r="A91" s="44">
        <v>2</v>
      </c>
      <c r="B91" s="312"/>
      <c r="C91" s="313"/>
      <c r="D91" s="313"/>
      <c r="E91" s="314"/>
      <c r="F91" s="315"/>
      <c r="G91" s="316"/>
      <c r="H91" s="315" t="s">
        <v>59</v>
      </c>
      <c r="I91" s="316"/>
      <c r="J91" s="63"/>
      <c r="K91" s="35"/>
    </row>
    <row r="92" spans="1:11" ht="36" customHeight="1">
      <c r="A92" s="44">
        <v>3</v>
      </c>
      <c r="B92" s="312"/>
      <c r="C92" s="313"/>
      <c r="D92" s="313"/>
      <c r="E92" s="314"/>
      <c r="F92" s="315"/>
      <c r="G92" s="316"/>
      <c r="H92" s="315" t="s">
        <v>59</v>
      </c>
      <c r="I92" s="316"/>
      <c r="J92" s="63"/>
      <c r="K92" s="35"/>
    </row>
    <row r="93" spans="1:11" ht="36" customHeight="1">
      <c r="A93" s="44">
        <v>4</v>
      </c>
      <c r="B93" s="312"/>
      <c r="C93" s="313"/>
      <c r="D93" s="313"/>
      <c r="E93" s="314"/>
      <c r="F93" s="315"/>
      <c r="G93" s="316"/>
      <c r="H93" s="315" t="s">
        <v>59</v>
      </c>
      <c r="I93" s="316"/>
      <c r="J93" s="63"/>
      <c r="K93" s="35"/>
    </row>
    <row r="94" spans="1:11" ht="36" customHeight="1" thickBot="1">
      <c r="A94" s="64">
        <v>5</v>
      </c>
      <c r="B94" s="306"/>
      <c r="C94" s="307"/>
      <c r="D94" s="307"/>
      <c r="E94" s="308"/>
      <c r="F94" s="309"/>
      <c r="G94" s="310"/>
      <c r="H94" s="309" t="s">
        <v>59</v>
      </c>
      <c r="I94" s="310"/>
      <c r="J94" s="65"/>
      <c r="K94" s="35"/>
    </row>
    <row r="95" spans="1:11">
      <c r="K95" s="35"/>
    </row>
    <row r="96" spans="1:11">
      <c r="K96" s="35"/>
    </row>
    <row r="97" spans="11:11">
      <c r="K97" s="35"/>
    </row>
    <row r="98" spans="11:11">
      <c r="K98" s="35"/>
    </row>
    <row r="99" spans="11:11">
      <c r="K99" s="35"/>
    </row>
    <row r="100" spans="11:11">
      <c r="K100" s="35"/>
    </row>
    <row r="101" spans="11:11">
      <c r="K101" s="35"/>
    </row>
    <row r="102" spans="11:11">
      <c r="K102" s="35"/>
    </row>
    <row r="103" spans="11:11">
      <c r="K103" s="35"/>
    </row>
    <row r="104" spans="11:11">
      <c r="K104" s="35"/>
    </row>
    <row r="105" spans="11:11">
      <c r="K105" s="35"/>
    </row>
    <row r="106" spans="11:11">
      <c r="K106" s="35"/>
    </row>
    <row r="107" spans="11:11">
      <c r="K107" s="35"/>
    </row>
    <row r="108" spans="11:11">
      <c r="K108" s="35"/>
    </row>
    <row r="109" spans="11:11">
      <c r="K109" s="35"/>
    </row>
    <row r="110" spans="11:11">
      <c r="K110" s="35"/>
    </row>
    <row r="111" spans="11:11">
      <c r="K111" s="35"/>
    </row>
    <row r="112" spans="11:11">
      <c r="K112" s="35"/>
    </row>
    <row r="113" spans="11:11">
      <c r="K113" s="35"/>
    </row>
  </sheetData>
  <mergeCells count="105">
    <mergeCell ref="A20:B20"/>
    <mergeCell ref="C20:H20"/>
    <mergeCell ref="I20:J20"/>
    <mergeCell ref="B58:F58"/>
    <mergeCell ref="B57:F57"/>
    <mergeCell ref="B59:F59"/>
    <mergeCell ref="B53:F53"/>
    <mergeCell ref="B52:F52"/>
    <mergeCell ref="B56:F56"/>
    <mergeCell ref="B54:F54"/>
    <mergeCell ref="A21:B21"/>
    <mergeCell ref="B32:F32"/>
    <mergeCell ref="C26:J26"/>
    <mergeCell ref="A27:B27"/>
    <mergeCell ref="A28:J28"/>
    <mergeCell ref="B29:F30"/>
    <mergeCell ref="G29:I29"/>
    <mergeCell ref="J29:J30"/>
    <mergeCell ref="B31:F31"/>
    <mergeCell ref="C21:H21"/>
    <mergeCell ref="I21:J21"/>
    <mergeCell ref="A22:B22"/>
    <mergeCell ref="C22:H22"/>
    <mergeCell ref="I22:J22"/>
    <mergeCell ref="A19:B19"/>
    <mergeCell ref="C19:H19"/>
    <mergeCell ref="I19:J19"/>
    <mergeCell ref="A2:I2"/>
    <mergeCell ref="J2:J3"/>
    <mergeCell ref="A3:I3"/>
    <mergeCell ref="A4:I4"/>
    <mergeCell ref="J4:J5"/>
    <mergeCell ref="A5:I5"/>
    <mergeCell ref="A7:B7"/>
    <mergeCell ref="A17:J17"/>
    <mergeCell ref="A18:B18"/>
    <mergeCell ref="C18:H18"/>
    <mergeCell ref="I18:J18"/>
    <mergeCell ref="A23:B23"/>
    <mergeCell ref="C23:H23"/>
    <mergeCell ref="I23:J23"/>
    <mergeCell ref="A24:B24"/>
    <mergeCell ref="C24:H24"/>
    <mergeCell ref="I24:J24"/>
    <mergeCell ref="A25:B25"/>
    <mergeCell ref="C25:H25"/>
    <mergeCell ref="I25:J25"/>
    <mergeCell ref="H80:J80"/>
    <mergeCell ref="B33:F33"/>
    <mergeCell ref="B34:F34"/>
    <mergeCell ref="B35:F35"/>
    <mergeCell ref="B38:F38"/>
    <mergeCell ref="B39:F39"/>
    <mergeCell ref="B41:F41"/>
    <mergeCell ref="B46:F46"/>
    <mergeCell ref="A77:I77"/>
    <mergeCell ref="H79:J79"/>
    <mergeCell ref="B43:F43"/>
    <mergeCell ref="B44:F44"/>
    <mergeCell ref="B42:F42"/>
    <mergeCell ref="B45:F45"/>
    <mergeCell ref="B40:F40"/>
    <mergeCell ref="B60:F60"/>
    <mergeCell ref="B75:F75"/>
    <mergeCell ref="B47:F47"/>
    <mergeCell ref="B48:F48"/>
    <mergeCell ref="B71:F71"/>
    <mergeCell ref="B49:F49"/>
    <mergeCell ref="B51:F51"/>
    <mergeCell ref="B61:F61"/>
    <mergeCell ref="B50:F50"/>
    <mergeCell ref="H85:J85"/>
    <mergeCell ref="H86:J86"/>
    <mergeCell ref="A88:J88"/>
    <mergeCell ref="B89:E89"/>
    <mergeCell ref="F89:G89"/>
    <mergeCell ref="H89:I89"/>
    <mergeCell ref="B90:E90"/>
    <mergeCell ref="F90:G90"/>
    <mergeCell ref="H90:I90"/>
    <mergeCell ref="H91:I91"/>
    <mergeCell ref="B94:E94"/>
    <mergeCell ref="F94:G94"/>
    <mergeCell ref="H94:I94"/>
    <mergeCell ref="B92:E92"/>
    <mergeCell ref="F92:G92"/>
    <mergeCell ref="H92:I92"/>
    <mergeCell ref="B93:E93"/>
    <mergeCell ref="F93:G93"/>
    <mergeCell ref="H93:I93"/>
    <mergeCell ref="B55:F55"/>
    <mergeCell ref="B65:F65"/>
    <mergeCell ref="B67:F67"/>
    <mergeCell ref="B68:F68"/>
    <mergeCell ref="B69:F69"/>
    <mergeCell ref="B70:F70"/>
    <mergeCell ref="B73:F73"/>
    <mergeCell ref="B91:E91"/>
    <mergeCell ref="F91:G91"/>
    <mergeCell ref="B72:F72"/>
    <mergeCell ref="B74:F74"/>
    <mergeCell ref="B62:F62"/>
    <mergeCell ref="B63:F63"/>
    <mergeCell ref="B66:F66"/>
    <mergeCell ref="B64:F64"/>
  </mergeCells>
  <pageMargins left="0.5" right="0.39370078740157499" top="0.8" bottom="0.49803149600000002" header="0.31496062992126" footer="0.31496062992126"/>
  <pageSetup paperSize="5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G41"/>
  <sheetViews>
    <sheetView workbookViewId="0">
      <selection activeCell="P17" sqref="P17"/>
    </sheetView>
  </sheetViews>
  <sheetFormatPr defaultRowHeight="15"/>
  <cols>
    <col min="1" max="1" width="3.85546875" style="211" customWidth="1"/>
    <col min="2" max="9" width="2.7109375" style="211" customWidth="1"/>
    <col min="10" max="10" width="3.85546875" style="211" customWidth="1"/>
    <col min="11" max="14" width="2.5703125" style="211" customWidth="1"/>
    <col min="15" max="15" width="26.85546875" style="211" customWidth="1"/>
    <col min="16" max="16" width="7.85546875" style="216" customWidth="1"/>
    <col min="17" max="17" width="7.42578125" style="216" customWidth="1"/>
    <col min="18" max="18" width="10.85546875" style="217" customWidth="1"/>
    <col min="19" max="19" width="11.42578125" style="218" customWidth="1"/>
    <col min="20" max="21" width="9" style="211" customWidth="1"/>
    <col min="22" max="22" width="12.140625" customWidth="1"/>
    <col min="23" max="23" width="11.85546875" customWidth="1"/>
    <col min="24" max="24" width="9.42578125" customWidth="1"/>
    <col min="25" max="25" width="10.140625" customWidth="1"/>
    <col min="26" max="26" width="11.28515625" customWidth="1"/>
    <col min="27" max="27" width="11.140625" customWidth="1"/>
    <col min="28" max="28" width="12.28515625" customWidth="1"/>
    <col min="29" max="31" width="10.7109375" customWidth="1"/>
    <col min="32" max="32" width="6" style="218" customWidth="1"/>
    <col min="33" max="33" width="1.5703125" customWidth="1"/>
  </cols>
  <sheetData>
    <row r="1" spans="1:32">
      <c r="A1" s="454" t="s">
        <v>158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  <c r="R1" s="454"/>
      <c r="S1" s="454"/>
      <c r="T1" s="454"/>
      <c r="U1" s="454"/>
      <c r="V1" s="454"/>
      <c r="W1" s="454"/>
      <c r="X1" s="454"/>
      <c r="Y1" s="454"/>
      <c r="Z1" s="454"/>
      <c r="AA1" s="454"/>
      <c r="AB1" s="454"/>
      <c r="AC1" s="454"/>
      <c r="AD1" s="454"/>
      <c r="AE1" s="454"/>
      <c r="AF1" s="454"/>
    </row>
    <row r="2" spans="1:32">
      <c r="A2" s="454" t="s">
        <v>159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  <c r="R2" s="454"/>
      <c r="S2" s="454"/>
      <c r="T2" s="454"/>
      <c r="U2" s="454"/>
      <c r="V2" s="454"/>
      <c r="W2" s="454"/>
      <c r="X2" s="454"/>
      <c r="Y2" s="454"/>
      <c r="Z2" s="454"/>
      <c r="AA2" s="454"/>
      <c r="AB2" s="454"/>
      <c r="AC2" s="454"/>
      <c r="AD2" s="454"/>
      <c r="AE2" s="454"/>
      <c r="AF2" s="454"/>
    </row>
    <row r="3" spans="1:32">
      <c r="A3" s="454" t="s">
        <v>160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  <c r="P3" s="454"/>
      <c r="Q3" s="454"/>
      <c r="R3" s="454"/>
      <c r="S3" s="454"/>
      <c r="T3" s="454"/>
      <c r="U3" s="454"/>
      <c r="V3" s="454"/>
      <c r="W3" s="454"/>
      <c r="X3" s="454"/>
      <c r="Y3" s="454"/>
      <c r="Z3" s="454"/>
      <c r="AA3" s="454"/>
      <c r="AB3" s="454"/>
      <c r="AC3" s="454"/>
      <c r="AD3" s="454"/>
      <c r="AE3" s="454"/>
      <c r="AF3" s="454"/>
    </row>
    <row r="4" spans="1:32">
      <c r="A4" s="204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5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</row>
    <row r="5" spans="1:32">
      <c r="A5" s="204"/>
      <c r="B5" s="206" t="s">
        <v>161</v>
      </c>
      <c r="C5" s="206" t="s">
        <v>162</v>
      </c>
      <c r="D5" s="206" t="s">
        <v>161</v>
      </c>
      <c r="E5" s="206" t="s">
        <v>162</v>
      </c>
      <c r="F5" s="206" t="s">
        <v>163</v>
      </c>
      <c r="G5" s="206" t="s">
        <v>162</v>
      </c>
      <c r="H5" s="207" t="s">
        <v>164</v>
      </c>
      <c r="I5" s="207"/>
      <c r="J5" s="207"/>
      <c r="K5" s="208" t="s">
        <v>6</v>
      </c>
      <c r="L5" s="209" t="s">
        <v>165</v>
      </c>
      <c r="M5" s="210"/>
      <c r="N5" s="210"/>
      <c r="O5" s="209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</row>
    <row r="6" spans="1:32">
      <c r="B6" s="212" t="s">
        <v>161</v>
      </c>
      <c r="C6" s="212" t="s">
        <v>162</v>
      </c>
      <c r="D6" s="212" t="s">
        <v>163</v>
      </c>
      <c r="E6" s="212" t="s">
        <v>161</v>
      </c>
      <c r="F6" s="212" t="s">
        <v>162</v>
      </c>
      <c r="G6" s="212" t="s">
        <v>163</v>
      </c>
      <c r="H6" s="212" t="s">
        <v>162</v>
      </c>
      <c r="I6" s="212" t="s">
        <v>163</v>
      </c>
      <c r="J6" s="213" t="s">
        <v>166</v>
      </c>
      <c r="K6" s="214" t="s">
        <v>6</v>
      </c>
      <c r="L6" s="215" t="s">
        <v>167</v>
      </c>
      <c r="M6" s="214"/>
      <c r="N6" s="214"/>
      <c r="O6" s="214"/>
    </row>
    <row r="7" spans="1:32">
      <c r="A7" s="455" t="s">
        <v>168</v>
      </c>
      <c r="B7" s="458" t="s">
        <v>169</v>
      </c>
      <c r="C7" s="459"/>
      <c r="D7" s="459"/>
      <c r="E7" s="459"/>
      <c r="F7" s="459"/>
      <c r="G7" s="459"/>
      <c r="H7" s="459"/>
      <c r="I7" s="219"/>
      <c r="J7" s="219"/>
      <c r="K7" s="458" t="s">
        <v>170</v>
      </c>
      <c r="L7" s="459"/>
      <c r="M7" s="459"/>
      <c r="N7" s="459"/>
      <c r="O7" s="460"/>
      <c r="P7" s="450" t="s">
        <v>171</v>
      </c>
      <c r="Q7" s="450"/>
      <c r="R7" s="450"/>
      <c r="S7" s="461" t="s">
        <v>172</v>
      </c>
      <c r="T7" s="450" t="s">
        <v>173</v>
      </c>
      <c r="U7" s="450"/>
      <c r="V7" s="450"/>
      <c r="W7" s="450"/>
      <c r="X7" s="450"/>
      <c r="Y7" s="450"/>
      <c r="Z7" s="450"/>
      <c r="AA7" s="450"/>
      <c r="AB7" s="450"/>
      <c r="AC7" s="450"/>
      <c r="AD7" s="450"/>
      <c r="AE7" s="450"/>
      <c r="AF7" s="461" t="s">
        <v>174</v>
      </c>
    </row>
    <row r="8" spans="1:32">
      <c r="A8" s="456"/>
      <c r="B8" s="447"/>
      <c r="C8" s="448"/>
      <c r="D8" s="448"/>
      <c r="E8" s="448"/>
      <c r="F8" s="448"/>
      <c r="G8" s="448"/>
      <c r="H8" s="448"/>
      <c r="I8" s="220"/>
      <c r="J8" s="220"/>
      <c r="K8" s="447" t="s">
        <v>175</v>
      </c>
      <c r="L8" s="448"/>
      <c r="M8" s="448"/>
      <c r="N8" s="448"/>
      <c r="O8" s="449"/>
      <c r="P8" s="450"/>
      <c r="Q8" s="450"/>
      <c r="R8" s="450"/>
      <c r="S8" s="462"/>
      <c r="T8" s="450" t="s">
        <v>176</v>
      </c>
      <c r="U8" s="450"/>
      <c r="V8" s="450"/>
      <c r="W8" s="450" t="s">
        <v>177</v>
      </c>
      <c r="X8" s="450"/>
      <c r="Y8" s="450"/>
      <c r="Z8" s="450" t="s">
        <v>178</v>
      </c>
      <c r="AA8" s="450"/>
      <c r="AB8" s="450"/>
      <c r="AC8" s="450" t="s">
        <v>179</v>
      </c>
      <c r="AD8" s="450"/>
      <c r="AE8" s="450"/>
      <c r="AF8" s="462"/>
    </row>
    <row r="9" spans="1:32">
      <c r="A9" s="457"/>
      <c r="B9" s="451"/>
      <c r="C9" s="452"/>
      <c r="D9" s="452"/>
      <c r="E9" s="452"/>
      <c r="F9" s="452"/>
      <c r="G9" s="452"/>
      <c r="H9" s="452"/>
      <c r="I9" s="221"/>
      <c r="J9" s="221"/>
      <c r="K9" s="451" t="s">
        <v>180</v>
      </c>
      <c r="L9" s="452"/>
      <c r="M9" s="452"/>
      <c r="N9" s="452"/>
      <c r="O9" s="453"/>
      <c r="P9" s="222" t="s">
        <v>181</v>
      </c>
      <c r="Q9" s="222" t="s">
        <v>182</v>
      </c>
      <c r="R9" s="223" t="s">
        <v>183</v>
      </c>
      <c r="S9" s="463"/>
      <c r="T9" s="224">
        <v>43101</v>
      </c>
      <c r="U9" s="224">
        <v>43132</v>
      </c>
      <c r="V9" s="224">
        <v>43160</v>
      </c>
      <c r="W9" s="224">
        <v>43191</v>
      </c>
      <c r="X9" s="224">
        <v>43221</v>
      </c>
      <c r="Y9" s="224">
        <v>43252</v>
      </c>
      <c r="Z9" s="224">
        <v>43282</v>
      </c>
      <c r="AA9" s="224">
        <v>43313</v>
      </c>
      <c r="AB9" s="224">
        <v>43344</v>
      </c>
      <c r="AC9" s="224">
        <v>43374</v>
      </c>
      <c r="AD9" s="224">
        <v>43405</v>
      </c>
      <c r="AE9" s="224">
        <v>43435</v>
      </c>
      <c r="AF9" s="463"/>
    </row>
    <row r="10" spans="1:32">
      <c r="A10" s="225">
        <v>1</v>
      </c>
      <c r="B10" s="226" t="s">
        <v>161</v>
      </c>
      <c r="C10" s="227" t="s">
        <v>162</v>
      </c>
      <c r="D10" s="227" t="s">
        <v>161</v>
      </c>
      <c r="E10" s="227" t="s">
        <v>162</v>
      </c>
      <c r="F10" s="227" t="s">
        <v>163</v>
      </c>
      <c r="G10" s="227" t="s">
        <v>162</v>
      </c>
      <c r="H10" s="228" t="s">
        <v>164</v>
      </c>
      <c r="I10" s="228"/>
      <c r="J10" s="229"/>
      <c r="K10" s="230" t="s">
        <v>184</v>
      </c>
      <c r="L10" s="231"/>
      <c r="M10" s="232"/>
      <c r="N10" s="232"/>
      <c r="O10" s="233"/>
      <c r="P10" s="234"/>
      <c r="Q10" s="234"/>
      <c r="R10" s="235"/>
      <c r="S10" s="236">
        <f>S11</f>
        <v>547060000</v>
      </c>
      <c r="T10" s="237"/>
      <c r="U10" s="237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9"/>
    </row>
    <row r="11" spans="1:32">
      <c r="A11" s="240"/>
      <c r="B11" s="241" t="s">
        <v>161</v>
      </c>
      <c r="C11" s="206" t="s">
        <v>162</v>
      </c>
      <c r="D11" s="206" t="s">
        <v>163</v>
      </c>
      <c r="E11" s="206" t="s">
        <v>161</v>
      </c>
      <c r="F11" s="206" t="s">
        <v>162</v>
      </c>
      <c r="G11" s="206" t="s">
        <v>163</v>
      </c>
      <c r="H11" s="206" t="s">
        <v>162</v>
      </c>
      <c r="I11" s="206" t="s">
        <v>163</v>
      </c>
      <c r="J11" s="242" t="s">
        <v>166</v>
      </c>
      <c r="K11" s="243"/>
      <c r="L11" s="244" t="s">
        <v>167</v>
      </c>
      <c r="M11" s="245"/>
      <c r="N11" s="245"/>
      <c r="O11" s="246"/>
      <c r="P11" s="247"/>
      <c r="Q11" s="247"/>
      <c r="R11" s="248"/>
      <c r="S11" s="249">
        <f>S12+S14+S16</f>
        <v>547060000</v>
      </c>
      <c r="T11" s="250"/>
      <c r="U11" s="250"/>
      <c r="V11" s="251"/>
      <c r="W11" s="251"/>
      <c r="X11" s="251"/>
      <c r="Y11" s="251"/>
      <c r="Z11" s="251"/>
      <c r="AA11" s="251"/>
      <c r="AB11" s="251"/>
      <c r="AC11" s="251"/>
      <c r="AD11" s="251"/>
      <c r="AE11" s="251"/>
      <c r="AF11" s="252"/>
    </row>
    <row r="12" spans="1:32">
      <c r="A12" s="253"/>
      <c r="B12" s="254" t="s">
        <v>185</v>
      </c>
      <c r="C12" s="255" t="s">
        <v>186</v>
      </c>
      <c r="D12" s="255" t="s">
        <v>186</v>
      </c>
      <c r="E12" s="255" t="s">
        <v>187</v>
      </c>
      <c r="F12" s="255">
        <v>14</v>
      </c>
      <c r="G12" s="255"/>
      <c r="H12" s="255"/>
      <c r="I12" s="255"/>
      <c r="J12" s="255"/>
      <c r="K12" s="256"/>
      <c r="L12" s="257"/>
      <c r="M12" s="257" t="s">
        <v>188</v>
      </c>
      <c r="N12" s="257"/>
      <c r="O12" s="258"/>
      <c r="P12" s="259"/>
      <c r="Q12" s="259"/>
      <c r="R12" s="260"/>
      <c r="S12" s="249">
        <f>S13</f>
        <v>10000000</v>
      </c>
      <c r="T12" s="261"/>
      <c r="U12" s="261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3"/>
    </row>
    <row r="13" spans="1:32">
      <c r="A13" s="253"/>
      <c r="B13" s="254"/>
      <c r="C13" s="255"/>
      <c r="D13" s="255"/>
      <c r="E13" s="255"/>
      <c r="F13" s="255"/>
      <c r="G13" s="255"/>
      <c r="H13" s="255"/>
      <c r="I13" s="255"/>
      <c r="J13" s="255"/>
      <c r="K13" s="256"/>
      <c r="L13" s="257"/>
      <c r="M13" s="257"/>
      <c r="N13" s="257" t="s">
        <v>188</v>
      </c>
      <c r="O13" s="258"/>
      <c r="P13" s="259">
        <v>2</v>
      </c>
      <c r="Q13" s="259" t="s">
        <v>189</v>
      </c>
      <c r="R13" s="260">
        <v>5000000</v>
      </c>
      <c r="S13" s="263">
        <f>P13*R13</f>
        <v>10000000</v>
      </c>
      <c r="T13" s="260"/>
      <c r="U13" s="261"/>
      <c r="V13" s="260"/>
      <c r="W13" s="262"/>
      <c r="X13" s="260"/>
      <c r="Y13" s="262"/>
      <c r="Z13" s="262">
        <v>10000000</v>
      </c>
      <c r="AA13" s="262"/>
      <c r="AB13" s="260"/>
      <c r="AC13" s="262"/>
      <c r="AD13" s="260"/>
      <c r="AE13" s="262"/>
      <c r="AF13" s="263"/>
    </row>
    <row r="14" spans="1:32">
      <c r="A14" s="253"/>
      <c r="B14" s="254" t="s">
        <v>185</v>
      </c>
      <c r="C14" s="255" t="s">
        <v>186</v>
      </c>
      <c r="D14" s="255" t="s">
        <v>186</v>
      </c>
      <c r="E14" s="255" t="s">
        <v>187</v>
      </c>
      <c r="F14" s="255">
        <v>16</v>
      </c>
      <c r="G14" s="255"/>
      <c r="H14" s="255"/>
      <c r="I14" s="264"/>
      <c r="J14" s="264"/>
      <c r="K14" s="256"/>
      <c r="L14" s="257"/>
      <c r="M14" s="257" t="s">
        <v>190</v>
      </c>
      <c r="N14" s="257"/>
      <c r="O14" s="258"/>
      <c r="P14" s="259"/>
      <c r="Q14" s="259"/>
      <c r="R14" s="260"/>
      <c r="S14" s="249">
        <f>S15</f>
        <v>500000000</v>
      </c>
      <c r="T14" s="261"/>
      <c r="U14" s="261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3"/>
    </row>
    <row r="15" spans="1:32">
      <c r="A15" s="253"/>
      <c r="B15" s="265"/>
      <c r="C15" s="266"/>
      <c r="D15" s="266"/>
      <c r="E15" s="266"/>
      <c r="F15" s="266"/>
      <c r="G15" s="266"/>
      <c r="H15" s="266"/>
      <c r="I15" s="264"/>
      <c r="J15" s="264"/>
      <c r="K15" s="267"/>
      <c r="L15" s="268"/>
      <c r="M15" s="268"/>
      <c r="N15" s="268" t="s">
        <v>190</v>
      </c>
      <c r="O15" s="269"/>
      <c r="P15" s="270">
        <v>1</v>
      </c>
      <c r="Q15" s="270" t="s">
        <v>42</v>
      </c>
      <c r="R15" s="271">
        <v>500000000</v>
      </c>
      <c r="S15" s="272">
        <f>R15*P15</f>
        <v>500000000</v>
      </c>
      <c r="T15" s="273"/>
      <c r="U15" s="273"/>
      <c r="V15" s="273">
        <v>250000000</v>
      </c>
      <c r="W15" s="273">
        <v>250000000</v>
      </c>
      <c r="X15" s="273"/>
      <c r="Y15" s="273"/>
      <c r="Z15" s="273"/>
      <c r="AA15" s="273"/>
      <c r="AB15" s="273"/>
      <c r="AC15" s="273"/>
      <c r="AD15" s="273"/>
      <c r="AE15" s="273"/>
      <c r="AF15" s="272"/>
    </row>
    <row r="16" spans="1:32">
      <c r="A16" s="253"/>
      <c r="B16" s="254" t="s">
        <v>185</v>
      </c>
      <c r="C16" s="255" t="s">
        <v>186</v>
      </c>
      <c r="D16" s="255" t="s">
        <v>186</v>
      </c>
      <c r="E16" s="255">
        <v>21</v>
      </c>
      <c r="F16" s="255"/>
      <c r="G16" s="255"/>
      <c r="H16" s="255"/>
      <c r="I16" s="264"/>
      <c r="J16" s="264"/>
      <c r="K16" s="256"/>
      <c r="L16" s="257"/>
      <c r="M16" s="257" t="s">
        <v>191</v>
      </c>
      <c r="N16" s="257"/>
      <c r="O16" s="258"/>
      <c r="P16" s="259"/>
      <c r="Q16" s="259"/>
      <c r="R16" s="260"/>
      <c r="S16" s="249">
        <f>S17</f>
        <v>37060000</v>
      </c>
      <c r="T16" s="261"/>
      <c r="U16" s="261"/>
      <c r="V16" s="262"/>
      <c r="W16" s="262"/>
      <c r="X16" s="262"/>
      <c r="Y16" s="262"/>
      <c r="Z16" s="262"/>
      <c r="AA16" s="262"/>
      <c r="AB16" s="262"/>
      <c r="AC16" s="262"/>
      <c r="AD16" s="262"/>
      <c r="AE16" s="262"/>
      <c r="AF16" s="263"/>
    </row>
    <row r="17" spans="1:33">
      <c r="A17" s="253"/>
      <c r="B17" s="254" t="s">
        <v>185</v>
      </c>
      <c r="C17" s="255" t="s">
        <v>186</v>
      </c>
      <c r="D17" s="255" t="s">
        <v>186</v>
      </c>
      <c r="E17" s="255" t="s">
        <v>187</v>
      </c>
      <c r="F17" s="255">
        <v>16</v>
      </c>
      <c r="G17" s="255"/>
      <c r="H17" s="255"/>
      <c r="I17" s="264"/>
      <c r="J17" s="264"/>
      <c r="K17" s="256"/>
      <c r="L17" s="257"/>
      <c r="M17" s="257" t="s">
        <v>192</v>
      </c>
      <c r="N17" s="257"/>
      <c r="O17" s="258"/>
      <c r="P17" s="259"/>
      <c r="Q17" s="259"/>
      <c r="R17" s="260"/>
      <c r="S17" s="249">
        <f>S18</f>
        <v>37060000</v>
      </c>
      <c r="T17" s="261"/>
      <c r="U17" s="261"/>
      <c r="V17" s="262"/>
      <c r="W17" s="262"/>
      <c r="X17" s="262"/>
      <c r="Y17" s="262"/>
      <c r="Z17" s="262"/>
      <c r="AA17" s="262"/>
      <c r="AB17" s="262"/>
      <c r="AC17" s="262"/>
      <c r="AD17" s="262"/>
      <c r="AE17" s="262"/>
      <c r="AF17" s="263"/>
    </row>
    <row r="18" spans="1:33">
      <c r="A18" s="253"/>
      <c r="B18" s="265"/>
      <c r="C18" s="266"/>
      <c r="D18" s="266"/>
      <c r="E18" s="266"/>
      <c r="F18" s="266"/>
      <c r="G18" s="266"/>
      <c r="H18" s="266"/>
      <c r="I18" s="264"/>
      <c r="J18" s="264"/>
      <c r="K18" s="267"/>
      <c r="L18" s="268"/>
      <c r="M18" s="268"/>
      <c r="N18" s="268" t="s">
        <v>193</v>
      </c>
      <c r="O18" s="269"/>
      <c r="P18" s="270">
        <v>1</v>
      </c>
      <c r="Q18" s="270" t="s">
        <v>42</v>
      </c>
      <c r="R18" s="271">
        <v>37060000</v>
      </c>
      <c r="S18" s="272">
        <f>R18*P18</f>
        <v>37060000</v>
      </c>
      <c r="T18" s="273"/>
      <c r="U18" s="273"/>
      <c r="V18" s="273">
        <v>37060000</v>
      </c>
      <c r="W18" s="273"/>
      <c r="X18" s="273"/>
      <c r="Y18" s="273"/>
      <c r="Z18" s="273"/>
      <c r="AA18" s="273"/>
      <c r="AB18" s="273"/>
      <c r="AC18" s="273"/>
      <c r="AD18" s="273"/>
      <c r="AE18" s="273"/>
      <c r="AF18" s="272"/>
    </row>
    <row r="19" spans="1:33">
      <c r="A19" s="274"/>
      <c r="B19" s="275"/>
      <c r="C19" s="276"/>
      <c r="D19" s="276"/>
      <c r="E19" s="276"/>
      <c r="F19" s="276"/>
      <c r="G19" s="276"/>
      <c r="H19" s="276"/>
      <c r="I19" s="276"/>
      <c r="J19" s="276"/>
      <c r="K19" s="277"/>
      <c r="L19" s="278"/>
      <c r="M19" s="278"/>
      <c r="N19" s="278"/>
      <c r="O19" s="279"/>
      <c r="P19" s="280"/>
      <c r="Q19" s="280"/>
      <c r="R19" s="281"/>
      <c r="S19" s="282"/>
      <c r="T19" s="283">
        <f>SUM(T10:T18)</f>
        <v>0</v>
      </c>
      <c r="U19" s="283">
        <f t="shared" ref="U19:AE19" si="0">SUM(U10:U18)</f>
        <v>0</v>
      </c>
      <c r="V19" s="283">
        <f t="shared" si="0"/>
        <v>287060000</v>
      </c>
      <c r="W19" s="283">
        <f t="shared" si="0"/>
        <v>250000000</v>
      </c>
      <c r="X19" s="283">
        <f t="shared" si="0"/>
        <v>0</v>
      </c>
      <c r="Y19" s="283">
        <f t="shared" si="0"/>
        <v>0</v>
      </c>
      <c r="Z19" s="283">
        <f t="shared" si="0"/>
        <v>10000000</v>
      </c>
      <c r="AA19" s="283">
        <f t="shared" si="0"/>
        <v>0</v>
      </c>
      <c r="AB19" s="283">
        <f t="shared" si="0"/>
        <v>0</v>
      </c>
      <c r="AC19" s="283">
        <f t="shared" si="0"/>
        <v>0</v>
      </c>
      <c r="AD19" s="283">
        <f t="shared" si="0"/>
        <v>0</v>
      </c>
      <c r="AE19" s="283">
        <f t="shared" si="0"/>
        <v>0</v>
      </c>
      <c r="AF19" s="282"/>
    </row>
    <row r="20" spans="1:33">
      <c r="A20" s="284"/>
      <c r="B20" s="284"/>
      <c r="C20" s="284"/>
      <c r="D20" s="284"/>
      <c r="E20" s="284"/>
      <c r="F20" s="284"/>
      <c r="G20" s="284"/>
      <c r="H20" s="284"/>
      <c r="I20" s="284"/>
      <c r="J20" s="284"/>
      <c r="K20" s="285"/>
      <c r="L20" s="285"/>
      <c r="M20" s="285"/>
      <c r="N20" s="285"/>
      <c r="O20" s="285"/>
      <c r="P20" s="284"/>
      <c r="Q20" s="284"/>
      <c r="R20" s="286"/>
      <c r="S20" s="287"/>
      <c r="T20" s="286"/>
      <c r="U20" s="286"/>
      <c r="V20" s="286"/>
      <c r="W20" s="286"/>
      <c r="X20" s="286"/>
      <c r="Y20" s="286"/>
      <c r="Z20" s="286"/>
      <c r="AA20" s="286"/>
      <c r="AB20" s="286"/>
      <c r="AC20" s="286"/>
      <c r="AD20" s="286"/>
      <c r="AE20" s="286"/>
      <c r="AF20" s="287"/>
      <c r="AG20" s="288"/>
    </row>
    <row r="21" spans="1:33">
      <c r="A21" s="289"/>
      <c r="B21" s="289"/>
      <c r="C21" s="289"/>
      <c r="D21" s="289"/>
      <c r="E21" s="289"/>
      <c r="F21" s="289"/>
      <c r="G21" s="289"/>
      <c r="H21" s="289"/>
      <c r="I21" s="289"/>
      <c r="J21" s="289"/>
      <c r="K21" s="290"/>
      <c r="L21" s="290"/>
      <c r="M21" s="290"/>
      <c r="N21" s="290"/>
      <c r="O21" s="290"/>
      <c r="P21" s="289"/>
      <c r="Q21" s="289"/>
      <c r="R21" s="291"/>
      <c r="S21" s="292"/>
      <c r="T21" s="291"/>
      <c r="U21" s="291"/>
      <c r="V21" s="291"/>
      <c r="W21" s="291"/>
      <c r="X21" s="291"/>
      <c r="Y21" s="291"/>
      <c r="Z21" s="291"/>
      <c r="AA21" s="291"/>
      <c r="AB21" s="291"/>
      <c r="AC21" s="444" t="s">
        <v>194</v>
      </c>
      <c r="AD21" s="444"/>
      <c r="AE21" s="444"/>
      <c r="AF21" s="292"/>
      <c r="AG21" s="288"/>
    </row>
    <row r="22" spans="1:33">
      <c r="A22" s="289"/>
      <c r="B22" s="289"/>
      <c r="C22" s="289"/>
      <c r="D22" s="289"/>
      <c r="E22" s="289"/>
      <c r="F22" s="289"/>
      <c r="G22" s="289"/>
      <c r="H22" s="289"/>
      <c r="I22" s="289"/>
      <c r="J22" s="289"/>
      <c r="K22" s="290"/>
      <c r="L22" s="290"/>
      <c r="M22" s="290"/>
      <c r="N22" s="290"/>
      <c r="O22" s="290"/>
      <c r="P22" s="289"/>
      <c r="Q22" s="289"/>
      <c r="R22" s="291"/>
      <c r="S22" s="292"/>
      <c r="T22" s="291"/>
      <c r="U22" s="291"/>
      <c r="V22" s="291"/>
      <c r="W22" s="291"/>
      <c r="X22" s="291"/>
      <c r="Y22" s="291"/>
      <c r="Z22" s="291"/>
      <c r="AA22" s="291"/>
      <c r="AB22" s="291"/>
      <c r="AC22" s="444"/>
      <c r="AD22" s="444"/>
      <c r="AE22" s="444"/>
      <c r="AF22" s="292"/>
      <c r="AG22" s="288"/>
    </row>
    <row r="23" spans="1:33">
      <c r="A23" s="289"/>
      <c r="B23" s="289"/>
      <c r="C23" s="289"/>
      <c r="D23" s="289"/>
      <c r="E23" s="289"/>
      <c r="F23" s="289"/>
      <c r="G23" s="289"/>
      <c r="H23" s="289"/>
      <c r="I23" s="289"/>
      <c r="J23" s="289"/>
      <c r="K23" s="290"/>
      <c r="L23" s="290"/>
      <c r="M23" s="290"/>
      <c r="N23" s="290"/>
      <c r="O23" s="290"/>
      <c r="P23" s="289"/>
      <c r="Q23" s="289"/>
      <c r="R23" s="291"/>
      <c r="S23" s="292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  <c r="AF23" s="292"/>
      <c r="AG23" s="288"/>
    </row>
    <row r="24" spans="1:33">
      <c r="A24" s="289"/>
      <c r="B24" s="289"/>
      <c r="C24" s="289"/>
      <c r="D24" s="289"/>
      <c r="E24" s="289"/>
      <c r="F24" s="289"/>
      <c r="G24" s="289"/>
      <c r="H24" s="289"/>
      <c r="I24" s="289"/>
      <c r="J24" s="289"/>
      <c r="K24" s="290"/>
      <c r="L24" s="290"/>
      <c r="M24" s="290"/>
      <c r="N24" s="290"/>
      <c r="O24" s="290"/>
      <c r="P24" s="289"/>
      <c r="Q24" s="289"/>
      <c r="R24" s="291"/>
      <c r="S24" s="292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2"/>
      <c r="AG24" s="288"/>
    </row>
    <row r="25" spans="1:33">
      <c r="A25" s="289"/>
      <c r="B25" s="289"/>
      <c r="C25" s="289"/>
      <c r="D25" s="289"/>
      <c r="E25" s="289"/>
      <c r="F25" s="289"/>
      <c r="G25" s="289"/>
      <c r="H25" s="289"/>
      <c r="I25" s="289"/>
      <c r="J25" s="289"/>
      <c r="K25" s="290"/>
      <c r="L25" s="290"/>
      <c r="M25" s="290"/>
      <c r="N25" s="290"/>
      <c r="O25" s="290"/>
      <c r="P25" s="289"/>
      <c r="Q25" s="289"/>
      <c r="R25" s="291"/>
      <c r="S25" s="292"/>
      <c r="T25" s="291"/>
      <c r="U25" s="291"/>
      <c r="V25" s="291"/>
      <c r="W25" s="291"/>
      <c r="X25" s="291"/>
      <c r="Y25" s="291"/>
      <c r="Z25" s="291"/>
      <c r="AA25" s="291"/>
      <c r="AB25" s="291"/>
      <c r="AC25" s="291"/>
      <c r="AD25" s="291"/>
      <c r="AE25" s="291"/>
      <c r="AF25" s="292"/>
      <c r="AG25" s="288"/>
    </row>
    <row r="26" spans="1:33">
      <c r="A26" s="289"/>
      <c r="B26" s="289"/>
      <c r="C26" s="289"/>
      <c r="D26" s="289"/>
      <c r="E26" s="289"/>
      <c r="F26" s="289"/>
      <c r="G26" s="289"/>
      <c r="H26" s="289"/>
      <c r="I26" s="289"/>
      <c r="J26" s="289"/>
      <c r="K26" s="290"/>
      <c r="L26" s="290"/>
      <c r="M26" s="290"/>
      <c r="N26" s="290"/>
      <c r="O26" s="290"/>
      <c r="P26" s="289"/>
      <c r="Q26" s="289"/>
      <c r="R26" s="291"/>
      <c r="S26" s="292"/>
      <c r="T26" s="291"/>
      <c r="U26" s="291"/>
      <c r="V26" s="291"/>
      <c r="W26" s="291"/>
      <c r="X26" s="291"/>
      <c r="Y26" s="291"/>
      <c r="Z26" s="291"/>
      <c r="AA26" s="291"/>
      <c r="AB26" s="291"/>
      <c r="AC26" s="445" t="s">
        <v>195</v>
      </c>
      <c r="AD26" s="445"/>
      <c r="AE26" s="445"/>
      <c r="AF26" s="292"/>
      <c r="AG26" s="288"/>
    </row>
    <row r="27" spans="1:33">
      <c r="A27" s="289"/>
      <c r="B27" s="289"/>
      <c r="C27" s="289"/>
      <c r="D27" s="289"/>
      <c r="E27" s="289"/>
      <c r="F27" s="289"/>
      <c r="G27" s="289"/>
      <c r="H27" s="289"/>
      <c r="I27" s="289"/>
      <c r="J27" s="289"/>
      <c r="K27" s="290"/>
      <c r="L27" s="290"/>
      <c r="M27" s="290"/>
      <c r="N27" s="290"/>
      <c r="O27" s="290"/>
      <c r="P27" s="289"/>
      <c r="Q27" s="289"/>
      <c r="R27" s="291"/>
      <c r="S27" s="292"/>
      <c r="T27" s="291"/>
      <c r="U27" s="291"/>
      <c r="V27" s="291"/>
      <c r="W27" s="291"/>
      <c r="X27" s="291"/>
      <c r="Y27" s="291"/>
      <c r="Z27" s="291"/>
      <c r="AA27" s="291"/>
      <c r="AB27" s="291"/>
      <c r="AC27" s="446" t="s">
        <v>196</v>
      </c>
      <c r="AD27" s="446"/>
      <c r="AE27" s="446"/>
      <c r="AF27" s="292"/>
      <c r="AG27" s="288"/>
    </row>
    <row r="28" spans="1:33">
      <c r="A28" s="289"/>
      <c r="B28" s="289"/>
      <c r="C28" s="289"/>
      <c r="D28" s="289"/>
      <c r="E28" s="289"/>
      <c r="F28" s="289"/>
      <c r="G28" s="289"/>
      <c r="H28" s="289"/>
      <c r="I28" s="289"/>
      <c r="J28" s="289"/>
      <c r="K28" s="290"/>
      <c r="L28" s="290"/>
      <c r="M28" s="290"/>
      <c r="N28" s="290"/>
      <c r="O28" s="290"/>
      <c r="P28" s="289"/>
      <c r="Q28" s="289"/>
      <c r="R28" s="291"/>
      <c r="S28" s="292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2"/>
      <c r="AG28" s="288"/>
    </row>
    <row r="29" spans="1:33">
      <c r="A29" s="289"/>
      <c r="B29" s="289"/>
      <c r="C29" s="289"/>
      <c r="D29" s="289"/>
      <c r="E29" s="289"/>
      <c r="F29" s="289"/>
      <c r="G29" s="289"/>
      <c r="H29" s="289"/>
      <c r="I29" s="289"/>
      <c r="J29" s="289"/>
      <c r="K29" s="290"/>
      <c r="L29" s="290"/>
      <c r="M29" s="290"/>
      <c r="N29" s="290"/>
      <c r="O29" s="290"/>
      <c r="P29" s="289"/>
      <c r="Q29" s="289"/>
      <c r="R29" s="291"/>
      <c r="S29" s="292"/>
      <c r="T29" s="291"/>
      <c r="U29" s="291"/>
      <c r="V29" s="291"/>
      <c r="W29" s="291"/>
      <c r="X29" s="291"/>
      <c r="Y29" s="291"/>
      <c r="Z29" s="291"/>
      <c r="AA29" s="291"/>
      <c r="AB29" s="291"/>
      <c r="AC29" s="291"/>
      <c r="AD29" s="291"/>
      <c r="AE29" s="291"/>
      <c r="AF29" s="292"/>
      <c r="AG29" s="288"/>
    </row>
    <row r="30" spans="1:33">
      <c r="A30" s="289"/>
      <c r="B30" s="289"/>
      <c r="C30" s="289"/>
      <c r="D30" s="289"/>
      <c r="E30" s="289"/>
      <c r="F30" s="289"/>
      <c r="G30" s="289"/>
      <c r="H30" s="289"/>
      <c r="I30" s="289"/>
      <c r="J30" s="289"/>
      <c r="K30" s="290"/>
      <c r="L30" s="290"/>
      <c r="M30" s="290"/>
      <c r="N30" s="290"/>
      <c r="O30" s="290"/>
      <c r="P30" s="289"/>
      <c r="Q30" s="289"/>
      <c r="R30" s="291"/>
      <c r="S30" s="292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2"/>
      <c r="AG30" s="288"/>
    </row>
    <row r="31" spans="1:33">
      <c r="A31" s="289"/>
      <c r="B31" s="289"/>
      <c r="C31" s="289"/>
      <c r="D31" s="289"/>
      <c r="E31" s="289"/>
      <c r="F31" s="289"/>
      <c r="G31" s="289"/>
      <c r="H31" s="289"/>
      <c r="I31" s="289"/>
      <c r="J31" s="289"/>
      <c r="K31" s="290"/>
      <c r="L31" s="290"/>
      <c r="M31" s="290"/>
      <c r="N31" s="290"/>
      <c r="O31" s="290"/>
      <c r="P31" s="289"/>
      <c r="Q31" s="289"/>
      <c r="R31" s="291"/>
      <c r="S31" s="292"/>
      <c r="T31" s="291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2"/>
      <c r="AG31" s="288"/>
    </row>
    <row r="32" spans="1:33">
      <c r="A32" s="289"/>
      <c r="B32" s="289"/>
      <c r="C32" s="289"/>
      <c r="D32" s="289"/>
      <c r="E32" s="289"/>
      <c r="F32" s="289"/>
      <c r="G32" s="289"/>
      <c r="H32" s="289"/>
      <c r="I32" s="289"/>
      <c r="J32" s="289"/>
      <c r="K32" s="290"/>
      <c r="L32" s="290"/>
      <c r="M32" s="290"/>
      <c r="N32" s="290"/>
      <c r="O32" s="290"/>
      <c r="P32" s="289"/>
      <c r="Q32" s="289"/>
      <c r="R32" s="291"/>
      <c r="S32" s="292"/>
      <c r="T32" s="291"/>
      <c r="U32" s="291"/>
      <c r="V32" s="291"/>
      <c r="W32" s="291"/>
      <c r="X32" s="291"/>
      <c r="Y32" s="291"/>
      <c r="Z32" s="291"/>
      <c r="AA32" s="291"/>
      <c r="AB32" s="291"/>
      <c r="AC32" s="291"/>
      <c r="AD32" s="291"/>
      <c r="AE32" s="291"/>
      <c r="AF32" s="292"/>
      <c r="AG32" s="288"/>
    </row>
    <row r="33" spans="1:33">
      <c r="A33" s="289"/>
      <c r="B33" s="289"/>
      <c r="C33" s="289"/>
      <c r="D33" s="289"/>
      <c r="E33" s="289"/>
      <c r="F33" s="289"/>
      <c r="G33" s="289"/>
      <c r="H33" s="289"/>
      <c r="I33" s="289"/>
      <c r="J33" s="289"/>
      <c r="K33" s="290"/>
      <c r="L33" s="290"/>
      <c r="M33" s="290"/>
      <c r="N33" s="290"/>
      <c r="O33" s="290"/>
      <c r="P33" s="289"/>
      <c r="Q33" s="289"/>
      <c r="R33" s="291"/>
      <c r="S33" s="292"/>
      <c r="T33" s="291"/>
      <c r="U33" s="291"/>
      <c r="V33" s="291"/>
      <c r="W33" s="291"/>
      <c r="X33" s="291"/>
      <c r="Y33" s="291"/>
      <c r="Z33" s="291"/>
      <c r="AA33" s="291"/>
      <c r="AB33" s="291"/>
      <c r="AC33" s="291"/>
      <c r="AD33" s="291"/>
      <c r="AE33" s="291"/>
      <c r="AF33" s="292"/>
      <c r="AG33" s="288"/>
    </row>
    <row r="34" spans="1:33">
      <c r="A34" s="289"/>
      <c r="B34" s="289"/>
      <c r="C34" s="289"/>
      <c r="D34" s="289"/>
      <c r="E34" s="289"/>
      <c r="F34" s="289"/>
      <c r="G34" s="289"/>
      <c r="H34" s="289"/>
      <c r="I34" s="289"/>
      <c r="J34" s="289"/>
      <c r="K34" s="290"/>
      <c r="L34" s="290"/>
      <c r="M34" s="290"/>
      <c r="N34" s="290"/>
      <c r="O34" s="290"/>
      <c r="P34" s="289"/>
      <c r="Q34" s="289"/>
      <c r="R34" s="291"/>
      <c r="S34" s="292"/>
      <c r="T34" s="291"/>
      <c r="U34" s="291"/>
      <c r="V34" s="291"/>
      <c r="W34" s="291"/>
      <c r="X34" s="291"/>
      <c r="Y34" s="291"/>
      <c r="Z34" s="291"/>
      <c r="AA34" s="291"/>
      <c r="AB34" s="291"/>
      <c r="AC34" s="291"/>
      <c r="AD34" s="291"/>
      <c r="AE34" s="291"/>
      <c r="AF34" s="292"/>
      <c r="AG34" s="288"/>
    </row>
    <row r="35" spans="1:33">
      <c r="A35" s="289"/>
      <c r="B35" s="289"/>
      <c r="C35" s="289"/>
      <c r="D35" s="289"/>
      <c r="E35" s="289"/>
      <c r="F35" s="289"/>
      <c r="G35" s="289"/>
      <c r="H35" s="289"/>
      <c r="I35" s="289"/>
      <c r="J35" s="289"/>
      <c r="K35" s="290"/>
      <c r="L35" s="290"/>
      <c r="M35" s="290"/>
      <c r="N35" s="290"/>
      <c r="O35" s="290"/>
      <c r="P35" s="289"/>
      <c r="Q35" s="289"/>
      <c r="R35" s="291"/>
      <c r="S35" s="292"/>
      <c r="T35" s="291"/>
      <c r="U35" s="291"/>
      <c r="V35" s="291"/>
      <c r="W35" s="291"/>
      <c r="X35" s="291"/>
      <c r="Y35" s="291"/>
      <c r="Z35" s="291"/>
      <c r="AA35" s="291"/>
      <c r="AB35" s="291"/>
      <c r="AC35" s="291"/>
      <c r="AD35" s="291"/>
      <c r="AE35" s="291"/>
      <c r="AF35" s="292"/>
      <c r="AG35" s="288"/>
    </row>
    <row r="36" spans="1:33">
      <c r="A36" s="289"/>
      <c r="B36" s="289"/>
      <c r="C36" s="289"/>
      <c r="D36" s="289"/>
      <c r="E36" s="289"/>
      <c r="F36" s="289"/>
      <c r="G36" s="289"/>
      <c r="H36" s="289"/>
      <c r="I36" s="289"/>
      <c r="J36" s="289"/>
      <c r="K36" s="290"/>
      <c r="L36" s="290"/>
      <c r="M36" s="290"/>
      <c r="N36" s="290"/>
      <c r="O36" s="290"/>
      <c r="P36" s="289"/>
      <c r="Q36" s="289"/>
      <c r="R36" s="291"/>
      <c r="S36" s="292"/>
      <c r="T36" s="291"/>
      <c r="U36" s="291"/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  <c r="AF36" s="292"/>
      <c r="AG36" s="288"/>
    </row>
    <row r="37" spans="1:33">
      <c r="A37" s="289"/>
      <c r="B37" s="289"/>
      <c r="C37" s="289"/>
      <c r="D37" s="289"/>
      <c r="E37" s="289"/>
      <c r="F37" s="289"/>
      <c r="G37" s="289"/>
      <c r="H37" s="289"/>
      <c r="I37" s="289"/>
      <c r="J37" s="289"/>
      <c r="K37" s="290"/>
      <c r="L37" s="290"/>
      <c r="M37" s="290"/>
      <c r="N37" s="290"/>
      <c r="O37" s="290"/>
      <c r="P37" s="289"/>
      <c r="Q37" s="289"/>
      <c r="R37" s="291"/>
      <c r="S37" s="292"/>
      <c r="T37" s="291"/>
      <c r="U37" s="291"/>
      <c r="V37" s="291"/>
      <c r="W37" s="291"/>
      <c r="X37" s="291"/>
      <c r="Y37" s="291"/>
      <c r="Z37" s="291"/>
      <c r="AA37" s="291"/>
      <c r="AB37" s="291"/>
      <c r="AC37" s="291"/>
      <c r="AD37" s="291"/>
      <c r="AE37" s="291"/>
      <c r="AF37" s="292"/>
      <c r="AG37" s="288"/>
    </row>
    <row r="38" spans="1:33">
      <c r="A38" s="289"/>
      <c r="B38" s="289"/>
      <c r="C38" s="289"/>
      <c r="D38" s="289"/>
      <c r="E38" s="289"/>
      <c r="F38" s="289"/>
      <c r="G38" s="289"/>
      <c r="H38" s="289"/>
      <c r="I38" s="289"/>
      <c r="J38" s="289"/>
      <c r="K38" s="290"/>
      <c r="L38" s="290"/>
      <c r="M38" s="290"/>
      <c r="N38" s="290"/>
      <c r="O38" s="290"/>
      <c r="P38" s="289"/>
      <c r="Q38" s="289"/>
      <c r="R38" s="291"/>
      <c r="S38" s="292"/>
      <c r="T38" s="291"/>
      <c r="U38" s="291"/>
      <c r="V38" s="291"/>
      <c r="W38" s="291"/>
      <c r="X38" s="291"/>
      <c r="Y38" s="291"/>
      <c r="Z38" s="291"/>
      <c r="AA38" s="291"/>
      <c r="AB38" s="291"/>
      <c r="AC38" s="291"/>
      <c r="AD38" s="291"/>
      <c r="AE38" s="291"/>
      <c r="AF38" s="292"/>
      <c r="AG38" s="288"/>
    </row>
    <row r="39" spans="1:33">
      <c r="A39" s="289"/>
      <c r="B39" s="289"/>
      <c r="C39" s="289"/>
      <c r="D39" s="289"/>
      <c r="E39" s="289"/>
      <c r="F39" s="289"/>
      <c r="G39" s="289"/>
      <c r="H39" s="289"/>
      <c r="I39" s="289"/>
      <c r="J39" s="289"/>
      <c r="K39" s="290"/>
      <c r="L39" s="290"/>
      <c r="M39" s="290"/>
      <c r="N39" s="290"/>
      <c r="O39" s="290"/>
      <c r="P39" s="289"/>
      <c r="Q39" s="289"/>
      <c r="R39" s="291"/>
      <c r="S39" s="292"/>
      <c r="T39" s="291"/>
      <c r="U39" s="291"/>
      <c r="V39" s="291"/>
      <c r="W39" s="291"/>
      <c r="X39" s="291"/>
      <c r="Y39" s="291"/>
      <c r="Z39" s="291"/>
      <c r="AA39" s="291"/>
      <c r="AB39" s="291"/>
      <c r="AC39" s="291"/>
      <c r="AD39" s="291"/>
      <c r="AE39" s="291"/>
      <c r="AF39" s="292"/>
      <c r="AG39" s="288"/>
    </row>
    <row r="40" spans="1:33">
      <c r="A40" s="289"/>
      <c r="B40" s="289"/>
      <c r="C40" s="289"/>
      <c r="D40" s="289"/>
      <c r="E40" s="289"/>
      <c r="F40" s="289"/>
      <c r="G40" s="289"/>
      <c r="H40" s="289"/>
      <c r="I40" s="289"/>
      <c r="J40" s="289"/>
      <c r="K40" s="290"/>
      <c r="L40" s="290"/>
      <c r="M40" s="290"/>
      <c r="N40" s="290"/>
      <c r="O40" s="290"/>
      <c r="P40" s="289"/>
      <c r="Q40" s="289"/>
      <c r="R40" s="291"/>
      <c r="S40" s="292"/>
      <c r="T40" s="291"/>
      <c r="U40" s="291"/>
      <c r="V40" s="291"/>
      <c r="W40" s="291"/>
      <c r="X40" s="291"/>
      <c r="Y40" s="291"/>
      <c r="Z40" s="291"/>
      <c r="AA40" s="291"/>
      <c r="AB40" s="291"/>
      <c r="AC40" s="291"/>
      <c r="AD40" s="291"/>
      <c r="AE40" s="291"/>
      <c r="AF40" s="292"/>
      <c r="AG40" s="288"/>
    </row>
    <row r="41" spans="1:33">
      <c r="A41" s="289"/>
      <c r="B41" s="289"/>
      <c r="C41" s="289"/>
      <c r="D41" s="289"/>
      <c r="E41" s="289"/>
      <c r="F41" s="289"/>
      <c r="G41" s="289"/>
      <c r="H41" s="289"/>
      <c r="I41" s="289"/>
      <c r="J41" s="289"/>
      <c r="K41" s="290"/>
      <c r="L41" s="290"/>
      <c r="M41" s="290"/>
      <c r="N41" s="290"/>
      <c r="O41" s="290"/>
      <c r="P41" s="289"/>
      <c r="Q41" s="289"/>
      <c r="R41" s="291"/>
      <c r="S41" s="292"/>
      <c r="T41" s="291"/>
      <c r="U41" s="291"/>
      <c r="V41" s="291"/>
      <c r="W41" s="291"/>
      <c r="X41" s="291"/>
      <c r="Y41" s="291"/>
      <c r="Z41" s="291"/>
      <c r="AA41" s="291"/>
      <c r="AB41" s="291"/>
      <c r="AC41" s="291"/>
      <c r="AD41" s="291"/>
      <c r="AE41" s="291"/>
      <c r="AF41" s="292"/>
      <c r="AG41" s="288"/>
    </row>
  </sheetData>
  <mergeCells count="20">
    <mergeCell ref="A1:AF1"/>
    <mergeCell ref="A2:AF2"/>
    <mergeCell ref="A3:AF3"/>
    <mergeCell ref="A7:A9"/>
    <mergeCell ref="B7:H9"/>
    <mergeCell ref="K7:O7"/>
    <mergeCell ref="P7:R8"/>
    <mergeCell ref="S7:S9"/>
    <mergeCell ref="T7:AE7"/>
    <mergeCell ref="AF7:AF9"/>
    <mergeCell ref="AC21:AE21"/>
    <mergeCell ref="AC22:AE22"/>
    <mergeCell ref="AC26:AE26"/>
    <mergeCell ref="AC27:AE27"/>
    <mergeCell ref="K8:O8"/>
    <mergeCell ref="T8:V8"/>
    <mergeCell ref="W8:Y8"/>
    <mergeCell ref="Z8:AB8"/>
    <mergeCell ref="AC8:AE8"/>
    <mergeCell ref="K9:O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Perub. Sanpras (2)</vt:lpstr>
      <vt:lpstr>Pengadaan Sanpras</vt:lpstr>
      <vt:lpstr>Sheet1</vt:lpstr>
      <vt:lpstr>'Pengadaan Sanpras'!Print_Area</vt:lpstr>
      <vt:lpstr>'Perub. Sanpras (2)'!Print_Area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cp:lastPrinted>2020-07-07T05:57:28Z</cp:lastPrinted>
  <dcterms:created xsi:type="dcterms:W3CDTF">2017-10-16T06:32:40Z</dcterms:created>
  <dcterms:modified xsi:type="dcterms:W3CDTF">2020-07-27T04:01:38Z</dcterms:modified>
</cp:coreProperties>
</file>