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APORAN ADPEM TA. 2019\JUNI 2019\"/>
    </mc:Choice>
  </mc:AlternateContent>
  <xr:revisionPtr revIDLastSave="0" documentId="13_ncr:1_{33D7CEC1-1580-49A0-B667-75F5B27F6245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Conto Keu dan Fisik" sheetId="5" r:id="rId1"/>
    <sheet name="Barjas Ok" sheetId="4" r:id="rId2"/>
  </sheets>
  <definedNames>
    <definedName name="_xlnm.Print_Area" localSheetId="1">'Barjas Ok'!$A$1:$K$47</definedName>
    <definedName name="_xlnm.Print_Area" localSheetId="0">'Conto Keu dan Fisik'!$A$1:$Z$129</definedName>
    <definedName name="_xlnm.Print_Titles" localSheetId="0">'Conto Keu dan Fisik'!$7:$11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42" i="5" l="1"/>
  <c r="X42" i="5" s="1"/>
  <c r="T42" i="5"/>
  <c r="V42" i="5" s="1"/>
  <c r="S42" i="5"/>
  <c r="U42" i="5" s="1"/>
  <c r="W41" i="5"/>
  <c r="X41" i="5" s="1"/>
  <c r="T41" i="5"/>
  <c r="V41" i="5" s="1"/>
  <c r="S41" i="5" l="1"/>
  <c r="U41" i="5" s="1"/>
  <c r="W38" i="5"/>
  <c r="X38" i="5" s="1"/>
  <c r="T40" i="5"/>
  <c r="S40" i="5" s="1"/>
  <c r="W108" i="5" l="1"/>
  <c r="X108" i="5" s="1"/>
  <c r="T108" i="5"/>
  <c r="V108" i="5" s="1"/>
  <c r="N107" i="5"/>
  <c r="W107" i="5" s="1"/>
  <c r="X107" i="5" s="1"/>
  <c r="W106" i="5"/>
  <c r="X106" i="5" s="1"/>
  <c r="T106" i="5"/>
  <c r="V106" i="5" s="1"/>
  <c r="W105" i="5"/>
  <c r="X105" i="5" s="1"/>
  <c r="T105" i="5"/>
  <c r="V105" i="5" s="1"/>
  <c r="W104" i="5"/>
  <c r="X104" i="5" s="1"/>
  <c r="T104" i="5"/>
  <c r="V104" i="5" s="1"/>
  <c r="W103" i="5"/>
  <c r="X103" i="5" s="1"/>
  <c r="T103" i="5"/>
  <c r="V103" i="5" s="1"/>
  <c r="W102" i="5"/>
  <c r="X102" i="5" s="1"/>
  <c r="T102" i="5"/>
  <c r="V102" i="5" s="1"/>
  <c r="W101" i="5"/>
  <c r="X101" i="5" s="1"/>
  <c r="T101" i="5"/>
  <c r="V101" i="5" s="1"/>
  <c r="W100" i="5"/>
  <c r="X100" i="5" s="1"/>
  <c r="T100" i="5"/>
  <c r="V100" i="5" s="1"/>
  <c r="W99" i="5"/>
  <c r="X99" i="5" s="1"/>
  <c r="T99" i="5"/>
  <c r="V99" i="5" s="1"/>
  <c r="W98" i="5"/>
  <c r="X98" i="5" s="1"/>
  <c r="T98" i="5"/>
  <c r="V98" i="5" s="1"/>
  <c r="W97" i="5"/>
  <c r="X97" i="5" s="1"/>
  <c r="T97" i="5"/>
  <c r="V97" i="5" s="1"/>
  <c r="W96" i="5"/>
  <c r="X96" i="5" s="1"/>
  <c r="T96" i="5"/>
  <c r="V96" i="5" s="1"/>
  <c r="W95" i="5"/>
  <c r="X95" i="5" s="1"/>
  <c r="T95" i="5"/>
  <c r="V95" i="5" s="1"/>
  <c r="W94" i="5"/>
  <c r="X94" i="5" s="1"/>
  <c r="T94" i="5"/>
  <c r="V94" i="5" s="1"/>
  <c r="W93" i="5"/>
  <c r="X93" i="5" s="1"/>
  <c r="T93" i="5"/>
  <c r="V93" i="5" s="1"/>
  <c r="W92" i="5"/>
  <c r="X92" i="5" s="1"/>
  <c r="T92" i="5"/>
  <c r="V92" i="5" s="1"/>
  <c r="W91" i="5"/>
  <c r="X91" i="5" s="1"/>
  <c r="T91" i="5"/>
  <c r="V91" i="5" s="1"/>
  <c r="W90" i="5"/>
  <c r="X90" i="5" s="1"/>
  <c r="T90" i="5"/>
  <c r="V90" i="5" s="1"/>
  <c r="W89" i="5"/>
  <c r="X89" i="5" s="1"/>
  <c r="T89" i="5"/>
  <c r="V89" i="5" s="1"/>
  <c r="W88" i="5"/>
  <c r="X88" i="5" s="1"/>
  <c r="T88" i="5"/>
  <c r="V88" i="5" s="1"/>
  <c r="W87" i="5"/>
  <c r="X87" i="5" s="1"/>
  <c r="T87" i="5"/>
  <c r="V87" i="5" s="1"/>
  <c r="W86" i="5"/>
  <c r="X86" i="5" s="1"/>
  <c r="T86" i="5"/>
  <c r="V86" i="5" s="1"/>
  <c r="W85" i="5"/>
  <c r="X85" i="5" s="1"/>
  <c r="T85" i="5"/>
  <c r="V85" i="5" s="1"/>
  <c r="W84" i="5"/>
  <c r="X84" i="5" s="1"/>
  <c r="T84" i="5"/>
  <c r="W83" i="5"/>
  <c r="X83" i="5" s="1"/>
  <c r="T83" i="5"/>
  <c r="W82" i="5"/>
  <c r="X82" i="5" s="1"/>
  <c r="T82" i="5"/>
  <c r="W81" i="5"/>
  <c r="X81" i="5" s="1"/>
  <c r="T81" i="5"/>
  <c r="W80" i="5"/>
  <c r="X80" i="5" s="1"/>
  <c r="T80" i="5"/>
  <c r="V80" i="5" s="1"/>
  <c r="W79" i="5"/>
  <c r="X79" i="5" s="1"/>
  <c r="T79" i="5"/>
  <c r="V79" i="5" s="1"/>
  <c r="W78" i="5"/>
  <c r="X78" i="5" s="1"/>
  <c r="T78" i="5"/>
  <c r="V78" i="5" s="1"/>
  <c r="W77" i="5"/>
  <c r="X77" i="5" s="1"/>
  <c r="T77" i="5"/>
  <c r="V77" i="5" s="1"/>
  <c r="W76" i="5"/>
  <c r="X76" i="5" s="1"/>
  <c r="T76" i="5"/>
  <c r="V76" i="5" s="1"/>
  <c r="W75" i="5"/>
  <c r="X75" i="5" s="1"/>
  <c r="T75" i="5"/>
  <c r="V75" i="5" s="1"/>
  <c r="W74" i="5"/>
  <c r="X74" i="5" s="1"/>
  <c r="T74" i="5"/>
  <c r="V74" i="5" s="1"/>
  <c r="W73" i="5"/>
  <c r="X73" i="5" s="1"/>
  <c r="T73" i="5"/>
  <c r="V73" i="5" s="1"/>
  <c r="W72" i="5"/>
  <c r="X72" i="5" s="1"/>
  <c r="T72" i="5"/>
  <c r="V72" i="5" s="1"/>
  <c r="W71" i="5"/>
  <c r="X71" i="5" s="1"/>
  <c r="T71" i="5"/>
  <c r="V71" i="5" s="1"/>
  <c r="W70" i="5"/>
  <c r="X70" i="5" s="1"/>
  <c r="T70" i="5"/>
  <c r="V70" i="5" s="1"/>
  <c r="W69" i="5"/>
  <c r="X69" i="5" s="1"/>
  <c r="T69" i="5"/>
  <c r="V69" i="5" s="1"/>
  <c r="W68" i="5"/>
  <c r="X68" i="5" s="1"/>
  <c r="T68" i="5"/>
  <c r="V68" i="5" s="1"/>
  <c r="W67" i="5"/>
  <c r="X67" i="5" s="1"/>
  <c r="T67" i="5"/>
  <c r="V67" i="5" s="1"/>
  <c r="W66" i="5"/>
  <c r="X66" i="5" s="1"/>
  <c r="T66" i="5"/>
  <c r="V66" i="5" s="1"/>
  <c r="W65" i="5"/>
  <c r="X65" i="5" s="1"/>
  <c r="T65" i="5"/>
  <c r="V65" i="5" s="1"/>
  <c r="W64" i="5"/>
  <c r="X64" i="5" s="1"/>
  <c r="T64" i="5"/>
  <c r="V64" i="5" s="1"/>
  <c r="W63" i="5"/>
  <c r="X63" i="5" s="1"/>
  <c r="T63" i="5"/>
  <c r="V63" i="5" s="1"/>
  <c r="W62" i="5"/>
  <c r="X62" i="5" s="1"/>
  <c r="T62" i="5"/>
  <c r="V62" i="5" s="1"/>
  <c r="R61" i="5"/>
  <c r="N61" i="5"/>
  <c r="W60" i="5"/>
  <c r="X60" i="5" s="1"/>
  <c r="T60" i="5"/>
  <c r="V60" i="5" s="1"/>
  <c r="W59" i="5"/>
  <c r="X59" i="5" s="1"/>
  <c r="T59" i="5"/>
  <c r="V59" i="5" s="1"/>
  <c r="W58" i="5"/>
  <c r="X58" i="5" s="1"/>
  <c r="T58" i="5"/>
  <c r="V58" i="5" s="1"/>
  <c r="W57" i="5"/>
  <c r="X57" i="5" s="1"/>
  <c r="T57" i="5"/>
  <c r="V57" i="5" s="1"/>
  <c r="W56" i="5"/>
  <c r="X56" i="5" s="1"/>
  <c r="T56" i="5"/>
  <c r="V56" i="5" s="1"/>
  <c r="W55" i="5"/>
  <c r="X55" i="5" s="1"/>
  <c r="T55" i="5"/>
  <c r="V55" i="5" s="1"/>
  <c r="W54" i="5"/>
  <c r="X54" i="5" s="1"/>
  <c r="T54" i="5"/>
  <c r="V54" i="5" s="1"/>
  <c r="R53" i="5"/>
  <c r="N53" i="5"/>
  <c r="W52" i="5"/>
  <c r="X52" i="5" s="1"/>
  <c r="T52" i="5"/>
  <c r="V52" i="5" s="1"/>
  <c r="W51" i="5"/>
  <c r="X51" i="5" s="1"/>
  <c r="T51" i="5"/>
  <c r="V51" i="5" s="1"/>
  <c r="R50" i="5"/>
  <c r="T50" i="5" s="1"/>
  <c r="N50" i="5"/>
  <c r="W49" i="5"/>
  <c r="X49" i="5" s="1"/>
  <c r="T49" i="5"/>
  <c r="V49" i="5" s="1"/>
  <c r="W48" i="5"/>
  <c r="X48" i="5" s="1"/>
  <c r="T48" i="5"/>
  <c r="V48" i="5" s="1"/>
  <c r="R47" i="5"/>
  <c r="N47" i="5"/>
  <c r="W46" i="5"/>
  <c r="X46" i="5" s="1"/>
  <c r="T46" i="5"/>
  <c r="V46" i="5" s="1"/>
  <c r="W45" i="5"/>
  <c r="X45" i="5" s="1"/>
  <c r="T45" i="5"/>
  <c r="V45" i="5" s="1"/>
  <c r="W44" i="5"/>
  <c r="X44" i="5" s="1"/>
  <c r="T44" i="5"/>
  <c r="V44" i="5" s="1"/>
  <c r="W40" i="5"/>
  <c r="X40" i="5" s="1"/>
  <c r="V40" i="5"/>
  <c r="U40" i="5"/>
  <c r="W39" i="5"/>
  <c r="X39" i="5" s="1"/>
  <c r="T39" i="5"/>
  <c r="V39" i="5" s="1"/>
  <c r="T38" i="5"/>
  <c r="V38" i="5" s="1"/>
  <c r="W37" i="5"/>
  <c r="X37" i="5" s="1"/>
  <c r="T37" i="5"/>
  <c r="V37" i="5" s="1"/>
  <c r="R36" i="5"/>
  <c r="N36" i="5"/>
  <c r="W35" i="5"/>
  <c r="X35" i="5" s="1"/>
  <c r="T35" i="5"/>
  <c r="V35" i="5" s="1"/>
  <c r="W34" i="5"/>
  <c r="X34" i="5" s="1"/>
  <c r="T34" i="5"/>
  <c r="V34" i="5" s="1"/>
  <c r="W33" i="5"/>
  <c r="X33" i="5" s="1"/>
  <c r="T33" i="5"/>
  <c r="V33" i="5" s="1"/>
  <c r="W32" i="5"/>
  <c r="X32" i="5" s="1"/>
  <c r="T32" i="5"/>
  <c r="V32" i="5" s="1"/>
  <c r="W31" i="5"/>
  <c r="X31" i="5" s="1"/>
  <c r="T31" i="5"/>
  <c r="V31" i="5" s="1"/>
  <c r="W30" i="5"/>
  <c r="X30" i="5" s="1"/>
  <c r="T30" i="5"/>
  <c r="V30" i="5" s="1"/>
  <c r="W29" i="5"/>
  <c r="X29" i="5" s="1"/>
  <c r="T29" i="5"/>
  <c r="V29" i="5" s="1"/>
  <c r="W28" i="5"/>
  <c r="X28" i="5" s="1"/>
  <c r="T28" i="5"/>
  <c r="V28" i="5" s="1"/>
  <c r="W27" i="5"/>
  <c r="X27" i="5" s="1"/>
  <c r="T27" i="5"/>
  <c r="V27" i="5" s="1"/>
  <c r="W26" i="5"/>
  <c r="X26" i="5" s="1"/>
  <c r="T26" i="5"/>
  <c r="V26" i="5" s="1"/>
  <c r="W25" i="5"/>
  <c r="X25" i="5" s="1"/>
  <c r="T25" i="5"/>
  <c r="V25" i="5" s="1"/>
  <c r="A25" i="5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7" i="5" s="1"/>
  <c r="A38" i="5" s="1"/>
  <c r="A39" i="5" s="1"/>
  <c r="A40" i="5" s="1"/>
  <c r="A45" i="5" s="1"/>
  <c r="A46" i="5" s="1"/>
  <c r="A48" i="5" s="1"/>
  <c r="A49" i="5" s="1"/>
  <c r="A51" i="5" s="1"/>
  <c r="A52" i="5" s="1"/>
  <c r="A54" i="5" s="1"/>
  <c r="A55" i="5" s="1"/>
  <c r="A56" i="5" s="1"/>
  <c r="A57" i="5" s="1"/>
  <c r="A58" i="5" s="1"/>
  <c r="A59" i="5" s="1"/>
  <c r="A60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8" i="5" s="1"/>
  <c r="W24" i="5"/>
  <c r="X24" i="5" s="1"/>
  <c r="T24" i="5"/>
  <c r="V24" i="5" s="1"/>
  <c r="R23" i="5"/>
  <c r="N23" i="5"/>
  <c r="R22" i="5"/>
  <c r="N22" i="5"/>
  <c r="N18" i="5" s="1"/>
  <c r="W20" i="5"/>
  <c r="X20" i="5" s="1"/>
  <c r="T20" i="5"/>
  <c r="V20" i="5" s="1"/>
  <c r="W16" i="5"/>
  <c r="X16" i="5" s="1"/>
  <c r="U16" i="5"/>
  <c r="T16" i="5"/>
  <c r="V16" i="5" s="1"/>
  <c r="W15" i="5"/>
  <c r="X15" i="5" s="1"/>
  <c r="U15" i="5"/>
  <c r="T15" i="5"/>
  <c r="V15" i="5" s="1"/>
  <c r="W14" i="5"/>
  <c r="X14" i="5" s="1"/>
  <c r="U14" i="5"/>
  <c r="T14" i="5"/>
  <c r="V14" i="5" s="1"/>
  <c r="R12" i="5"/>
  <c r="N12" i="5"/>
  <c r="W47" i="5" l="1"/>
  <c r="X47" i="5" s="1"/>
  <c r="S35" i="5"/>
  <c r="U35" i="5" s="1"/>
  <c r="T36" i="5"/>
  <c r="V36" i="5" s="1"/>
  <c r="T12" i="5"/>
  <c r="S12" i="5" s="1"/>
  <c r="U12" i="5" s="1"/>
  <c r="S20" i="5"/>
  <c r="U20" i="5" s="1"/>
  <c r="T22" i="5"/>
  <c r="S22" i="5" s="1"/>
  <c r="U22" i="5" s="1"/>
  <c r="T23" i="5"/>
  <c r="V23" i="5" s="1"/>
  <c r="W61" i="5"/>
  <c r="X61" i="5" s="1"/>
  <c r="S70" i="5"/>
  <c r="S74" i="5"/>
  <c r="S78" i="5"/>
  <c r="S46" i="5"/>
  <c r="S62" i="5"/>
  <c r="S33" i="5"/>
  <c r="U33" i="5" s="1"/>
  <c r="S38" i="5"/>
  <c r="U38" i="5" s="1"/>
  <c r="S66" i="5"/>
  <c r="R18" i="5"/>
  <c r="T18" i="5" s="1"/>
  <c r="V18" i="5" s="1"/>
  <c r="W22" i="5"/>
  <c r="X22" i="5" s="1"/>
  <c r="W23" i="5"/>
  <c r="X23" i="5" s="1"/>
  <c r="S24" i="5"/>
  <c r="U24" i="5" s="1"/>
  <c r="W12" i="5"/>
  <c r="X12" i="5" s="1"/>
  <c r="S26" i="5"/>
  <c r="U26" i="5" s="1"/>
  <c r="S28" i="5"/>
  <c r="U28" i="5" s="1"/>
  <c r="S30" i="5"/>
  <c r="U30" i="5" s="1"/>
  <c r="S32" i="5"/>
  <c r="U32" i="5" s="1"/>
  <c r="W36" i="5"/>
  <c r="X36" i="5" s="1"/>
  <c r="S52" i="5"/>
  <c r="W53" i="5"/>
  <c r="X53" i="5" s="1"/>
  <c r="S64" i="5"/>
  <c r="S68" i="5"/>
  <c r="S72" i="5"/>
  <c r="S76" i="5"/>
  <c r="S80" i="5"/>
  <c r="S45" i="5"/>
  <c r="W50" i="5"/>
  <c r="X50" i="5" s="1"/>
  <c r="S51" i="5"/>
  <c r="S60" i="5"/>
  <c r="T61" i="5"/>
  <c r="S61" i="5" s="1"/>
  <c r="S63" i="5"/>
  <c r="S65" i="5"/>
  <c r="S67" i="5"/>
  <c r="S69" i="5"/>
  <c r="S71" i="5"/>
  <c r="S73" i="5"/>
  <c r="S75" i="5"/>
  <c r="S77" i="5"/>
  <c r="S79" i="5"/>
  <c r="V12" i="5"/>
  <c r="S18" i="5"/>
  <c r="U18" i="5" s="1"/>
  <c r="S23" i="5"/>
  <c r="U23" i="5" s="1"/>
  <c r="S25" i="5"/>
  <c r="U25" i="5" s="1"/>
  <c r="S27" i="5"/>
  <c r="U27" i="5" s="1"/>
  <c r="S29" i="5"/>
  <c r="U29" i="5" s="1"/>
  <c r="S31" i="5"/>
  <c r="U31" i="5" s="1"/>
  <c r="S36" i="5"/>
  <c r="U36" i="5" s="1"/>
  <c r="V61" i="5"/>
  <c r="V50" i="5"/>
  <c r="S50" i="5"/>
  <c r="S34" i="5"/>
  <c r="U34" i="5" s="1"/>
  <c r="S37" i="5"/>
  <c r="U37" i="5" s="1"/>
  <c r="S39" i="5"/>
  <c r="U39" i="5" s="1"/>
  <c r="S44" i="5"/>
  <c r="U44" i="5" s="1"/>
  <c r="S48" i="5"/>
  <c r="S49" i="5"/>
  <c r="S54" i="5"/>
  <c r="S55" i="5"/>
  <c r="S56" i="5"/>
  <c r="S57" i="5"/>
  <c r="S58" i="5"/>
  <c r="S59" i="5"/>
  <c r="V81" i="5"/>
  <c r="S81" i="5"/>
  <c r="V83" i="5"/>
  <c r="S83" i="5"/>
  <c r="T47" i="5"/>
  <c r="T53" i="5"/>
  <c r="V82" i="5"/>
  <c r="S82" i="5"/>
  <c r="V84" i="5"/>
  <c r="S84" i="5"/>
  <c r="T107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8" i="5"/>
  <c r="V22" i="5" l="1"/>
  <c r="W18" i="5"/>
  <c r="X18" i="5" s="1"/>
  <c r="V53" i="5"/>
  <c r="S53" i="5"/>
  <c r="V107" i="5"/>
  <c r="S107" i="5"/>
  <c r="V47" i="5"/>
  <c r="S47" i="5"/>
</calcChain>
</file>

<file path=xl/sharedStrings.xml><?xml version="1.0" encoding="utf-8"?>
<sst xmlns="http://schemas.openxmlformats.org/spreadsheetml/2006/main" count="241" uniqueCount="219">
  <si>
    <t>NO</t>
  </si>
  <si>
    <t xml:space="preserve">Program </t>
  </si>
  <si>
    <t>Kendala</t>
  </si>
  <si>
    <t>TAHUN ANGGARAN 2019</t>
  </si>
  <si>
    <t>No.</t>
  </si>
  <si>
    <t>Pagu Anggaran</t>
  </si>
  <si>
    <t>I</t>
  </si>
  <si>
    <t>II</t>
  </si>
  <si>
    <t xml:space="preserve">FORMAT </t>
  </si>
  <si>
    <t>LAPORAN REKAPITULASI KEMAJUAN PELAKSANAAN KEGIATAN ORGANISASI PERANGKAT DAERAH</t>
  </si>
  <si>
    <t>APBD KOTA SERANG TAHUN ANGGARAN 2019</t>
  </si>
  <si>
    <t>OPD</t>
  </si>
  <si>
    <t>SKPD</t>
  </si>
  <si>
    <t>:</t>
  </si>
  <si>
    <t>1 . 20 . 05 . 01</t>
  </si>
  <si>
    <t>Dinas......................</t>
  </si>
  <si>
    <t xml:space="preserve">Bulan : </t>
  </si>
  <si>
    <t xml:space="preserve">Triwulan : </t>
  </si>
  <si>
    <t>KODE REKENING</t>
  </si>
  <si>
    <t>URAIAN</t>
  </si>
  <si>
    <t>PAGU ANGGARAN</t>
  </si>
  <si>
    <t>SUMBER DANA</t>
  </si>
  <si>
    <t>KONDISI S/D BULAN INI (%)</t>
  </si>
  <si>
    <t>SISA ANGGARAN</t>
  </si>
  <si>
    <t>%</t>
  </si>
  <si>
    <t>KENDALA</t>
  </si>
  <si>
    <t>KET</t>
  </si>
  <si>
    <t>KENDALA / MASALAH / HAMBATAN</t>
  </si>
  <si>
    <t>SOLUSI / PENYELESAIAN</t>
  </si>
  <si>
    <t>TARGET</t>
  </si>
  <si>
    <t>REALISASI</t>
  </si>
  <si>
    <t>FISIK (%)</t>
  </si>
  <si>
    <t>KEUANGAN (%)</t>
  </si>
  <si>
    <t>Rp.</t>
  </si>
  <si>
    <t>9=7:3x100</t>
  </si>
  <si>
    <t>1.07.01 . 4.1</t>
  </si>
  <si>
    <t>PENDAPATAN</t>
  </si>
  <si>
    <t>Pendapatan Pajak Daerah</t>
  </si>
  <si>
    <t>......</t>
  </si>
  <si>
    <t xml:space="preserve">Hasil Retribusi </t>
  </si>
  <si>
    <t>III</t>
  </si>
  <si>
    <t>Lain-lain Pendapatan Asli Daerah yang Sah</t>
  </si>
  <si>
    <t>BELANJA</t>
  </si>
  <si>
    <t>1.16 . 1.16.01 . 5.1</t>
  </si>
  <si>
    <t>BELANJA TIDAK LANGSUNG</t>
  </si>
  <si>
    <t>1.16 . 1.16.01 . 5.2</t>
  </si>
  <si>
    <t>BELANJA LANGSUNG</t>
  </si>
  <si>
    <t>1.20 . 1.20.12 . 01</t>
  </si>
  <si>
    <t>1.20 . 1.20.12 . 01 . 01</t>
  </si>
  <si>
    <t>1.20 . 1.20.12 . 01 . 02</t>
  </si>
  <si>
    <t>Penyediaan Jasa Komunikasi, Sumber Daya Air Dan Listrik</t>
  </si>
  <si>
    <t>1.20 . 1.20.12 . 01 . 06</t>
  </si>
  <si>
    <t>Penyediaan Jasa Pemeliharaan Dan Perizinan Kendaraan Dinas/Operasional</t>
  </si>
  <si>
    <t>1.20 . 1.20.12 . 01 . 08</t>
  </si>
  <si>
    <t>Penyediaan Jasa Kebersihan Kantor</t>
  </si>
  <si>
    <t>Penyediaan Alat Tulis Kantor</t>
  </si>
  <si>
    <t>Penyediaan Barang Cetakan Dan Penggandaan</t>
  </si>
  <si>
    <t>Penyediaan Komponen Instalasi Listrik/Penerangan Bangunan Kantor</t>
  </si>
  <si>
    <t>Penyediaan Peralatan Rumah Tangga</t>
  </si>
  <si>
    <t>Penyediaan Bahan Bacaan Dan Peraturan Perundang-Undangan</t>
  </si>
  <si>
    <t>Penyediaan Makanan Dan Minuman</t>
  </si>
  <si>
    <t>Rapat-Rapat Kordinasi Dan Konsultasi Ke Luar Daerah</t>
  </si>
  <si>
    <t>Rapat-Rapat Koordinasi Dan Konsultasi Dalam Daerah</t>
  </si>
  <si>
    <t>Program Peningkatan Sarana Dan Prasarana Aparatur</t>
  </si>
  <si>
    <t>Pengadaan Peralatan Gedung Kantor</t>
  </si>
  <si>
    <t>Pengadaan Meubeulair</t>
  </si>
  <si>
    <t>Pengadaan Rumah Dinas/Gedung Kantor</t>
  </si>
  <si>
    <t>Pemeliharaan Rutin/Berkala Gedung Kantor</t>
  </si>
  <si>
    <t>Pemeliharaan Rutin/Berkala Perlengkapan Gedung Kantor</t>
  </si>
  <si>
    <t>Pemeliharaan Rutin/Berkala Peralatan Gedung Kantor</t>
  </si>
  <si>
    <t>Program Peningkatan Disiplin Aparatur</t>
  </si>
  <si>
    <t>Pengadaan Pakaian Dinas Beserta Perlengkapannya</t>
  </si>
  <si>
    <t>Pengadaan Pakaian Khusus Hari-Hari Tertentu</t>
  </si>
  <si>
    <t>IV</t>
  </si>
  <si>
    <t>Program Peningkatan Kapasitas Sumber Daya Aparatur</t>
  </si>
  <si>
    <t>Bimbingan Teknis Implementasi Peraturan Perundang-Undangan</t>
  </si>
  <si>
    <t>Peningkatan Kemampuan Teknis Aparatur</t>
  </si>
  <si>
    <t>V</t>
  </si>
  <si>
    <t>Program Peningkatan Pengembangan Sistem Pelaporan Capaian Kinerja Dan Keuangan</t>
  </si>
  <si>
    <t>Penyusunan Laporan Capaian Kinerja Dan Ikhtisar Realisasi Kinerja SKPD</t>
  </si>
  <si>
    <t>Penyusunan Pelaporan Prognosis Realisasi Anggaran</t>
  </si>
  <si>
    <t>Penyusunan Pelaporan Keuangan Akhir Tahun</t>
  </si>
  <si>
    <t>Penyusunan Rencana Kerja Dan Anggaran SKPD</t>
  </si>
  <si>
    <t>Penyediaan Data, Dokumentasi, Informatika Dan Komunikasi SKPD</t>
  </si>
  <si>
    <t>Penyusunan Rencana Strategis SKPD</t>
  </si>
  <si>
    <t>Penyusunan Rencana Kerja SKPD</t>
  </si>
  <si>
    <t>VI</t>
  </si>
  <si>
    <t>Program Peningkatan Dan Pengembangan Pengelolaan Keuangan Daerah</t>
  </si>
  <si>
    <t>Penyusunan Standar Satuan Harga</t>
  </si>
  <si>
    <t>Penyusunan Kebijakan Akuntansi Pemerintah Daerah</t>
  </si>
  <si>
    <t>Penyusunan Sistem Dan Prosedur Pengelolaan Keuangan Daerah</t>
  </si>
  <si>
    <t>Penyusunan Rancangan Peraturan Daerah TentangAPBD</t>
  </si>
  <si>
    <t>Penyusunan Rancangan Peraturan Kdh Tentang Penjabaran APBD</t>
  </si>
  <si>
    <t>Penyusunan Rancangan Peraturan Daerah Tentang Perubahan APBD</t>
  </si>
  <si>
    <t>Penyusunan Rancangan Peraturan Kdh Tentang Penjabaran Perubahan APBD</t>
  </si>
  <si>
    <t>Penyusunan Rancangan Peraturan Daerah Tentang Pertanggungjawaban Pelaksanaan APBD</t>
  </si>
  <si>
    <t>Penyusunan Rancangan Peraturan KDH Tentang Penjabaran Pertanggungjawaban Pelaksanaan APBD</t>
  </si>
  <si>
    <t>Penyusunan Sistem Informasi Pengelolaan Keuangan Daerah</t>
  </si>
  <si>
    <t>Sosialisasi Paket Regulasi Tentang Pengelolaan Keuangan Daerah</t>
  </si>
  <si>
    <t>Bimbingan Teknis Implementasi Paket Regulasi Tentang  Pengelolaan Keuangan Daerah</t>
  </si>
  <si>
    <t>Peningkatan Manajemen Aset/ Barang Daerah</t>
  </si>
  <si>
    <t>Pengelolaan Sistem Administrasi Gaji Pns Kota Serang</t>
  </si>
  <si>
    <t>Evaluasi Pendapatan dan Belanja SKPD</t>
  </si>
  <si>
    <t>Pedoman Penyusunan Pelaksanaan APND</t>
  </si>
  <si>
    <t>Pemeliharaan Sistem Informasi Pengelolaan Keuangan Daerah</t>
  </si>
  <si>
    <t>Penyusunan Laporan Rekapitulasi Penerimaan, Pengeluaran dan PTK</t>
  </si>
  <si>
    <t>Pengelolaan Dan Pemeliharaan Aset Pemerintah Daerah</t>
  </si>
  <si>
    <t>Peningkatan Akuntabilitas Laporan Keuangan</t>
  </si>
  <si>
    <t>Penyelesaian Kerugian Daerah</t>
  </si>
  <si>
    <t>Bimbingan Teknis Perencanaan Penganggaran</t>
  </si>
  <si>
    <t>Pengelolaan Pajak Bumi dan Bangunan Perdesaan Dan Perkotaan</t>
  </si>
  <si>
    <t>Peningkatan Sumber-Sumber Pendapatan Lain</t>
  </si>
  <si>
    <t>Penggunaan dan Pemanfaatan Aset</t>
  </si>
  <si>
    <t>Penyusunan Target Penerimaan Pajak Daerah</t>
  </si>
  <si>
    <t>Penagihan Pajak Daerah</t>
  </si>
  <si>
    <t>Pendistribusian Dan Pengendalian SPT PBB</t>
  </si>
  <si>
    <t>Pembinaan Aparatur Pelaksana Pemungut Pajak Daerah</t>
  </si>
  <si>
    <t>Pendataan Pajak Daerah Non  PBB P2 dan BPHTB</t>
  </si>
  <si>
    <t>Pendataan Pajak Daerah  PBB P2 dan BPHTB</t>
  </si>
  <si>
    <t>Verifikasi Data Objek Pajak  PBB P2 dan BPHTB</t>
  </si>
  <si>
    <t>Sosialisasi Pajak Daerah Non  PBB P2 dan BPHTB</t>
  </si>
  <si>
    <t>Sosialisasi Pajak Daerah PBB P2 dan BPHTB</t>
  </si>
  <si>
    <t>Monitoring Dan Evaluasi PBB P2 dan BPHTB</t>
  </si>
  <si>
    <t>Evaluasi Penyusunan APBD</t>
  </si>
  <si>
    <t>Pedoman Penyusunan APBD</t>
  </si>
  <si>
    <t>Pengembangan dan Fasilitasi TAPD</t>
  </si>
  <si>
    <t>Penyusunan LKPD</t>
  </si>
  <si>
    <t>Rekonsiliasi Realisasi Anggaran Belanja Daerah</t>
  </si>
  <si>
    <t>Rekonsiliasi Realisasi Anggaran Pendapatan Daerah</t>
  </si>
  <si>
    <t>Pembinaan Wajib Pajak</t>
  </si>
  <si>
    <t>Rekonsiliasi Pajak Bumi Dan Bangunan</t>
  </si>
  <si>
    <t>Penghargaan Pajak Daerah</t>
  </si>
  <si>
    <t>Verifikasi Pelaporan Dan Monitoring Kepatuhan Wajib Pajak Non PBB P2 dan BPHTB</t>
  </si>
  <si>
    <t>VII</t>
  </si>
  <si>
    <t>Program Pembinaan Dan Pengelolaan Barang Daerah</t>
  </si>
  <si>
    <t>Penyusunan Data Dan Informasi Kebutuhan BMD</t>
  </si>
  <si>
    <t>KEPALA OPD</t>
  </si>
  <si>
    <t>NAMA</t>
  </si>
  <si>
    <t>NIP.</t>
  </si>
  <si>
    <t>Jenis Pengadaan</t>
  </si>
  <si>
    <t xml:space="preserve">Jenis Pekerjaan </t>
  </si>
  <si>
    <t>Keterangan</t>
  </si>
  <si>
    <t>(1) - Angka Romawi = No urut Program</t>
  </si>
  <si>
    <t xml:space="preserve">      - Angka = No urut Kegiatan</t>
  </si>
  <si>
    <t>(2) &amp; (3) Data Program, Kegiatan &amp; Anggaran dari DPA OPD (SIMRAL)</t>
  </si>
  <si>
    <t xml:space="preserve">Progres Pengadaan Barang Jasa </t>
  </si>
  <si>
    <t>Jumlah Program dan Kegiatan</t>
  </si>
  <si>
    <t>(7) Realisasi Rp = Akumulasi Penyerapan Realisasi Anggaran s/d bulan dilaporkan</t>
  </si>
  <si>
    <t>(5) Target % Fisik = diambil dari Rencana Penarikan Anggaran Perbulan dari masing - masing Kegiatan (SIMRAL)</t>
  </si>
  <si>
    <t>(6) Target % Keuangan = diambil dari Rencana Penarikan Anggaran Perbulan dari masing - masing Kegiatan (SIMRAL)</t>
  </si>
  <si>
    <t>(8) Realisasi % Fisik = Persentase dari Realisasi Fisik sesuai Penyerapan Progres Fisik s/d bulan di laporkan</t>
  </si>
  <si>
    <t>(9) Realisasi % Keuangan = Persentase Keuangan dari relalisasi sesuai Penyerapan anggaran s/d bulan di laporkan</t>
  </si>
  <si>
    <t>SELISIH %</t>
  </si>
  <si>
    <t>10 = Keu (9-6)</t>
  </si>
  <si>
    <t xml:space="preserve"> 11 = Fis (8-5) </t>
  </si>
  <si>
    <t>12 (7-3)</t>
  </si>
  <si>
    <t>(10) Selisih Keu % = Realisasi Keuangan - Target</t>
  </si>
  <si>
    <t>(11) Selisih Fisik % = Realisasi Fisik - Target</t>
  </si>
  <si>
    <t>(12) Sisa Anggaran = Pagu - Realisasi</t>
  </si>
  <si>
    <t>(13) % = persentase dari sisa anggaran : pagu x 100</t>
  </si>
  <si>
    <t xml:space="preserve">(14) Kendala = Hambatan apa yang mempengaruhi Proses Penyerapan yang belum sesuai dengan target yang diharapkan </t>
  </si>
  <si>
    <t>(4) Sumber dana = Pagu anggaran yang bersumber dari APDB, APB-P, APBN /BanProv</t>
  </si>
  <si>
    <t>Kegiatan......................</t>
  </si>
  <si>
    <t>Program  =</t>
  </si>
  <si>
    <t xml:space="preserve">Kegiatan = </t>
  </si>
  <si>
    <t>REKAPITULASI PENGADAAN BARANG/JASA ORGANISASI PERANGKAT DAERAH</t>
  </si>
  <si>
    <t>Persiapan</t>
  </si>
  <si>
    <t>Proses SPSE</t>
  </si>
  <si>
    <t>Keputusan Pemenang</t>
  </si>
  <si>
    <t>Tanda Tangan</t>
  </si>
  <si>
    <t>(15) Keterangan = jika diperlukan</t>
  </si>
  <si>
    <t>Program/Kegiatan</t>
  </si>
  <si>
    <t>Pagu Pekerjaan</t>
  </si>
  <si>
    <t>Program : Program pelayanan dan peningkatan kapasitas aparatur</t>
  </si>
  <si>
    <t>Kegiatan : Pelayanan Administrasi Perkantoran</t>
  </si>
  <si>
    <t>Kegiatan : Pengadaan sarana dan prasarana kantor</t>
  </si>
  <si>
    <t>Kegiatan : Pemeliharaan sarana dan prasarana kantor</t>
  </si>
  <si>
    <t>Kegiatan : Penyediaan Dokumentasi, Informatika, dan Komunikasi OPD</t>
  </si>
  <si>
    <t>Kegiatan : Pengelolaan Barang Milik Daerah</t>
  </si>
  <si>
    <t>Kegiatan : Penyediaan Makanan dan Minuman</t>
  </si>
  <si>
    <t>Kegiatan : Rapat - Rapat Koordinasi dan konsultasi dalam dan luar daerah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</si>
  <si>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</si>
  <si>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</si>
  <si>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</si>
  <si>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</si>
  <si>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</si>
  <si>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</si>
  <si>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- ATK</t>
  </si>
  <si>
    <t>Swakelola</t>
  </si>
  <si>
    <t>- Belanja Peralatan Kebersihan</t>
  </si>
  <si>
    <t>- Belanja telepon</t>
  </si>
  <si>
    <t>- Belanja Surat Kabar</t>
  </si>
  <si>
    <t>- Belanja TV Satelit</t>
  </si>
  <si>
    <t>- Belanja Cetak dan Penggadaan</t>
  </si>
  <si>
    <t>- Belanja Jasa Non PNS</t>
  </si>
  <si>
    <t>a)</t>
  </si>
  <si>
    <t>b)</t>
  </si>
  <si>
    <t>c)</t>
  </si>
  <si>
    <t>- Belanja Premi Asuransi</t>
  </si>
  <si>
    <t>- Belanja Jasa Service</t>
  </si>
  <si>
    <t>- Belanja Penggantian Suku Cadang</t>
  </si>
  <si>
    <t>- Belanja Bahan Bakar Minyak/Gas/Pelumas</t>
  </si>
  <si>
    <t>- Belanja Pemeliharaan Peralatan dan Mesin</t>
  </si>
  <si>
    <t>d)</t>
  </si>
  <si>
    <t xml:space="preserve">- Belanja Dekorasi </t>
  </si>
  <si>
    <t>- Belanja Cetak Spanduk</t>
  </si>
  <si>
    <t>- Belanja Makan dan Minuman</t>
  </si>
  <si>
    <t>- Belanja Pakaian Khusus dan Hari Hari Tertentu</t>
  </si>
  <si>
    <t>e)</t>
  </si>
  <si>
    <t>f)</t>
  </si>
  <si>
    <t>- Belanja Makanan dan Minuman Harian Pegawai</t>
  </si>
  <si>
    <t>- Belanja Makanan dan Minuman Rapat</t>
  </si>
  <si>
    <t>g)</t>
  </si>
  <si>
    <t>- Belanja Perjalanan Dinas luar Daerah</t>
  </si>
  <si>
    <t>- Honorarium Tim Pengadaan Barang Dan Jasa (PPK, PPBJ, PPHP)</t>
  </si>
  <si>
    <t>Penunjukan Langsung</t>
  </si>
  <si>
    <t>- Belanja Modal (Kotak Saran, Lemari es, AC, Komputer, Laptop, Printer Scanner, Kursi Kerja, Lemari Arsip, Kamera)</t>
  </si>
  <si>
    <t>- Belanja Bahan Pakai Habis (Peralatan listrik)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</si>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</sst>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0_);_(* \(#,##0.00\);_(* &quot;-&quot;_);_(@_)"/>
    <numFmt numFmtId="168" formatCode="#,##0.00;[Red]#,##0.00"/>
    <numFmt numFmtId="169" formatCode="#,##0.00_);\(#,##0.00\);\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i/>
      <sz val="8"/>
      <color indexed="8"/>
      <name val="Tahoma"/>
      <family val="2"/>
    </font>
    <font>
      <sz val="10"/>
      <name val="Arial"/>
      <family val="2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b/>
      <u/>
      <sz val="12"/>
      <color theme="1"/>
      <name val="Bookman Old Style"/>
      <family val="1"/>
    </font>
    <font>
      <sz val="10"/>
      <color indexed="8"/>
      <name val="Bookman Old Style"/>
      <family val="1"/>
    </font>
    <font>
      <sz val="10"/>
      <color theme="1"/>
      <name val="Bookman Old Style"/>
      <family val="1"/>
    </font>
    <font>
      <sz val="11"/>
      <color indexed="8"/>
      <name val="Bookman Old Style"/>
      <family val="1"/>
    </font>
    <font>
      <sz val="12"/>
      <color theme="1"/>
      <name val="Bookman Old Style"/>
      <family val="1"/>
    </font>
    <font>
      <b/>
      <sz val="12"/>
      <color indexed="8"/>
      <name val="Bookman Old Style"/>
      <family val="1"/>
    </font>
    <font>
      <b/>
      <sz val="10"/>
      <color indexed="8"/>
      <name val="Bookman Old Style"/>
      <family val="1"/>
    </font>
    <font>
      <sz val="8"/>
      <color indexed="8"/>
      <name val="Bookman Old Style"/>
      <family val="1"/>
    </font>
    <font>
      <b/>
      <sz val="8"/>
      <color indexed="8"/>
      <name val="Bookman Old Style"/>
      <family val="1"/>
    </font>
    <font>
      <i/>
      <sz val="8"/>
      <color indexed="8"/>
      <name val="Bookman Old Style"/>
      <family val="1"/>
    </font>
    <font>
      <sz val="10"/>
      <name val="Bookman Old Style"/>
      <family val="1"/>
    </font>
    <font>
      <sz val="8"/>
      <color theme="0"/>
      <name val="Bookman Old Style"/>
      <family val="1"/>
    </font>
    <font>
      <sz val="8"/>
      <name val="Bookman Old Style"/>
      <family val="1"/>
    </font>
    <font>
      <b/>
      <u/>
      <sz val="8"/>
      <color theme="1"/>
      <name val="Bookman Old Style"/>
      <family val="1"/>
    </font>
    <font>
      <b/>
      <sz val="8"/>
      <color theme="1"/>
      <name val="Bookman Old Style"/>
      <family val="1"/>
    </font>
    <font>
      <b/>
      <u/>
      <sz val="8"/>
      <color indexed="8"/>
      <name val="Bookman Old Style"/>
      <family val="1"/>
    </font>
    <font>
      <b/>
      <sz val="8"/>
      <color theme="0"/>
      <name val="Bookman Old Style"/>
      <family val="1"/>
    </font>
    <font>
      <b/>
      <sz val="11"/>
      <color indexed="8"/>
      <name val="Bookman Old Style"/>
      <family val="1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0" fillId="0" borderId="0">
      <alignment vertical="top"/>
    </xf>
    <xf numFmtId="164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14" applyNumberFormat="0" applyAlignment="0" applyProtection="0"/>
    <xf numFmtId="0" fontId="14" fillId="7" borderId="17" applyNumberFormat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14" applyNumberFormat="0" applyAlignment="0" applyProtection="0"/>
    <xf numFmtId="0" fontId="13" fillId="0" borderId="16" applyNumberFormat="0" applyFill="0" applyAlignment="0" applyProtection="0"/>
    <xf numFmtId="0" fontId="9" fillId="4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4" fillId="0" borderId="0"/>
    <xf numFmtId="0" fontId="1" fillId="0" borderId="0"/>
    <xf numFmtId="0" fontId="20" fillId="0" borderId="0">
      <alignment vertical="top"/>
    </xf>
    <xf numFmtId="0" fontId="2" fillId="0" borderId="0"/>
    <xf numFmtId="0" fontId="2" fillId="0" borderId="0"/>
    <xf numFmtId="0" fontId="1" fillId="8" borderId="18" applyNumberFormat="0" applyFont="0" applyAlignment="0" applyProtection="0"/>
    <xf numFmtId="0" fontId="11" fillId="6" borderId="15" applyNumberForma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5" fillId="0" borderId="0" applyNumberFormat="0" applyFill="0" applyBorder="0" applyAlignment="0" applyProtection="0"/>
    <xf numFmtId="41" fontId="2" fillId="0" borderId="0" applyFont="0" applyFill="0" applyBorder="0" applyAlignment="0" applyProtection="0"/>
  </cellStyleXfs>
  <cellXfs count="286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9" fillId="0" borderId="0" xfId="1" applyFont="1"/>
    <xf numFmtId="0" fontId="21" fillId="0" borderId="0" xfId="3" applyFont="1" applyFill="1">
      <alignment vertical="top"/>
    </xf>
    <xf numFmtId="0" fontId="22" fillId="0" borderId="0" xfId="3" applyFont="1" applyFill="1" applyAlignment="1">
      <alignment vertical="top"/>
    </xf>
    <xf numFmtId="0" fontId="22" fillId="0" borderId="0" xfId="3" applyFont="1" applyFill="1">
      <alignment vertical="top"/>
    </xf>
    <xf numFmtId="0" fontId="23" fillId="0" borderId="1" xfId="3" applyFont="1" applyFill="1" applyBorder="1" applyAlignment="1">
      <alignment horizontal="center" vertical="center" wrapText="1" readingOrder="1"/>
    </xf>
    <xf numFmtId="0" fontId="23" fillId="0" borderId="0" xfId="3" applyFont="1" applyFill="1">
      <alignment vertical="top"/>
    </xf>
    <xf numFmtId="0" fontId="21" fillId="0" borderId="20" xfId="3" applyFont="1" applyFill="1" applyBorder="1">
      <alignment vertical="top"/>
    </xf>
    <xf numFmtId="4" fontId="22" fillId="0" borderId="0" xfId="3" applyNumberFormat="1" applyFont="1" applyFill="1">
      <alignment vertical="top"/>
    </xf>
    <xf numFmtId="0" fontId="25" fillId="0" borderId="0" xfId="1" applyFont="1"/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7" fillId="0" borderId="0" xfId="1" applyFont="1"/>
    <xf numFmtId="0" fontId="28" fillId="0" borderId="0" xfId="3" applyFont="1" applyFill="1">
      <alignment vertical="top"/>
    </xf>
    <xf numFmtId="0" fontId="29" fillId="0" borderId="0" xfId="1" applyFont="1" applyAlignment="1">
      <alignment horizontal="left" vertical="center"/>
    </xf>
    <xf numFmtId="0" fontId="29" fillId="0" borderId="0" xfId="1" applyFont="1"/>
    <xf numFmtId="0" fontId="25" fillId="0" borderId="0" xfId="1" quotePrefix="1" applyFont="1" applyAlignment="1">
      <alignment horizontal="left" vertical="center"/>
    </xf>
    <xf numFmtId="0" fontId="30" fillId="0" borderId="0" xfId="3" applyFont="1" applyFill="1" applyAlignment="1">
      <alignment vertical="top"/>
    </xf>
    <xf numFmtId="0" fontId="30" fillId="0" borderId="0" xfId="3" applyFont="1" applyFill="1">
      <alignment vertical="top"/>
    </xf>
    <xf numFmtId="0" fontId="25" fillId="0" borderId="0" xfId="1" applyFont="1" applyAlignment="1">
      <alignment horizontal="center" vertical="center"/>
    </xf>
    <xf numFmtId="0" fontId="34" fillId="0" borderId="0" xfId="3" applyFont="1" applyFill="1" applyAlignment="1">
      <alignment horizontal="left" vertical="top" wrapText="1" readingOrder="1"/>
    </xf>
    <xf numFmtId="0" fontId="34" fillId="0" borderId="0" xfId="3" applyFont="1" applyFill="1">
      <alignment vertical="top"/>
    </xf>
    <xf numFmtId="0" fontId="35" fillId="0" borderId="0" xfId="3" applyFont="1" applyFill="1">
      <alignment vertical="top"/>
    </xf>
    <xf numFmtId="0" fontId="35" fillId="0" borderId="0" xfId="3" applyFont="1" applyFill="1" applyAlignment="1">
      <alignment horizontal="left" vertical="top" wrapText="1" readingOrder="1"/>
    </xf>
    <xf numFmtId="0" fontId="35" fillId="0" borderId="0" xfId="3" applyFont="1" applyFill="1" applyAlignment="1">
      <alignment vertical="top"/>
    </xf>
    <xf numFmtId="0" fontId="35" fillId="0" borderId="0" xfId="3" applyFont="1" applyFill="1" applyAlignment="1">
      <alignment horizontal="center" vertical="center"/>
    </xf>
    <xf numFmtId="0" fontId="35" fillId="0" borderId="0" xfId="3" applyFont="1" applyFill="1" applyAlignment="1">
      <alignment horizontal="left" vertical="top"/>
    </xf>
    <xf numFmtId="0" fontId="34" fillId="0" borderId="0" xfId="3" applyFont="1" applyFill="1" applyAlignment="1">
      <alignment horizontal="right" vertical="top"/>
    </xf>
    <xf numFmtId="0" fontId="35" fillId="0" borderId="6" xfId="3" applyFont="1" applyFill="1" applyBorder="1" applyAlignment="1">
      <alignment horizontal="center" vertical="center" wrapText="1" readingOrder="1"/>
    </xf>
    <xf numFmtId="0" fontId="36" fillId="0" borderId="1" xfId="3" applyFont="1" applyFill="1" applyBorder="1" applyAlignment="1">
      <alignment horizontal="center" vertical="center" wrapText="1" readingOrder="1"/>
    </xf>
    <xf numFmtId="0" fontId="36" fillId="0" borderId="2" xfId="3" applyFont="1" applyFill="1" applyBorder="1" applyAlignment="1">
      <alignment horizontal="center" vertical="center" wrapText="1" readingOrder="1"/>
    </xf>
    <xf numFmtId="0" fontId="34" fillId="0" borderId="5" xfId="3" applyFont="1" applyFill="1" applyBorder="1">
      <alignment vertical="top"/>
    </xf>
    <xf numFmtId="0" fontId="34" fillId="0" borderId="22" xfId="3" applyFont="1" applyFill="1" applyBorder="1">
      <alignment vertical="top"/>
    </xf>
    <xf numFmtId="0" fontId="34" fillId="0" borderId="8" xfId="3" applyFont="1" applyFill="1" applyBorder="1">
      <alignment vertical="top"/>
    </xf>
    <xf numFmtId="0" fontId="34" fillId="0" borderId="7" xfId="3" applyFont="1" applyFill="1" applyBorder="1">
      <alignment vertical="top"/>
    </xf>
    <xf numFmtId="0" fontId="34" fillId="0" borderId="25" xfId="3" applyFont="1" applyFill="1" applyBorder="1">
      <alignment vertical="top"/>
    </xf>
    <xf numFmtId="0" fontId="34" fillId="0" borderId="26" xfId="3" applyFont="1" applyFill="1" applyBorder="1" applyAlignment="1">
      <alignment vertical="top"/>
    </xf>
    <xf numFmtId="0" fontId="34" fillId="0" borderId="1" xfId="3" applyFont="1" applyFill="1" applyBorder="1" applyAlignment="1">
      <alignment vertical="top"/>
    </xf>
    <xf numFmtId="0" fontId="35" fillId="0" borderId="27" xfId="3" applyFont="1" applyFill="1" applyBorder="1">
      <alignment vertical="top"/>
    </xf>
    <xf numFmtId="0" fontId="35" fillId="0" borderId="28" xfId="3" applyFont="1" applyFill="1" applyBorder="1">
      <alignment vertical="top"/>
    </xf>
    <xf numFmtId="2" fontId="35" fillId="0" borderId="27" xfId="3" applyNumberFormat="1" applyFont="1" applyFill="1" applyBorder="1">
      <alignment vertical="top"/>
    </xf>
    <xf numFmtId="0" fontId="35" fillId="0" borderId="20" xfId="3" applyFont="1" applyFill="1" applyBorder="1">
      <alignment vertical="top"/>
    </xf>
    <xf numFmtId="0" fontId="35" fillId="0" borderId="0" xfId="3" applyFont="1" applyFill="1" applyBorder="1" applyAlignment="1">
      <alignment horizontal="left" vertical="top" wrapText="1"/>
    </xf>
    <xf numFmtId="0" fontId="35" fillId="0" borderId="23" xfId="3" applyFont="1" applyFill="1" applyBorder="1" applyAlignment="1">
      <alignment horizontal="left" vertical="top" wrapText="1"/>
    </xf>
    <xf numFmtId="0" fontId="35" fillId="0" borderId="21" xfId="3" applyFont="1" applyFill="1" applyBorder="1">
      <alignment vertical="top"/>
    </xf>
    <xf numFmtId="0" fontId="35" fillId="0" borderId="0" xfId="3" applyFont="1" applyFill="1" applyBorder="1" applyAlignment="1">
      <alignment horizontal="left" vertical="top" wrapText="1" readingOrder="1"/>
    </xf>
    <xf numFmtId="0" fontId="35" fillId="0" borderId="23" xfId="3" applyFont="1" applyFill="1" applyBorder="1" applyAlignment="1">
      <alignment horizontal="left" vertical="top" wrapText="1" readingOrder="1"/>
    </xf>
    <xf numFmtId="2" fontId="35" fillId="0" borderId="20" xfId="3" applyNumberFormat="1" applyFont="1" applyFill="1" applyBorder="1">
      <alignment vertical="top"/>
    </xf>
    <xf numFmtId="0" fontId="35" fillId="0" borderId="32" xfId="3" applyFont="1" applyFill="1" applyBorder="1" applyAlignment="1">
      <alignment horizontal="center" vertical="center" wrapText="1" readingOrder="1"/>
    </xf>
    <xf numFmtId="0" fontId="36" fillId="0" borderId="33" xfId="3" applyFont="1" applyFill="1" applyBorder="1" applyAlignment="1">
      <alignment horizontal="center" vertical="center" wrapText="1" readingOrder="1"/>
    </xf>
    <xf numFmtId="0" fontId="36" fillId="0" borderId="34" xfId="3" applyFont="1" applyFill="1" applyBorder="1" applyAlignment="1">
      <alignment horizontal="center" vertical="center" wrapText="1" readingOrder="1"/>
    </xf>
    <xf numFmtId="166" fontId="37" fillId="0" borderId="35" xfId="3" applyNumberFormat="1" applyFont="1" applyFill="1" applyBorder="1" applyAlignment="1">
      <alignment horizontal="left" vertical="center" wrapText="1" readingOrder="1"/>
    </xf>
    <xf numFmtId="166" fontId="37" fillId="0" borderId="33" xfId="3" applyNumberFormat="1" applyFont="1" applyFill="1" applyBorder="1" applyAlignment="1">
      <alignment horizontal="left" vertical="center" wrapText="1" readingOrder="1"/>
    </xf>
    <xf numFmtId="4" fontId="34" fillId="0" borderId="32" xfId="3" applyNumberFormat="1" applyFont="1" applyFill="1" applyBorder="1" applyAlignment="1">
      <alignment horizontal="right" vertical="top"/>
    </xf>
    <xf numFmtId="2" fontId="34" fillId="0" borderId="32" xfId="3" applyNumberFormat="1" applyFont="1" applyFill="1" applyBorder="1">
      <alignment vertical="top"/>
    </xf>
    <xf numFmtId="0" fontId="34" fillId="0" borderId="32" xfId="3" applyFont="1" applyFill="1" applyBorder="1">
      <alignment vertical="top"/>
    </xf>
    <xf numFmtId="0" fontId="35" fillId="0" borderId="29" xfId="3" applyFont="1" applyFill="1" applyBorder="1">
      <alignment vertical="top"/>
    </xf>
    <xf numFmtId="0" fontId="35" fillId="0" borderId="30" xfId="3" applyFont="1" applyFill="1" applyBorder="1">
      <alignment vertical="top"/>
    </xf>
    <xf numFmtId="0" fontId="34" fillId="0" borderId="20" xfId="3" applyFont="1" applyFill="1" applyBorder="1">
      <alignment vertical="top"/>
    </xf>
    <xf numFmtId="0" fontId="34" fillId="0" borderId="0" xfId="3" applyFont="1" applyFill="1" applyBorder="1">
      <alignment vertical="top"/>
    </xf>
    <xf numFmtId="0" fontId="34" fillId="0" borderId="23" xfId="3" applyFont="1" applyFill="1" applyBorder="1">
      <alignment vertical="top"/>
    </xf>
    <xf numFmtId="0" fontId="34" fillId="0" borderId="21" xfId="3" applyFont="1" applyFill="1" applyBorder="1">
      <alignment vertical="top"/>
    </xf>
    <xf numFmtId="0" fontId="35" fillId="0" borderId="1" xfId="3" applyFont="1" applyFill="1" applyBorder="1">
      <alignment vertical="top"/>
    </xf>
    <xf numFmtId="0" fontId="35" fillId="0" borderId="2" xfId="3" applyFont="1" applyFill="1" applyBorder="1">
      <alignment vertical="top"/>
    </xf>
    <xf numFmtId="2" fontId="35" fillId="0" borderId="1" xfId="3" applyNumberFormat="1" applyFont="1" applyFill="1" applyBorder="1">
      <alignment vertical="top"/>
    </xf>
    <xf numFmtId="0" fontId="35" fillId="0" borderId="32" xfId="3" applyFont="1" applyFill="1" applyBorder="1">
      <alignment vertical="top"/>
    </xf>
    <xf numFmtId="0" fontId="35" fillId="0" borderId="35" xfId="3" applyFont="1" applyFill="1" applyBorder="1">
      <alignment vertical="top"/>
    </xf>
    <xf numFmtId="4" fontId="35" fillId="0" borderId="32" xfId="3" applyNumberFormat="1" applyFont="1" applyFill="1" applyBorder="1" applyAlignment="1">
      <alignment horizontal="right" vertical="top"/>
    </xf>
    <xf numFmtId="165" fontId="35" fillId="0" borderId="32" xfId="5" applyNumberFormat="1" applyFont="1" applyFill="1" applyBorder="1" applyAlignment="1">
      <alignment vertical="top"/>
    </xf>
    <xf numFmtId="2" fontId="35" fillId="0" borderId="32" xfId="3" applyNumberFormat="1" applyFont="1" applyFill="1" applyBorder="1">
      <alignment vertical="top"/>
    </xf>
    <xf numFmtId="2" fontId="35" fillId="0" borderId="34" xfId="3" applyNumberFormat="1" applyFont="1" applyFill="1" applyBorder="1">
      <alignment vertical="top"/>
    </xf>
    <xf numFmtId="0" fontId="34" fillId="0" borderId="35" xfId="3" applyFont="1" applyFill="1" applyBorder="1">
      <alignment vertical="top"/>
    </xf>
    <xf numFmtId="0" fontId="34" fillId="0" borderId="33" xfId="3" applyFont="1" applyFill="1" applyBorder="1">
      <alignment vertical="top"/>
    </xf>
    <xf numFmtId="169" fontId="34" fillId="0" borderId="32" xfId="3" applyNumberFormat="1" applyFont="1" applyBorder="1" applyAlignment="1">
      <alignment horizontal="right" vertical="top" wrapText="1"/>
    </xf>
    <xf numFmtId="165" fontId="34" fillId="0" borderId="32" xfId="5" applyNumberFormat="1" applyFont="1" applyFill="1" applyBorder="1" applyAlignment="1">
      <alignment vertical="top"/>
    </xf>
    <xf numFmtId="0" fontId="34" fillId="0" borderId="33" xfId="3" applyFont="1" applyFill="1" applyBorder="1" applyAlignment="1">
      <alignment horizontal="left" vertical="top" wrapText="1"/>
    </xf>
    <xf numFmtId="0" fontId="34" fillId="0" borderId="34" xfId="3" applyFont="1" applyFill="1" applyBorder="1" applyAlignment="1">
      <alignment horizontal="left" vertical="top" wrapText="1"/>
    </xf>
    <xf numFmtId="0" fontId="35" fillId="0" borderId="33" xfId="3" applyFont="1" applyFill="1" applyBorder="1" applyAlignment="1">
      <alignment horizontal="left" vertical="top" wrapText="1"/>
    </xf>
    <xf numFmtId="0" fontId="35" fillId="0" borderId="34" xfId="3" applyFont="1" applyFill="1" applyBorder="1" applyAlignment="1">
      <alignment horizontal="left" vertical="top" wrapText="1"/>
    </xf>
    <xf numFmtId="0" fontId="34" fillId="0" borderId="36" xfId="3" applyFont="1" applyFill="1" applyBorder="1">
      <alignment vertical="top"/>
    </xf>
    <xf numFmtId="0" fontId="35" fillId="0" borderId="37" xfId="3" applyFont="1" applyFill="1" applyBorder="1" applyAlignment="1">
      <alignment horizontal="left" vertical="top" wrapText="1"/>
    </xf>
    <xf numFmtId="0" fontId="35" fillId="0" borderId="38" xfId="3" applyFont="1" applyFill="1" applyBorder="1" applyAlignment="1">
      <alignment horizontal="left" vertical="top" wrapText="1"/>
    </xf>
    <xf numFmtId="0" fontId="35" fillId="0" borderId="39" xfId="3" applyFont="1" applyFill="1" applyBorder="1">
      <alignment vertical="top"/>
    </xf>
    <xf numFmtId="0" fontId="35" fillId="0" borderId="37" xfId="3" applyFont="1" applyFill="1" applyBorder="1" applyAlignment="1">
      <alignment horizontal="left" vertical="top" wrapText="1" readingOrder="1"/>
    </xf>
    <xf numFmtId="169" fontId="34" fillId="0" borderId="36" xfId="3" applyNumberFormat="1" applyFont="1" applyBorder="1" applyAlignment="1">
      <alignment horizontal="right" vertical="top" wrapText="1"/>
    </xf>
    <xf numFmtId="4" fontId="34" fillId="0" borderId="36" xfId="3" applyNumberFormat="1" applyFont="1" applyFill="1" applyBorder="1" applyAlignment="1">
      <alignment horizontal="right" vertical="top"/>
    </xf>
    <xf numFmtId="165" fontId="34" fillId="0" borderId="36" xfId="5" applyNumberFormat="1" applyFont="1" applyFill="1" applyBorder="1" applyAlignment="1">
      <alignment vertical="top"/>
    </xf>
    <xf numFmtId="2" fontId="34" fillId="0" borderId="36" xfId="3" applyNumberFormat="1" applyFont="1" applyFill="1" applyBorder="1">
      <alignment vertical="top"/>
    </xf>
    <xf numFmtId="0" fontId="34" fillId="0" borderId="40" xfId="3" applyFont="1" applyFill="1" applyBorder="1">
      <alignment vertical="top"/>
    </xf>
    <xf numFmtId="0" fontId="34" fillId="0" borderId="43" xfId="3" applyFont="1" applyFill="1" applyBorder="1">
      <alignment vertical="top"/>
    </xf>
    <xf numFmtId="0" fontId="34" fillId="0" borderId="41" xfId="3" applyFont="1" applyFill="1" applyBorder="1">
      <alignment vertical="top"/>
    </xf>
    <xf numFmtId="169" fontId="34" fillId="0" borderId="40" xfId="3" applyNumberFormat="1" applyFont="1" applyBorder="1" applyAlignment="1">
      <alignment horizontal="right" vertical="top" wrapText="1"/>
    </xf>
    <xf numFmtId="4" fontId="34" fillId="0" borderId="40" xfId="3" applyNumberFormat="1" applyFont="1" applyFill="1" applyBorder="1" applyAlignment="1">
      <alignment horizontal="right" vertical="top"/>
    </xf>
    <xf numFmtId="165" fontId="34" fillId="0" borderId="40" xfId="5" applyNumberFormat="1" applyFont="1" applyFill="1" applyBorder="1" applyAlignment="1">
      <alignment vertical="top"/>
    </xf>
    <xf numFmtId="2" fontId="34" fillId="0" borderId="40" xfId="3" applyNumberFormat="1" applyFont="1" applyFill="1" applyBorder="1">
      <alignment vertical="top"/>
    </xf>
    <xf numFmtId="0" fontId="34" fillId="0" borderId="33" xfId="3" applyFont="1" applyBorder="1" applyAlignment="1">
      <alignment vertical="top" wrapText="1" readingOrder="1"/>
    </xf>
    <xf numFmtId="169" fontId="34" fillId="0" borderId="33" xfId="3" applyNumberFormat="1" applyFont="1" applyBorder="1" applyAlignment="1">
      <alignment horizontal="right" vertical="top" wrapText="1"/>
    </xf>
    <xf numFmtId="164" fontId="35" fillId="0" borderId="33" xfId="3" applyNumberFormat="1" applyFont="1" applyFill="1" applyBorder="1" applyAlignment="1">
      <alignment vertical="top" wrapText="1"/>
    </xf>
    <xf numFmtId="0" fontId="34" fillId="0" borderId="34" xfId="3" applyFont="1" applyFill="1" applyBorder="1">
      <alignment vertical="top"/>
    </xf>
    <xf numFmtId="0" fontId="38" fillId="0" borderId="37" xfId="3" applyFont="1" applyFill="1" applyBorder="1">
      <alignment vertical="top"/>
    </xf>
    <xf numFmtId="0" fontId="38" fillId="0" borderId="39" xfId="3" applyFont="1" applyFill="1" applyBorder="1">
      <alignment vertical="top"/>
    </xf>
    <xf numFmtId="0" fontId="34" fillId="0" borderId="37" xfId="3" applyFont="1" applyFill="1" applyBorder="1">
      <alignment vertical="top"/>
    </xf>
    <xf numFmtId="2" fontId="34" fillId="0" borderId="38" xfId="3" applyNumberFormat="1" applyFont="1" applyFill="1" applyBorder="1">
      <alignment vertical="top"/>
    </xf>
    <xf numFmtId="0" fontId="34" fillId="0" borderId="38" xfId="3" applyFont="1" applyFill="1" applyBorder="1">
      <alignment vertical="top"/>
    </xf>
    <xf numFmtId="0" fontId="38" fillId="0" borderId="0" xfId="3" applyFont="1" applyFill="1" applyBorder="1">
      <alignment vertical="top"/>
    </xf>
    <xf numFmtId="0" fontId="40" fillId="0" borderId="0" xfId="0" applyFont="1" applyAlignment="1">
      <alignment vertical="top"/>
    </xf>
    <xf numFmtId="0" fontId="25" fillId="0" borderId="0" xfId="0" applyFont="1"/>
    <xf numFmtId="0" fontId="39" fillId="0" borderId="0" xfId="3" applyFont="1" applyFill="1" applyBorder="1">
      <alignment vertical="top"/>
    </xf>
    <xf numFmtId="0" fontId="34" fillId="0" borderId="0" xfId="3" applyFont="1" applyFill="1" applyAlignment="1">
      <alignment vertical="top"/>
    </xf>
    <xf numFmtId="0" fontId="41" fillId="0" borderId="0" xfId="0" applyFont="1" applyAlignment="1"/>
    <xf numFmtId="0" fontId="42" fillId="0" borderId="0" xfId="3" applyFont="1" applyFill="1">
      <alignment vertical="top"/>
    </xf>
    <xf numFmtId="0" fontId="38" fillId="0" borderId="0" xfId="3" applyFont="1" applyFill="1" applyBorder="1" applyAlignment="1">
      <alignment vertical="top"/>
    </xf>
    <xf numFmtId="0" fontId="34" fillId="0" borderId="0" xfId="3" quotePrefix="1" applyFont="1" applyFill="1">
      <alignment vertical="top"/>
    </xf>
    <xf numFmtId="0" fontId="34" fillId="0" borderId="33" xfId="3" applyFont="1" applyFill="1" applyBorder="1" applyAlignment="1">
      <alignment horizontal="left" vertical="top" wrapText="1"/>
    </xf>
    <xf numFmtId="0" fontId="34" fillId="0" borderId="34" xfId="3" applyFont="1" applyFill="1" applyBorder="1" applyAlignment="1">
      <alignment horizontal="left" vertical="top" wrapText="1"/>
    </xf>
    <xf numFmtId="0" fontId="35" fillId="0" borderId="33" xfId="3" applyFont="1" applyFill="1" applyBorder="1" applyAlignment="1">
      <alignment horizontal="left" vertical="top" wrapText="1"/>
    </xf>
    <xf numFmtId="0" fontId="35" fillId="0" borderId="34" xfId="3" applyFont="1" applyFill="1" applyBorder="1" applyAlignment="1">
      <alignment horizontal="left" vertical="top" wrapText="1"/>
    </xf>
    <xf numFmtId="0" fontId="35" fillId="0" borderId="33" xfId="3" applyFont="1" applyFill="1" applyBorder="1" applyAlignment="1">
      <alignment horizontal="left" vertical="top" wrapText="1" readingOrder="1"/>
    </xf>
    <xf numFmtId="167" fontId="38" fillId="0" borderId="32" xfId="4" applyNumberFormat="1" applyFont="1" applyFill="1" applyBorder="1" applyAlignment="1">
      <alignment horizontal="center" vertical="center" wrapText="1" readingOrder="1"/>
    </xf>
    <xf numFmtId="4" fontId="38" fillId="0" borderId="32" xfId="3" applyNumberFormat="1" applyFont="1" applyFill="1" applyBorder="1" applyAlignment="1">
      <alignment horizontal="right" vertical="top"/>
    </xf>
    <xf numFmtId="2" fontId="38" fillId="0" borderId="32" xfId="3" applyNumberFormat="1" applyFont="1" applyFill="1" applyBorder="1">
      <alignment vertical="top"/>
    </xf>
    <xf numFmtId="2" fontId="38" fillId="0" borderId="34" xfId="3" applyNumberFormat="1" applyFont="1" applyFill="1" applyBorder="1">
      <alignment vertical="top"/>
    </xf>
    <xf numFmtId="4" fontId="43" fillId="0" borderId="27" xfId="3" applyNumberFormat="1" applyFont="1" applyFill="1" applyBorder="1" applyAlignment="1">
      <alignment horizontal="right" vertical="top"/>
    </xf>
    <xf numFmtId="2" fontId="43" fillId="0" borderId="31" xfId="3" applyNumberFormat="1" applyFont="1" applyFill="1" applyBorder="1">
      <alignment vertical="top"/>
    </xf>
    <xf numFmtId="2" fontId="43" fillId="0" borderId="27" xfId="3" applyNumberFormat="1" applyFont="1" applyFill="1" applyBorder="1">
      <alignment vertical="top"/>
    </xf>
    <xf numFmtId="4" fontId="43" fillId="0" borderId="20" xfId="3" applyNumberFormat="1" applyFont="1" applyFill="1" applyBorder="1" applyAlignment="1">
      <alignment horizontal="right" vertical="top"/>
    </xf>
    <xf numFmtId="2" fontId="43" fillId="0" borderId="20" xfId="3" applyNumberFormat="1" applyFont="1" applyFill="1" applyBorder="1">
      <alignment vertical="top"/>
    </xf>
    <xf numFmtId="2" fontId="38" fillId="0" borderId="34" xfId="3" applyNumberFormat="1" applyFont="1" applyFill="1" applyBorder="1" applyAlignment="1">
      <alignment horizontal="center" vertical="center"/>
    </xf>
    <xf numFmtId="2" fontId="43" fillId="0" borderId="23" xfId="3" applyNumberFormat="1" applyFont="1" applyFill="1" applyBorder="1">
      <alignment vertical="top"/>
    </xf>
    <xf numFmtId="0" fontId="38" fillId="0" borderId="5" xfId="3" applyFont="1" applyFill="1" applyBorder="1">
      <alignment vertical="top"/>
    </xf>
    <xf numFmtId="2" fontId="38" fillId="0" borderId="20" xfId="3" applyNumberFormat="1" applyFont="1" applyFill="1" applyBorder="1">
      <alignment vertical="top"/>
    </xf>
    <xf numFmtId="0" fontId="38" fillId="0" borderId="20" xfId="3" applyFont="1" applyFill="1" applyBorder="1">
      <alignment vertical="top"/>
    </xf>
    <xf numFmtId="4" fontId="43" fillId="0" borderId="1" xfId="3" applyNumberFormat="1" applyFont="1" applyFill="1" applyBorder="1" applyAlignment="1">
      <alignment horizontal="right" vertical="top"/>
    </xf>
    <xf numFmtId="165" fontId="43" fillId="0" borderId="1" xfId="5" applyNumberFormat="1" applyFont="1" applyFill="1" applyBorder="1" applyAlignment="1">
      <alignment vertical="top"/>
    </xf>
    <xf numFmtId="2" fontId="43" fillId="0" borderId="1" xfId="3" applyNumberFormat="1" applyFont="1" applyFill="1" applyBorder="1">
      <alignment vertical="top"/>
    </xf>
    <xf numFmtId="2" fontId="43" fillId="0" borderId="4" xfId="3" applyNumberFormat="1" applyFont="1" applyFill="1" applyBorder="1">
      <alignment vertical="top"/>
    </xf>
    <xf numFmtId="0" fontId="43" fillId="0" borderId="20" xfId="3" applyFont="1" applyFill="1" applyBorder="1">
      <alignment vertical="top"/>
    </xf>
    <xf numFmtId="168" fontId="43" fillId="0" borderId="20" xfId="3" applyNumberFormat="1" applyFont="1" applyFill="1" applyBorder="1">
      <alignment vertical="top"/>
    </xf>
    <xf numFmtId="4" fontId="43" fillId="0" borderId="32" xfId="3" applyNumberFormat="1" applyFont="1" applyFill="1" applyBorder="1" applyAlignment="1">
      <alignment horizontal="right" vertical="top"/>
    </xf>
    <xf numFmtId="165" fontId="43" fillId="0" borderId="32" xfId="5" applyNumberFormat="1" applyFont="1" applyFill="1" applyBorder="1" applyAlignment="1">
      <alignment vertical="top"/>
    </xf>
    <xf numFmtId="2" fontId="43" fillId="0" borderId="32" xfId="3" applyNumberFormat="1" applyFont="1" applyFill="1" applyBorder="1">
      <alignment vertical="top"/>
    </xf>
    <xf numFmtId="2" fontId="43" fillId="0" borderId="34" xfId="3" applyNumberFormat="1" applyFont="1" applyFill="1" applyBorder="1">
      <alignment vertical="top"/>
    </xf>
    <xf numFmtId="169" fontId="38" fillId="0" borderId="32" xfId="3" applyNumberFormat="1" applyFont="1" applyBorder="1" applyAlignment="1">
      <alignment horizontal="right" vertical="top" wrapText="1"/>
    </xf>
    <xf numFmtId="165" fontId="38" fillId="0" borderId="32" xfId="5" applyNumberFormat="1" applyFont="1" applyFill="1" applyBorder="1" applyAlignment="1">
      <alignment vertical="top"/>
    </xf>
    <xf numFmtId="169" fontId="38" fillId="0" borderId="36" xfId="3" applyNumberFormat="1" applyFont="1" applyBorder="1" applyAlignment="1">
      <alignment horizontal="right" vertical="top" wrapText="1"/>
    </xf>
    <xf numFmtId="4" fontId="38" fillId="0" borderId="36" xfId="3" applyNumberFormat="1" applyFont="1" applyFill="1" applyBorder="1" applyAlignment="1">
      <alignment horizontal="right" vertical="top"/>
    </xf>
    <xf numFmtId="165" fontId="38" fillId="0" borderId="36" xfId="5" applyNumberFormat="1" applyFont="1" applyFill="1" applyBorder="1" applyAlignment="1">
      <alignment vertical="top"/>
    </xf>
    <xf numFmtId="2" fontId="38" fillId="0" borderId="36" xfId="3" applyNumberFormat="1" applyFont="1" applyFill="1" applyBorder="1">
      <alignment vertical="top"/>
    </xf>
    <xf numFmtId="0" fontId="44" fillId="0" borderId="0" xfId="3" applyFont="1" applyFill="1" applyAlignment="1">
      <alignment vertical="top"/>
    </xf>
    <xf numFmtId="0" fontId="34" fillId="0" borderId="44" xfId="3" applyFont="1" applyFill="1" applyBorder="1">
      <alignment vertical="top"/>
    </xf>
    <xf numFmtId="0" fontId="35" fillId="0" borderId="45" xfId="3" applyFont="1" applyFill="1" applyBorder="1" applyAlignment="1">
      <alignment horizontal="left" vertical="top" wrapText="1"/>
    </xf>
    <xf numFmtId="0" fontId="35" fillId="0" borderId="46" xfId="3" applyFont="1" applyFill="1" applyBorder="1" applyAlignment="1">
      <alignment horizontal="left" vertical="top" wrapText="1"/>
    </xf>
    <xf numFmtId="0" fontId="35" fillId="0" borderId="47" xfId="3" applyFont="1" applyFill="1" applyBorder="1">
      <alignment vertical="top"/>
    </xf>
    <xf numFmtId="0" fontId="35" fillId="0" borderId="45" xfId="3" applyFont="1" applyFill="1" applyBorder="1" applyAlignment="1">
      <alignment horizontal="left" vertical="top" wrapText="1" readingOrder="1"/>
    </xf>
    <xf numFmtId="169" fontId="38" fillId="0" borderId="44" xfId="3" applyNumberFormat="1" applyFont="1" applyBorder="1" applyAlignment="1">
      <alignment horizontal="right" vertical="top" wrapText="1"/>
    </xf>
    <xf numFmtId="4" fontId="38" fillId="0" borderId="44" xfId="3" applyNumberFormat="1" applyFont="1" applyFill="1" applyBorder="1" applyAlignment="1">
      <alignment horizontal="right" vertical="top"/>
    </xf>
    <xf numFmtId="165" fontId="38" fillId="0" borderId="44" xfId="5" applyNumberFormat="1" applyFont="1" applyFill="1" applyBorder="1" applyAlignment="1">
      <alignment vertical="top"/>
    </xf>
    <xf numFmtId="2" fontId="38" fillId="0" borderId="44" xfId="3" applyNumberFormat="1" applyFont="1" applyFill="1" applyBorder="1">
      <alignment vertical="top"/>
    </xf>
    <xf numFmtId="0" fontId="35" fillId="0" borderId="40" xfId="3" applyFont="1" applyFill="1" applyBorder="1">
      <alignment vertical="top"/>
    </xf>
    <xf numFmtId="0" fontId="35" fillId="0" borderId="43" xfId="3" applyFont="1" applyFill="1" applyBorder="1">
      <alignment vertical="top"/>
    </xf>
    <xf numFmtId="4" fontId="43" fillId="0" borderId="40" xfId="3" applyNumberFormat="1" applyFont="1" applyFill="1" applyBorder="1" applyAlignment="1">
      <alignment horizontal="right" vertical="top"/>
    </xf>
    <xf numFmtId="165" fontId="43" fillId="0" borderId="40" xfId="5" applyNumberFormat="1" applyFont="1" applyFill="1" applyBorder="1" applyAlignment="1">
      <alignment vertical="top"/>
    </xf>
    <xf numFmtId="2" fontId="43" fillId="0" borderId="40" xfId="3" applyNumberFormat="1" applyFont="1" applyFill="1" applyBorder="1">
      <alignment vertical="top"/>
    </xf>
    <xf numFmtId="2" fontId="43" fillId="0" borderId="42" xfId="3" applyNumberFormat="1" applyFont="1" applyFill="1" applyBorder="1">
      <alignment vertical="top"/>
    </xf>
    <xf numFmtId="2" fontId="35" fillId="0" borderId="40" xfId="3" applyNumberFormat="1" applyFont="1" applyFill="1" applyBorder="1">
      <alignment vertical="top"/>
    </xf>
    <xf numFmtId="0" fontId="35" fillId="0" borderId="46" xfId="3" applyFont="1" applyFill="1" applyBorder="1" applyAlignment="1">
      <alignment horizontal="left" vertical="top" wrapText="1" readingOrder="1"/>
    </xf>
    <xf numFmtId="0" fontId="34" fillId="0" borderId="45" xfId="3" applyFont="1" applyFill="1" applyBorder="1" applyAlignment="1">
      <alignment horizontal="left" vertical="top" wrapText="1" readingOrder="1"/>
    </xf>
    <xf numFmtId="0" fontId="46" fillId="0" borderId="0" xfId="1" applyFont="1" applyAlignment="1">
      <alignment horizontal="center" vertical="top"/>
    </xf>
    <xf numFmtId="0" fontId="47" fillId="0" borderId="0" xfId="1" applyFont="1" applyAlignment="1">
      <alignment horizontal="center" vertical="top"/>
    </xf>
    <xf numFmtId="0" fontId="47" fillId="0" borderId="0" xfId="1" applyFont="1" applyAlignment="1">
      <alignment vertical="top"/>
    </xf>
    <xf numFmtId="0" fontId="47" fillId="0" borderId="0" xfId="1" applyFont="1" applyAlignment="1">
      <alignment vertical="top" wrapText="1"/>
    </xf>
    <xf numFmtId="0" fontId="31" fillId="0" borderId="0" xfId="1" applyFont="1"/>
    <xf numFmtId="0" fontId="31" fillId="0" borderId="1" xfId="1" applyFont="1" applyBorder="1"/>
    <xf numFmtId="0" fontId="26" fillId="0" borderId="1" xfId="1" applyFont="1" applyBorder="1" applyAlignment="1">
      <alignment horizontal="center" vertical="center"/>
    </xf>
    <xf numFmtId="0" fontId="26" fillId="33" borderId="1" xfId="1" applyFont="1" applyFill="1" applyBorder="1" applyAlignment="1">
      <alignment horizontal="center" vertical="center"/>
    </xf>
    <xf numFmtId="0" fontId="31" fillId="0" borderId="1" xfId="1" applyFont="1" applyBorder="1" applyAlignment="1">
      <alignment horizontal="center" vertical="center"/>
    </xf>
    <xf numFmtId="0" fontId="31" fillId="0" borderId="1" xfId="1" applyFont="1" applyBorder="1" applyAlignment="1">
      <alignment vertical="center" wrapText="1"/>
    </xf>
    <xf numFmtId="41" fontId="31" fillId="0" borderId="1" xfId="68" applyFont="1" applyBorder="1" applyAlignment="1">
      <alignment vertical="center" wrapText="1"/>
    </xf>
    <xf numFmtId="0" fontId="31" fillId="0" borderId="1" xfId="1" quotePrefix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41" fontId="31" fillId="0" borderId="1" xfId="68" applyFont="1" applyBorder="1" applyAlignment="1">
      <alignment horizontal="center" vertical="center" wrapText="1"/>
    </xf>
    <xf numFmtId="0" fontId="31" fillId="0" borderId="1" xfId="1" quotePrefix="1" applyFont="1" applyBorder="1" applyAlignment="1">
      <alignment vertical="center" wrapText="1"/>
    </xf>
    <xf numFmtId="0" fontId="31" fillId="0" borderId="1" xfId="1" quotePrefix="1" applyFont="1" applyBorder="1" applyAlignment="1">
      <alignment horizontal="left" vertical="center" wrapText="1"/>
    </xf>
    <xf numFmtId="0" fontId="26" fillId="0" borderId="1" xfId="1" applyFont="1" applyBorder="1" applyAlignment="1">
      <alignment vertical="center" wrapText="1"/>
    </xf>
    <xf numFmtId="0" fontId="46" fillId="0" borderId="0" xfId="1" applyFont="1" applyAlignment="1">
      <alignment vertical="top"/>
    </xf>
    <xf numFmtId="0" fontId="48" fillId="0" borderId="0" xfId="1" applyFont="1" applyAlignment="1">
      <alignment vertical="center"/>
    </xf>
    <xf numFmtId="0" fontId="49" fillId="0" borderId="0" xfId="0" applyFont="1" applyAlignment="1">
      <alignment vertical="center"/>
    </xf>
    <xf numFmtId="0" fontId="39" fillId="0" borderId="37" xfId="3" applyFont="1" applyFill="1" applyBorder="1" applyAlignment="1">
      <alignment horizontal="left" vertical="top"/>
    </xf>
    <xf numFmtId="0" fontId="39" fillId="0" borderId="38" xfId="3" applyFont="1" applyFill="1" applyBorder="1" applyAlignment="1">
      <alignment horizontal="left" vertical="top"/>
    </xf>
    <xf numFmtId="0" fontId="34" fillId="0" borderId="33" xfId="3" applyFont="1" applyBorder="1" applyAlignment="1">
      <alignment horizontal="left" vertical="top" wrapText="1" readingOrder="1"/>
    </xf>
    <xf numFmtId="0" fontId="34" fillId="0" borderId="34" xfId="3" applyFont="1" applyBorder="1" applyAlignment="1">
      <alignment horizontal="left" vertical="top" wrapText="1" readingOrder="1"/>
    </xf>
    <xf numFmtId="164" fontId="35" fillId="0" borderId="33" xfId="3" applyNumberFormat="1" applyFont="1" applyFill="1" applyBorder="1" applyAlignment="1">
      <alignment horizontal="left" vertical="top" wrapText="1"/>
    </xf>
    <xf numFmtId="164" fontId="35" fillId="0" borderId="34" xfId="3" applyNumberFormat="1" applyFont="1" applyFill="1" applyBorder="1" applyAlignment="1">
      <alignment horizontal="left" vertical="top" wrapText="1"/>
    </xf>
    <xf numFmtId="164" fontId="34" fillId="0" borderId="33" xfId="3" applyNumberFormat="1" applyFont="1" applyFill="1" applyBorder="1" applyAlignment="1">
      <alignment horizontal="left" vertical="top" wrapText="1"/>
    </xf>
    <xf numFmtId="164" fontId="34" fillId="0" borderId="34" xfId="3" applyNumberFormat="1" applyFont="1" applyFill="1" applyBorder="1" applyAlignment="1">
      <alignment horizontal="left" vertical="top" wrapText="1"/>
    </xf>
    <xf numFmtId="0" fontId="34" fillId="0" borderId="33" xfId="3" applyFont="1" applyFill="1" applyBorder="1" applyAlignment="1">
      <alignment horizontal="left" vertical="top" wrapText="1"/>
    </xf>
    <xf numFmtId="0" fontId="34" fillId="0" borderId="34" xfId="3" applyFont="1" applyFill="1" applyBorder="1" applyAlignment="1">
      <alignment horizontal="left" vertical="top" wrapText="1"/>
    </xf>
    <xf numFmtId="0" fontId="35" fillId="0" borderId="33" xfId="3" applyFont="1" applyFill="1" applyBorder="1" applyAlignment="1">
      <alignment horizontal="left" vertical="top" wrapText="1"/>
    </xf>
    <xf numFmtId="0" fontId="35" fillId="0" borderId="34" xfId="3" applyFont="1" applyFill="1" applyBorder="1" applyAlignment="1">
      <alignment horizontal="left" vertical="top" wrapText="1"/>
    </xf>
    <xf numFmtId="0" fontId="34" fillId="0" borderId="33" xfId="3" applyFont="1" applyBorder="1" applyAlignment="1">
      <alignment horizontal="left" vertical="top" wrapText="1"/>
    </xf>
    <xf numFmtId="0" fontId="34" fillId="0" borderId="34" xfId="3" applyFont="1" applyBorder="1" applyAlignment="1">
      <alignment horizontal="left" vertical="top" wrapText="1"/>
    </xf>
    <xf numFmtId="0" fontId="34" fillId="0" borderId="37" xfId="3" applyFont="1" applyBorder="1" applyAlignment="1">
      <alignment horizontal="left" vertical="top" wrapText="1"/>
    </xf>
    <xf numFmtId="0" fontId="34" fillId="0" borderId="38" xfId="3" applyFont="1" applyBorder="1" applyAlignment="1">
      <alignment horizontal="left" vertical="top" wrapText="1"/>
    </xf>
    <xf numFmtId="0" fontId="34" fillId="0" borderId="41" xfId="3" applyFont="1" applyFill="1" applyBorder="1" applyAlignment="1">
      <alignment horizontal="left" vertical="top" wrapText="1"/>
    </xf>
    <xf numFmtId="0" fontId="34" fillId="0" borderId="42" xfId="3" applyFont="1" applyFill="1" applyBorder="1" applyAlignment="1">
      <alignment horizontal="left" vertical="top" wrapText="1"/>
    </xf>
    <xf numFmtId="0" fontId="34" fillId="0" borderId="41" xfId="3" applyFont="1" applyBorder="1" applyAlignment="1">
      <alignment horizontal="left" vertical="top" wrapText="1"/>
    </xf>
    <xf numFmtId="0" fontId="34" fillId="0" borderId="42" xfId="3" applyFont="1" applyBorder="1" applyAlignment="1">
      <alignment horizontal="left" vertical="top" wrapText="1"/>
    </xf>
    <xf numFmtId="0" fontId="35" fillId="0" borderId="33" xfId="3" applyFont="1" applyFill="1" applyBorder="1" applyAlignment="1">
      <alignment horizontal="left" vertical="top" wrapText="1" readingOrder="1"/>
    </xf>
    <xf numFmtId="0" fontId="35" fillId="0" borderId="34" xfId="3" applyFont="1" applyFill="1" applyBorder="1" applyAlignment="1">
      <alignment horizontal="left" vertical="top" wrapText="1" readingOrder="1"/>
    </xf>
    <xf numFmtId="0" fontId="35" fillId="0" borderId="2" xfId="3" applyFont="1" applyFill="1" applyBorder="1" applyAlignment="1">
      <alignment horizontal="left" vertical="top" wrapText="1"/>
    </xf>
    <xf numFmtId="0" fontId="35" fillId="0" borderId="3" xfId="3" applyFont="1" applyFill="1" applyBorder="1" applyAlignment="1">
      <alignment horizontal="left" vertical="top" wrapText="1"/>
    </xf>
    <xf numFmtId="0" fontId="35" fillId="0" borderId="4" xfId="3" applyFont="1" applyFill="1" applyBorder="1" applyAlignment="1">
      <alignment horizontal="left" vertical="top" wrapText="1"/>
    </xf>
    <xf numFmtId="0" fontId="35" fillId="0" borderId="3" xfId="3" applyFont="1" applyFill="1" applyBorder="1" applyAlignment="1">
      <alignment horizontal="left" vertical="top" wrapText="1" readingOrder="1"/>
    </xf>
    <xf numFmtId="0" fontId="35" fillId="0" borderId="4" xfId="3" applyFont="1" applyFill="1" applyBorder="1" applyAlignment="1">
      <alignment horizontal="left" vertical="top" wrapText="1" readingOrder="1"/>
    </xf>
    <xf numFmtId="0" fontId="35" fillId="0" borderId="43" xfId="3" applyFont="1" applyFill="1" applyBorder="1" applyAlignment="1">
      <alignment horizontal="left" vertical="top" wrapText="1"/>
    </xf>
    <xf numFmtId="0" fontId="35" fillId="0" borderId="41" xfId="3" applyFont="1" applyFill="1" applyBorder="1" applyAlignment="1">
      <alignment horizontal="left" vertical="top" wrapText="1"/>
    </xf>
    <xf numFmtId="0" fontId="35" fillId="0" borderId="42" xfId="3" applyFont="1" applyFill="1" applyBorder="1" applyAlignment="1">
      <alignment horizontal="left" vertical="top" wrapText="1"/>
    </xf>
    <xf numFmtId="0" fontId="35" fillId="0" borderId="41" xfId="3" applyFont="1" applyFill="1" applyBorder="1" applyAlignment="1">
      <alignment horizontal="left" vertical="top" wrapText="1" readingOrder="1"/>
    </xf>
    <xf numFmtId="0" fontId="35" fillId="0" borderId="42" xfId="3" applyFont="1" applyFill="1" applyBorder="1" applyAlignment="1">
      <alignment horizontal="left" vertical="top" wrapText="1" readingOrder="1"/>
    </xf>
    <xf numFmtId="0" fontId="35" fillId="0" borderId="28" xfId="3" applyFont="1" applyFill="1" applyBorder="1" applyAlignment="1">
      <alignment horizontal="left" vertical="top" wrapText="1"/>
    </xf>
    <xf numFmtId="0" fontId="35" fillId="0" borderId="29" xfId="3" applyFont="1" applyFill="1" applyBorder="1" applyAlignment="1">
      <alignment horizontal="left" vertical="top" wrapText="1"/>
    </xf>
    <xf numFmtId="0" fontId="35" fillId="0" borderId="30" xfId="3" applyFont="1" applyFill="1" applyBorder="1" applyAlignment="1">
      <alignment horizontal="left" vertical="top" wrapText="1"/>
    </xf>
    <xf numFmtId="0" fontId="35" fillId="0" borderId="29" xfId="3" applyFont="1" applyFill="1" applyBorder="1" applyAlignment="1">
      <alignment horizontal="left" vertical="top" wrapText="1" readingOrder="1"/>
    </xf>
    <xf numFmtId="0" fontId="35" fillId="0" borderId="30" xfId="3" applyFont="1" applyFill="1" applyBorder="1" applyAlignment="1">
      <alignment horizontal="left" vertical="top" wrapText="1" readingOrder="1"/>
    </xf>
    <xf numFmtId="0" fontId="28" fillId="0" borderId="33" xfId="3" applyFont="1" applyBorder="1" applyAlignment="1">
      <alignment horizontal="left" vertical="center" wrapText="1"/>
    </xf>
    <xf numFmtId="0" fontId="28" fillId="0" borderId="34" xfId="3" applyFont="1" applyBorder="1" applyAlignment="1">
      <alignment horizontal="left" vertical="center" wrapText="1"/>
    </xf>
    <xf numFmtId="0" fontId="35" fillId="0" borderId="21" xfId="3" applyFont="1" applyFill="1" applyBorder="1" applyAlignment="1">
      <alignment horizontal="left" vertical="top" wrapText="1"/>
    </xf>
    <xf numFmtId="0" fontId="35" fillId="0" borderId="0" xfId="3" applyFont="1" applyFill="1" applyBorder="1" applyAlignment="1">
      <alignment horizontal="left" vertical="top" wrapText="1"/>
    </xf>
    <xf numFmtId="0" fontId="35" fillId="0" borderId="23" xfId="3" applyFont="1" applyFill="1" applyBorder="1" applyAlignment="1">
      <alignment horizontal="left" vertical="top" wrapText="1"/>
    </xf>
    <xf numFmtId="0" fontId="35" fillId="0" borderId="0" xfId="3" applyFont="1" applyFill="1" applyBorder="1" applyAlignment="1">
      <alignment horizontal="left" vertical="top" wrapText="1" readingOrder="1"/>
    </xf>
    <xf numFmtId="0" fontId="35" fillId="0" borderId="23" xfId="3" applyFont="1" applyFill="1" applyBorder="1" applyAlignment="1">
      <alignment horizontal="left" vertical="top" wrapText="1" readingOrder="1"/>
    </xf>
    <xf numFmtId="0" fontId="22" fillId="0" borderId="5" xfId="3" applyFont="1" applyFill="1" applyBorder="1" applyAlignment="1">
      <alignment horizontal="center" vertical="center" wrapText="1" readingOrder="1"/>
    </xf>
    <xf numFmtId="0" fontId="22" fillId="0" borderId="20" xfId="3" applyFont="1" applyFill="1" applyBorder="1" applyAlignment="1">
      <alignment horizontal="center" vertical="center" wrapText="1" readingOrder="1"/>
    </xf>
    <xf numFmtId="0" fontId="22" fillId="0" borderId="6" xfId="3" applyFont="1" applyFill="1" applyBorder="1" applyAlignment="1">
      <alignment horizontal="center" vertical="center" wrapText="1" readingOrder="1"/>
    </xf>
    <xf numFmtId="0" fontId="22" fillId="0" borderId="1" xfId="3" applyFont="1" applyFill="1" applyBorder="1" applyAlignment="1">
      <alignment horizontal="center" vertical="center" wrapText="1" readingOrder="1"/>
    </xf>
    <xf numFmtId="0" fontId="35" fillId="0" borderId="1" xfId="3" applyFont="1" applyFill="1" applyBorder="1" applyAlignment="1">
      <alignment horizontal="center" vertical="center" wrapText="1" readingOrder="1"/>
    </xf>
    <xf numFmtId="0" fontId="36" fillId="0" borderId="2" xfId="3" applyFont="1" applyFill="1" applyBorder="1" applyAlignment="1">
      <alignment horizontal="center" vertical="center" wrapText="1" readingOrder="1"/>
    </xf>
    <xf numFmtId="0" fontId="36" fillId="0" borderId="3" xfId="3" applyFont="1" applyFill="1" applyBorder="1" applyAlignment="1">
      <alignment horizontal="center" vertical="center" wrapText="1" readingOrder="1"/>
    </xf>
    <xf numFmtId="0" fontId="36" fillId="0" borderId="4" xfId="3" applyFont="1" applyFill="1" applyBorder="1" applyAlignment="1">
      <alignment horizontal="center" vertical="center" wrapText="1" readingOrder="1"/>
    </xf>
    <xf numFmtId="0" fontId="35" fillId="0" borderId="7" xfId="3" applyFont="1" applyFill="1" applyBorder="1" applyAlignment="1">
      <alignment horizontal="center" vertical="center" wrapText="1" readingOrder="1"/>
    </xf>
    <xf numFmtId="0" fontId="35" fillId="0" borderId="22" xfId="3" applyFont="1" applyFill="1" applyBorder="1" applyAlignment="1">
      <alignment horizontal="center" vertical="center" wrapText="1" readingOrder="1"/>
    </xf>
    <xf numFmtId="0" fontId="35" fillId="0" borderId="8" xfId="3" applyFont="1" applyFill="1" applyBorder="1" applyAlignment="1">
      <alignment horizontal="center" vertical="center" wrapText="1" readingOrder="1"/>
    </xf>
    <xf numFmtId="0" fontId="35" fillId="0" borderId="21" xfId="3" applyFont="1" applyFill="1" applyBorder="1" applyAlignment="1">
      <alignment horizontal="center" vertical="center" wrapText="1" readingOrder="1"/>
    </xf>
    <xf numFmtId="0" fontId="35" fillId="0" borderId="23" xfId="3" applyFont="1" applyFill="1" applyBorder="1" applyAlignment="1">
      <alignment horizontal="center" vertical="center" wrapText="1" readingOrder="1"/>
    </xf>
    <xf numFmtId="0" fontId="35" fillId="0" borderId="9" xfId="3" applyFont="1" applyFill="1" applyBorder="1" applyAlignment="1">
      <alignment horizontal="center" vertical="center" wrapText="1" readingOrder="1"/>
    </xf>
    <xf numFmtId="0" fontId="35" fillId="0" borderId="10" xfId="3" applyFont="1" applyFill="1" applyBorder="1" applyAlignment="1">
      <alignment horizontal="center" vertical="center" wrapText="1" readingOrder="1"/>
    </xf>
    <xf numFmtId="0" fontId="35" fillId="0" borderId="5" xfId="3" applyFont="1" applyFill="1" applyBorder="1" applyAlignment="1">
      <alignment horizontal="center" vertical="center" wrapText="1" readingOrder="1"/>
    </xf>
    <xf numFmtId="0" fontId="35" fillId="0" borderId="20" xfId="3" applyFont="1" applyFill="1" applyBorder="1" applyAlignment="1">
      <alignment horizontal="center" vertical="center" wrapText="1" readingOrder="1"/>
    </xf>
    <xf numFmtId="0" fontId="35" fillId="0" borderId="6" xfId="3" applyFont="1" applyFill="1" applyBorder="1" applyAlignment="1">
      <alignment horizontal="center" vertical="center" wrapText="1" readingOrder="1"/>
    </xf>
    <xf numFmtId="0" fontId="32" fillId="0" borderId="0" xfId="3" applyFont="1" applyFill="1" applyAlignment="1">
      <alignment horizontal="left" vertical="center"/>
    </xf>
    <xf numFmtId="0" fontId="33" fillId="0" borderId="0" xfId="3" applyFont="1" applyFill="1" applyAlignment="1">
      <alignment horizontal="center" vertical="top" readingOrder="1"/>
    </xf>
    <xf numFmtId="0" fontId="33" fillId="0" borderId="0" xfId="3" applyFont="1" applyFill="1" applyAlignment="1">
      <alignment horizontal="center" vertical="top" wrapText="1" readingOrder="1"/>
    </xf>
    <xf numFmtId="0" fontId="35" fillId="0" borderId="0" xfId="3" applyFont="1" applyFill="1" applyAlignment="1">
      <alignment horizontal="right" vertical="top" wrapText="1" readingOrder="1"/>
    </xf>
    <xf numFmtId="0" fontId="35" fillId="0" borderId="0" xfId="3" applyFont="1" applyFill="1" applyAlignment="1">
      <alignment horizontal="left" vertical="top"/>
    </xf>
    <xf numFmtId="0" fontId="35" fillId="0" borderId="0" xfId="3" applyFont="1" applyFill="1" applyBorder="1" applyAlignment="1">
      <alignment horizontal="center" vertical="center" wrapText="1" readingOrder="1"/>
    </xf>
    <xf numFmtId="0" fontId="35" fillId="0" borderId="24" xfId="3" applyFont="1" applyFill="1" applyBorder="1" applyAlignment="1">
      <alignment horizontal="center" vertical="center" wrapText="1" readingOrder="1"/>
    </xf>
    <xf numFmtId="41" fontId="31" fillId="0" borderId="5" xfId="68" applyFont="1" applyBorder="1" applyAlignment="1">
      <alignment horizontal="center" vertical="center" wrapText="1"/>
    </xf>
    <xf numFmtId="41" fontId="31" fillId="0" borderId="6" xfId="68" applyFont="1" applyBorder="1" applyAlignment="1">
      <alignment horizontal="center" vertical="center" wrapText="1"/>
    </xf>
    <xf numFmtId="0" fontId="31" fillId="0" borderId="5" xfId="1" applyFont="1" applyBorder="1" applyAlignment="1">
      <alignment horizontal="center" vertical="center" wrapText="1"/>
    </xf>
    <xf numFmtId="0" fontId="31" fillId="0" borderId="6" xfId="1" applyFont="1" applyBorder="1" applyAlignment="1">
      <alignment horizontal="center" vertical="center" wrapText="1"/>
    </xf>
    <xf numFmtId="0" fontId="31" fillId="0" borderId="5" xfId="1" applyFont="1" applyBorder="1" applyAlignment="1">
      <alignment horizontal="center" vertical="center"/>
    </xf>
    <xf numFmtId="0" fontId="31" fillId="0" borderId="6" xfId="1" applyFont="1" applyBorder="1" applyAlignment="1">
      <alignment horizontal="center" vertical="center"/>
    </xf>
    <xf numFmtId="0" fontId="31" fillId="0" borderId="5" xfId="1" quotePrefix="1" applyFont="1" applyBorder="1" applyAlignment="1">
      <alignment horizontal="left" vertical="center" wrapText="1"/>
    </xf>
    <xf numFmtId="0" fontId="31" fillId="0" borderId="6" xfId="1" quotePrefix="1" applyFont="1" applyBorder="1" applyAlignment="1">
      <alignment horizontal="left" vertical="center" wrapText="1"/>
    </xf>
    <xf numFmtId="0" fontId="31" fillId="0" borderId="20" xfId="1" applyFont="1" applyBorder="1" applyAlignment="1">
      <alignment horizontal="center" vertical="center"/>
    </xf>
    <xf numFmtId="0" fontId="31" fillId="0" borderId="20" xfId="1" quotePrefix="1" applyFont="1" applyBorder="1" applyAlignment="1">
      <alignment horizontal="left" vertical="center" wrapText="1"/>
    </xf>
    <xf numFmtId="41" fontId="31" fillId="0" borderId="20" xfId="68" applyFont="1" applyBorder="1" applyAlignment="1">
      <alignment horizontal="center" vertical="center" wrapText="1"/>
    </xf>
    <xf numFmtId="0" fontId="31" fillId="0" borderId="20" xfId="1" applyFont="1" applyBorder="1" applyAlignment="1">
      <alignment horizontal="center" vertical="center" wrapText="1"/>
    </xf>
    <xf numFmtId="0" fontId="31" fillId="0" borderId="5" xfId="1" applyFont="1" applyBorder="1" applyAlignment="1">
      <alignment vertical="center" wrapText="1"/>
    </xf>
    <xf numFmtId="0" fontId="31" fillId="0" borderId="20" xfId="1" applyFont="1" applyBorder="1" applyAlignment="1">
      <alignment vertical="center" wrapText="1"/>
    </xf>
    <xf numFmtId="0" fontId="31" fillId="0" borderId="6" xfId="1" applyFont="1" applyBorder="1" applyAlignment="1">
      <alignment vertical="center" wrapText="1"/>
    </xf>
    <xf numFmtId="0" fontId="31" fillId="0" borderId="5" xfId="1" applyFont="1" applyBorder="1" applyAlignment="1">
      <alignment horizontal="left" vertical="center" wrapText="1"/>
    </xf>
    <xf numFmtId="0" fontId="31" fillId="0" borderId="20" xfId="1" applyFont="1" applyBorder="1" applyAlignment="1">
      <alignment horizontal="left" vertical="center" wrapText="1"/>
    </xf>
    <xf numFmtId="0" fontId="31" fillId="0" borderId="6" xfId="1" applyFont="1" applyBorder="1" applyAlignment="1">
      <alignment horizontal="left" vertical="center" wrapText="1"/>
    </xf>
    <xf numFmtId="0" fontId="49" fillId="0" borderId="0" xfId="0" applyFont="1" applyAlignment="1">
      <alignment horizontal="center" vertical="center"/>
    </xf>
    <xf numFmtId="0" fontId="46" fillId="0" borderId="0" xfId="1" applyFont="1" applyAlignment="1">
      <alignment horizontal="center" vertical="top"/>
    </xf>
    <xf numFmtId="0" fontId="48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5" xfId="1" applyFont="1" applyBorder="1" applyAlignment="1">
      <alignment horizontal="center" vertical="center"/>
    </xf>
    <xf numFmtId="0" fontId="26" fillId="0" borderId="6" xfId="1" applyFont="1" applyBorder="1" applyAlignment="1">
      <alignment horizontal="center" vertical="center"/>
    </xf>
    <xf numFmtId="0" fontId="26" fillId="0" borderId="5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/>
    </xf>
    <xf numFmtId="0" fontId="26" fillId="0" borderId="3" xfId="1" applyFont="1" applyBorder="1" applyAlignment="1">
      <alignment horizontal="center" vertical="center"/>
    </xf>
  </cellXfs>
  <cellStyles count="69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20% - Accent5 2" xfId="10" xr:uid="{00000000-0005-0000-0000-000004000000}"/>
    <cellStyle name="20% - Accent6 2" xfId="11" xr:uid="{00000000-0005-0000-0000-000005000000}"/>
    <cellStyle name="40% - Accent1 2" xfId="12" xr:uid="{00000000-0005-0000-0000-000006000000}"/>
    <cellStyle name="40% - Accent2 2" xfId="13" xr:uid="{00000000-0005-0000-0000-000007000000}"/>
    <cellStyle name="40% - Accent3 2" xfId="14" xr:uid="{00000000-0005-0000-0000-000008000000}"/>
    <cellStyle name="40% - Accent4 2" xfId="15" xr:uid="{00000000-0005-0000-0000-000009000000}"/>
    <cellStyle name="40% - Accent5 2" xfId="16" xr:uid="{00000000-0005-0000-0000-00000A000000}"/>
    <cellStyle name="40% - Accent6 2" xfId="17" xr:uid="{00000000-0005-0000-0000-00000B000000}"/>
    <cellStyle name="60% - Accent1 2" xfId="18" xr:uid="{00000000-0005-0000-0000-00000C000000}"/>
    <cellStyle name="60% - Accent2 2" xfId="19" xr:uid="{00000000-0005-0000-0000-00000D000000}"/>
    <cellStyle name="60% - Accent3 2" xfId="20" xr:uid="{00000000-0005-0000-0000-00000E000000}"/>
    <cellStyle name="60% - Accent4 2" xfId="21" xr:uid="{00000000-0005-0000-0000-00000F000000}"/>
    <cellStyle name="60% - Accent5 2" xfId="22" xr:uid="{00000000-0005-0000-0000-000010000000}"/>
    <cellStyle name="60% - Accent6 2" xfId="23" xr:uid="{00000000-0005-0000-0000-000011000000}"/>
    <cellStyle name="Accent1 2" xfId="24" xr:uid="{00000000-0005-0000-0000-000012000000}"/>
    <cellStyle name="Accent2 2" xfId="25" xr:uid="{00000000-0005-0000-0000-000013000000}"/>
    <cellStyle name="Accent3 2" xfId="26" xr:uid="{00000000-0005-0000-0000-000014000000}"/>
    <cellStyle name="Accent4 2" xfId="27" xr:uid="{00000000-0005-0000-0000-000015000000}"/>
    <cellStyle name="Accent5 2" xfId="28" xr:uid="{00000000-0005-0000-0000-000016000000}"/>
    <cellStyle name="Accent6 2" xfId="29" xr:uid="{00000000-0005-0000-0000-000017000000}"/>
    <cellStyle name="Bad 2" xfId="30" xr:uid="{00000000-0005-0000-0000-000018000000}"/>
    <cellStyle name="Calculation 2" xfId="31" xr:uid="{00000000-0005-0000-0000-000019000000}"/>
    <cellStyle name="Check Cell 2" xfId="32" xr:uid="{00000000-0005-0000-0000-00001A000000}"/>
    <cellStyle name="Comma [0]" xfId="68" builtinId="6"/>
    <cellStyle name="Comma [0] 2" xfId="2" xr:uid="{00000000-0005-0000-0000-00001B000000}"/>
    <cellStyle name="Comma [0] 2 2" xfId="33" xr:uid="{00000000-0005-0000-0000-00001C000000}"/>
    <cellStyle name="Comma [0] 3" xfId="4" xr:uid="{00000000-0005-0000-0000-00001D000000}"/>
    <cellStyle name="Comma [0] 4" xfId="34" xr:uid="{00000000-0005-0000-0000-00001E000000}"/>
    <cellStyle name="Comma [0] 5" xfId="35" xr:uid="{00000000-0005-0000-0000-00001F000000}"/>
    <cellStyle name="Comma 2" xfId="5" xr:uid="{00000000-0005-0000-0000-000020000000}"/>
    <cellStyle name="Comma 2 2" xfId="36" xr:uid="{00000000-0005-0000-0000-000021000000}"/>
    <cellStyle name="Comma 2 3" xfId="37" xr:uid="{00000000-0005-0000-0000-000022000000}"/>
    <cellStyle name="Comma 3" xfId="38" xr:uid="{00000000-0005-0000-0000-000023000000}"/>
    <cellStyle name="Comma 3 2" xfId="39" xr:uid="{00000000-0005-0000-0000-000024000000}"/>
    <cellStyle name="Comma 4" xfId="40" xr:uid="{00000000-0005-0000-0000-000025000000}"/>
    <cellStyle name="Comma 4 2" xfId="41" xr:uid="{00000000-0005-0000-0000-000026000000}"/>
    <cellStyle name="Comma 5" xfId="42" xr:uid="{00000000-0005-0000-0000-000027000000}"/>
    <cellStyle name="Comma 6" xfId="43" xr:uid="{00000000-0005-0000-0000-000028000000}"/>
    <cellStyle name="Comma 7" xfId="44" xr:uid="{00000000-0005-0000-0000-000029000000}"/>
    <cellStyle name="Explanatory Text 2" xfId="45" xr:uid="{00000000-0005-0000-0000-00002A000000}"/>
    <cellStyle name="Good 2" xfId="46" xr:uid="{00000000-0005-0000-0000-00002B000000}"/>
    <cellStyle name="Heading 1 2" xfId="47" xr:uid="{00000000-0005-0000-0000-00002C000000}"/>
    <cellStyle name="Heading 2 2" xfId="48" xr:uid="{00000000-0005-0000-0000-00002D000000}"/>
    <cellStyle name="Heading 3 2" xfId="49" xr:uid="{00000000-0005-0000-0000-00002E000000}"/>
    <cellStyle name="Heading 4 2" xfId="50" xr:uid="{00000000-0005-0000-0000-00002F000000}"/>
    <cellStyle name="Input 2" xfId="51" xr:uid="{00000000-0005-0000-0000-000030000000}"/>
    <cellStyle name="Linked Cell 2" xfId="52" xr:uid="{00000000-0005-0000-0000-000031000000}"/>
    <cellStyle name="Neutral 2" xfId="53" xr:uid="{00000000-0005-0000-0000-000032000000}"/>
    <cellStyle name="Normal" xfId="0" builtinId="0"/>
    <cellStyle name="Normal 2" xfId="1" xr:uid="{00000000-0005-0000-0000-000034000000}"/>
    <cellStyle name="Normal 2 2" xfId="54" xr:uid="{00000000-0005-0000-0000-000035000000}"/>
    <cellStyle name="Normal 2 2 2" xfId="55" xr:uid="{00000000-0005-0000-0000-000036000000}"/>
    <cellStyle name="Normal 2 3" xfId="56" xr:uid="{00000000-0005-0000-0000-000037000000}"/>
    <cellStyle name="Normal 2 7" xfId="57" xr:uid="{00000000-0005-0000-0000-000038000000}"/>
    <cellStyle name="Normal 3" xfId="3" xr:uid="{00000000-0005-0000-0000-000039000000}"/>
    <cellStyle name="Normal 3 2" xfId="58" xr:uid="{00000000-0005-0000-0000-00003A000000}"/>
    <cellStyle name="Normal 4" xfId="59" xr:uid="{00000000-0005-0000-0000-00003B000000}"/>
    <cellStyle name="Normal 4 2" xfId="60" xr:uid="{00000000-0005-0000-0000-00003C000000}"/>
    <cellStyle name="Normal 5" xfId="61" xr:uid="{00000000-0005-0000-0000-00003D000000}"/>
    <cellStyle name="Note 2" xfId="62" xr:uid="{00000000-0005-0000-0000-00003E000000}"/>
    <cellStyle name="Output 2" xfId="63" xr:uid="{00000000-0005-0000-0000-00003F000000}"/>
    <cellStyle name="Percent 2" xfId="64" xr:uid="{00000000-0005-0000-0000-000040000000}"/>
    <cellStyle name="Title 2" xfId="65" xr:uid="{00000000-0005-0000-0000-000041000000}"/>
    <cellStyle name="Total 2" xfId="66" xr:uid="{00000000-0005-0000-0000-000042000000}"/>
    <cellStyle name="Warning Text 2" xfId="67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outlinePr summaryBelow="0" summaryRight="0"/>
    <pageSetUpPr autoPageBreaks="0"/>
  </sheetPr>
  <dimension ref="A1:AD129"/>
  <sheetViews>
    <sheetView showOutlineSymbols="0" view="pageBreakPreview" topLeftCell="A4" zoomScaleNormal="100" zoomScaleSheetLayoutView="100" workbookViewId="0">
      <selection activeCell="Q110" sqref="Q110"/>
    </sheetView>
  </sheetViews>
  <sheetFormatPr defaultRowHeight="13.5" customHeight="1" x14ac:dyDescent="0.25"/>
  <cols>
    <col min="1" max="1" width="4.85546875" customWidth="1"/>
    <col min="2" max="2" width="1.140625" hidden="1" customWidth="1"/>
    <col min="3" max="3" width="1.7109375" hidden="1" customWidth="1"/>
    <col min="4" max="5" width="1.140625" hidden="1" customWidth="1"/>
    <col min="6" max="6" width="1.7109375" hidden="1" customWidth="1"/>
    <col min="7" max="7" width="2" hidden="1" customWidth="1"/>
    <col min="8" max="8" width="8.5703125" hidden="1" customWidth="1"/>
    <col min="9" max="9" width="1.140625" hidden="1" customWidth="1"/>
    <col min="10" max="10" width="2.28515625" customWidth="1"/>
    <col min="11" max="11" width="1.7109375" customWidth="1"/>
    <col min="12" max="12" width="14" customWidth="1"/>
    <col min="13" max="13" width="37.85546875" customWidth="1"/>
    <col min="14" max="14" width="17" customWidth="1"/>
    <col min="15" max="15" width="11.28515625" customWidth="1"/>
    <col min="16" max="16" width="8" customWidth="1"/>
    <col min="17" max="17" width="10.85546875" customWidth="1"/>
    <col min="18" max="18" width="15.85546875" bestFit="1" customWidth="1"/>
    <col min="19" max="19" width="8.140625" customWidth="1"/>
    <col min="20" max="20" width="11.28515625" customWidth="1"/>
    <col min="21" max="21" width="8" customWidth="1"/>
    <col min="22" max="22" width="7.7109375" customWidth="1"/>
    <col min="23" max="23" width="18.28515625" customWidth="1"/>
    <col min="24" max="24" width="7.7109375" bestFit="1" customWidth="1"/>
    <col min="25" max="25" width="20.28515625" customWidth="1"/>
    <col min="26" max="26" width="10.42578125" customWidth="1"/>
    <col min="27" max="29" width="0" hidden="1" customWidth="1"/>
    <col min="30" max="30" width="14.85546875" bestFit="1" customWidth="1"/>
    <col min="257" max="257" width="4.85546875" customWidth="1"/>
    <col min="258" max="265" width="0" hidden="1" customWidth="1"/>
    <col min="266" max="266" width="2.28515625" customWidth="1"/>
    <col min="267" max="267" width="1.7109375" customWidth="1"/>
    <col min="268" max="268" width="9.140625" customWidth="1"/>
    <col min="269" max="269" width="31.5703125" customWidth="1"/>
    <col min="270" max="270" width="15.85546875" bestFit="1" customWidth="1"/>
    <col min="271" max="271" width="8.85546875" customWidth="1"/>
    <col min="272" max="272" width="6.42578125" bestFit="1" customWidth="1"/>
    <col min="273" max="273" width="9.5703125" customWidth="1"/>
    <col min="274" max="274" width="14.85546875" bestFit="1" customWidth="1"/>
    <col min="275" max="275" width="7.28515625" customWidth="1"/>
    <col min="276" max="277" width="9.85546875" customWidth="1"/>
    <col min="278" max="278" width="8.7109375" customWidth="1"/>
    <col min="279" max="279" width="16.85546875" customWidth="1"/>
    <col min="280" max="280" width="7.5703125" bestFit="1" customWidth="1"/>
    <col min="281" max="281" width="8.140625" bestFit="1" customWidth="1"/>
    <col min="282" max="282" width="6.85546875" customWidth="1"/>
    <col min="283" max="285" width="0" hidden="1" customWidth="1"/>
    <col min="286" max="286" width="14.85546875" bestFit="1" customWidth="1"/>
    <col min="513" max="513" width="4.85546875" customWidth="1"/>
    <col min="514" max="521" width="0" hidden="1" customWidth="1"/>
    <col min="522" max="522" width="2.28515625" customWidth="1"/>
    <col min="523" max="523" width="1.7109375" customWidth="1"/>
    <col min="524" max="524" width="9.140625" customWidth="1"/>
    <col min="525" max="525" width="31.5703125" customWidth="1"/>
    <col min="526" max="526" width="15.85546875" bestFit="1" customWidth="1"/>
    <col min="527" max="527" width="8.85546875" customWidth="1"/>
    <col min="528" max="528" width="6.42578125" bestFit="1" customWidth="1"/>
    <col min="529" max="529" width="9.5703125" customWidth="1"/>
    <col min="530" max="530" width="14.85546875" bestFit="1" customWidth="1"/>
    <col min="531" max="531" width="7.28515625" customWidth="1"/>
    <col min="532" max="533" width="9.85546875" customWidth="1"/>
    <col min="534" max="534" width="8.7109375" customWidth="1"/>
    <col min="535" max="535" width="16.85546875" customWidth="1"/>
    <col min="536" max="536" width="7.5703125" bestFit="1" customWidth="1"/>
    <col min="537" max="537" width="8.140625" bestFit="1" customWidth="1"/>
    <col min="538" max="538" width="6.85546875" customWidth="1"/>
    <col min="539" max="541" width="0" hidden="1" customWidth="1"/>
    <col min="542" max="542" width="14.85546875" bestFit="1" customWidth="1"/>
    <col min="769" max="769" width="4.85546875" customWidth="1"/>
    <col min="770" max="777" width="0" hidden="1" customWidth="1"/>
    <col min="778" max="778" width="2.28515625" customWidth="1"/>
    <col min="779" max="779" width="1.7109375" customWidth="1"/>
    <col min="780" max="780" width="9.140625" customWidth="1"/>
    <col min="781" max="781" width="31.5703125" customWidth="1"/>
    <col min="782" max="782" width="15.85546875" bestFit="1" customWidth="1"/>
    <col min="783" max="783" width="8.85546875" customWidth="1"/>
    <col min="784" max="784" width="6.42578125" bestFit="1" customWidth="1"/>
    <col min="785" max="785" width="9.5703125" customWidth="1"/>
    <col min="786" max="786" width="14.85546875" bestFit="1" customWidth="1"/>
    <col min="787" max="787" width="7.28515625" customWidth="1"/>
    <col min="788" max="789" width="9.85546875" customWidth="1"/>
    <col min="790" max="790" width="8.7109375" customWidth="1"/>
    <col min="791" max="791" width="16.85546875" customWidth="1"/>
    <col min="792" max="792" width="7.5703125" bestFit="1" customWidth="1"/>
    <col min="793" max="793" width="8.140625" bestFit="1" customWidth="1"/>
    <col min="794" max="794" width="6.85546875" customWidth="1"/>
    <col min="795" max="797" width="0" hidden="1" customWidth="1"/>
    <col min="798" max="798" width="14.85546875" bestFit="1" customWidth="1"/>
    <col min="1025" max="1025" width="4.85546875" customWidth="1"/>
    <col min="1026" max="1033" width="0" hidden="1" customWidth="1"/>
    <col min="1034" max="1034" width="2.28515625" customWidth="1"/>
    <col min="1035" max="1035" width="1.7109375" customWidth="1"/>
    <col min="1036" max="1036" width="9.140625" customWidth="1"/>
    <col min="1037" max="1037" width="31.5703125" customWidth="1"/>
    <col min="1038" max="1038" width="15.85546875" bestFit="1" customWidth="1"/>
    <col min="1039" max="1039" width="8.85546875" customWidth="1"/>
    <col min="1040" max="1040" width="6.42578125" bestFit="1" customWidth="1"/>
    <col min="1041" max="1041" width="9.5703125" customWidth="1"/>
    <col min="1042" max="1042" width="14.85546875" bestFit="1" customWidth="1"/>
    <col min="1043" max="1043" width="7.28515625" customWidth="1"/>
    <col min="1044" max="1045" width="9.85546875" customWidth="1"/>
    <col min="1046" max="1046" width="8.7109375" customWidth="1"/>
    <col min="1047" max="1047" width="16.85546875" customWidth="1"/>
    <col min="1048" max="1048" width="7.5703125" bestFit="1" customWidth="1"/>
    <col min="1049" max="1049" width="8.140625" bestFit="1" customWidth="1"/>
    <col min="1050" max="1050" width="6.85546875" customWidth="1"/>
    <col min="1051" max="1053" width="0" hidden="1" customWidth="1"/>
    <col min="1054" max="1054" width="14.85546875" bestFit="1" customWidth="1"/>
    <col min="1281" max="1281" width="4.85546875" customWidth="1"/>
    <col min="1282" max="1289" width="0" hidden="1" customWidth="1"/>
    <col min="1290" max="1290" width="2.28515625" customWidth="1"/>
    <col min="1291" max="1291" width="1.7109375" customWidth="1"/>
    <col min="1292" max="1292" width="9.140625" customWidth="1"/>
    <col min="1293" max="1293" width="31.5703125" customWidth="1"/>
    <col min="1294" max="1294" width="15.85546875" bestFit="1" customWidth="1"/>
    <col min="1295" max="1295" width="8.85546875" customWidth="1"/>
    <col min="1296" max="1296" width="6.42578125" bestFit="1" customWidth="1"/>
    <col min="1297" max="1297" width="9.5703125" customWidth="1"/>
    <col min="1298" max="1298" width="14.85546875" bestFit="1" customWidth="1"/>
    <col min="1299" max="1299" width="7.28515625" customWidth="1"/>
    <col min="1300" max="1301" width="9.85546875" customWidth="1"/>
    <col min="1302" max="1302" width="8.7109375" customWidth="1"/>
    <col min="1303" max="1303" width="16.85546875" customWidth="1"/>
    <col min="1304" max="1304" width="7.5703125" bestFit="1" customWidth="1"/>
    <col min="1305" max="1305" width="8.140625" bestFit="1" customWidth="1"/>
    <col min="1306" max="1306" width="6.85546875" customWidth="1"/>
    <col min="1307" max="1309" width="0" hidden="1" customWidth="1"/>
    <col min="1310" max="1310" width="14.85546875" bestFit="1" customWidth="1"/>
    <col min="1537" max="1537" width="4.85546875" customWidth="1"/>
    <col min="1538" max="1545" width="0" hidden="1" customWidth="1"/>
    <col min="1546" max="1546" width="2.28515625" customWidth="1"/>
    <col min="1547" max="1547" width="1.7109375" customWidth="1"/>
    <col min="1548" max="1548" width="9.140625" customWidth="1"/>
    <col min="1549" max="1549" width="31.5703125" customWidth="1"/>
    <col min="1550" max="1550" width="15.85546875" bestFit="1" customWidth="1"/>
    <col min="1551" max="1551" width="8.85546875" customWidth="1"/>
    <col min="1552" max="1552" width="6.42578125" bestFit="1" customWidth="1"/>
    <col min="1553" max="1553" width="9.5703125" customWidth="1"/>
    <col min="1554" max="1554" width="14.85546875" bestFit="1" customWidth="1"/>
    <col min="1555" max="1555" width="7.28515625" customWidth="1"/>
    <col min="1556" max="1557" width="9.85546875" customWidth="1"/>
    <col min="1558" max="1558" width="8.7109375" customWidth="1"/>
    <col min="1559" max="1559" width="16.85546875" customWidth="1"/>
    <col min="1560" max="1560" width="7.5703125" bestFit="1" customWidth="1"/>
    <col min="1561" max="1561" width="8.140625" bestFit="1" customWidth="1"/>
    <col min="1562" max="1562" width="6.85546875" customWidth="1"/>
    <col min="1563" max="1565" width="0" hidden="1" customWidth="1"/>
    <col min="1566" max="1566" width="14.85546875" bestFit="1" customWidth="1"/>
    <col min="1793" max="1793" width="4.85546875" customWidth="1"/>
    <col min="1794" max="1801" width="0" hidden="1" customWidth="1"/>
    <col min="1802" max="1802" width="2.28515625" customWidth="1"/>
    <col min="1803" max="1803" width="1.7109375" customWidth="1"/>
    <col min="1804" max="1804" width="9.140625" customWidth="1"/>
    <col min="1805" max="1805" width="31.5703125" customWidth="1"/>
    <col min="1806" max="1806" width="15.85546875" bestFit="1" customWidth="1"/>
    <col min="1807" max="1807" width="8.85546875" customWidth="1"/>
    <col min="1808" max="1808" width="6.42578125" bestFit="1" customWidth="1"/>
    <col min="1809" max="1809" width="9.5703125" customWidth="1"/>
    <col min="1810" max="1810" width="14.85546875" bestFit="1" customWidth="1"/>
    <col min="1811" max="1811" width="7.28515625" customWidth="1"/>
    <col min="1812" max="1813" width="9.85546875" customWidth="1"/>
    <col min="1814" max="1814" width="8.7109375" customWidth="1"/>
    <col min="1815" max="1815" width="16.85546875" customWidth="1"/>
    <col min="1816" max="1816" width="7.5703125" bestFit="1" customWidth="1"/>
    <col min="1817" max="1817" width="8.140625" bestFit="1" customWidth="1"/>
    <col min="1818" max="1818" width="6.85546875" customWidth="1"/>
    <col min="1819" max="1821" width="0" hidden="1" customWidth="1"/>
    <col min="1822" max="1822" width="14.85546875" bestFit="1" customWidth="1"/>
    <col min="2049" max="2049" width="4.85546875" customWidth="1"/>
    <col min="2050" max="2057" width="0" hidden="1" customWidth="1"/>
    <col min="2058" max="2058" width="2.28515625" customWidth="1"/>
    <col min="2059" max="2059" width="1.7109375" customWidth="1"/>
    <col min="2060" max="2060" width="9.140625" customWidth="1"/>
    <col min="2061" max="2061" width="31.5703125" customWidth="1"/>
    <col min="2062" max="2062" width="15.85546875" bestFit="1" customWidth="1"/>
    <col min="2063" max="2063" width="8.85546875" customWidth="1"/>
    <col min="2064" max="2064" width="6.42578125" bestFit="1" customWidth="1"/>
    <col min="2065" max="2065" width="9.5703125" customWidth="1"/>
    <col min="2066" max="2066" width="14.85546875" bestFit="1" customWidth="1"/>
    <col min="2067" max="2067" width="7.28515625" customWidth="1"/>
    <col min="2068" max="2069" width="9.85546875" customWidth="1"/>
    <col min="2070" max="2070" width="8.7109375" customWidth="1"/>
    <col min="2071" max="2071" width="16.85546875" customWidth="1"/>
    <col min="2072" max="2072" width="7.5703125" bestFit="1" customWidth="1"/>
    <col min="2073" max="2073" width="8.140625" bestFit="1" customWidth="1"/>
    <col min="2074" max="2074" width="6.85546875" customWidth="1"/>
    <col min="2075" max="2077" width="0" hidden="1" customWidth="1"/>
    <col min="2078" max="2078" width="14.85546875" bestFit="1" customWidth="1"/>
    <col min="2305" max="2305" width="4.85546875" customWidth="1"/>
    <col min="2306" max="2313" width="0" hidden="1" customWidth="1"/>
    <col min="2314" max="2314" width="2.28515625" customWidth="1"/>
    <col min="2315" max="2315" width="1.7109375" customWidth="1"/>
    <col min="2316" max="2316" width="9.140625" customWidth="1"/>
    <col min="2317" max="2317" width="31.5703125" customWidth="1"/>
    <col min="2318" max="2318" width="15.85546875" bestFit="1" customWidth="1"/>
    <col min="2319" max="2319" width="8.85546875" customWidth="1"/>
    <col min="2320" max="2320" width="6.42578125" bestFit="1" customWidth="1"/>
    <col min="2321" max="2321" width="9.5703125" customWidth="1"/>
    <col min="2322" max="2322" width="14.85546875" bestFit="1" customWidth="1"/>
    <col min="2323" max="2323" width="7.28515625" customWidth="1"/>
    <col min="2324" max="2325" width="9.85546875" customWidth="1"/>
    <col min="2326" max="2326" width="8.7109375" customWidth="1"/>
    <col min="2327" max="2327" width="16.85546875" customWidth="1"/>
    <col min="2328" max="2328" width="7.5703125" bestFit="1" customWidth="1"/>
    <col min="2329" max="2329" width="8.140625" bestFit="1" customWidth="1"/>
    <col min="2330" max="2330" width="6.85546875" customWidth="1"/>
    <col min="2331" max="2333" width="0" hidden="1" customWidth="1"/>
    <col min="2334" max="2334" width="14.85546875" bestFit="1" customWidth="1"/>
    <col min="2561" max="2561" width="4.85546875" customWidth="1"/>
    <col min="2562" max="2569" width="0" hidden="1" customWidth="1"/>
    <col min="2570" max="2570" width="2.28515625" customWidth="1"/>
    <col min="2571" max="2571" width="1.7109375" customWidth="1"/>
    <col min="2572" max="2572" width="9.140625" customWidth="1"/>
    <col min="2573" max="2573" width="31.5703125" customWidth="1"/>
    <col min="2574" max="2574" width="15.85546875" bestFit="1" customWidth="1"/>
    <col min="2575" max="2575" width="8.85546875" customWidth="1"/>
    <col min="2576" max="2576" width="6.42578125" bestFit="1" customWidth="1"/>
    <col min="2577" max="2577" width="9.5703125" customWidth="1"/>
    <col min="2578" max="2578" width="14.85546875" bestFit="1" customWidth="1"/>
    <col min="2579" max="2579" width="7.28515625" customWidth="1"/>
    <col min="2580" max="2581" width="9.85546875" customWidth="1"/>
    <col min="2582" max="2582" width="8.7109375" customWidth="1"/>
    <col min="2583" max="2583" width="16.85546875" customWidth="1"/>
    <col min="2584" max="2584" width="7.5703125" bestFit="1" customWidth="1"/>
    <col min="2585" max="2585" width="8.140625" bestFit="1" customWidth="1"/>
    <col min="2586" max="2586" width="6.85546875" customWidth="1"/>
    <col min="2587" max="2589" width="0" hidden="1" customWidth="1"/>
    <col min="2590" max="2590" width="14.85546875" bestFit="1" customWidth="1"/>
    <col min="2817" max="2817" width="4.85546875" customWidth="1"/>
    <col min="2818" max="2825" width="0" hidden="1" customWidth="1"/>
    <col min="2826" max="2826" width="2.28515625" customWidth="1"/>
    <col min="2827" max="2827" width="1.7109375" customWidth="1"/>
    <col min="2828" max="2828" width="9.140625" customWidth="1"/>
    <col min="2829" max="2829" width="31.5703125" customWidth="1"/>
    <col min="2830" max="2830" width="15.85546875" bestFit="1" customWidth="1"/>
    <col min="2831" max="2831" width="8.85546875" customWidth="1"/>
    <col min="2832" max="2832" width="6.42578125" bestFit="1" customWidth="1"/>
    <col min="2833" max="2833" width="9.5703125" customWidth="1"/>
    <col min="2834" max="2834" width="14.85546875" bestFit="1" customWidth="1"/>
    <col min="2835" max="2835" width="7.28515625" customWidth="1"/>
    <col min="2836" max="2837" width="9.85546875" customWidth="1"/>
    <col min="2838" max="2838" width="8.7109375" customWidth="1"/>
    <col min="2839" max="2839" width="16.85546875" customWidth="1"/>
    <col min="2840" max="2840" width="7.5703125" bestFit="1" customWidth="1"/>
    <col min="2841" max="2841" width="8.140625" bestFit="1" customWidth="1"/>
    <col min="2842" max="2842" width="6.85546875" customWidth="1"/>
    <col min="2843" max="2845" width="0" hidden="1" customWidth="1"/>
    <col min="2846" max="2846" width="14.85546875" bestFit="1" customWidth="1"/>
    <col min="3073" max="3073" width="4.85546875" customWidth="1"/>
    <col min="3074" max="3081" width="0" hidden="1" customWidth="1"/>
    <col min="3082" max="3082" width="2.28515625" customWidth="1"/>
    <col min="3083" max="3083" width="1.7109375" customWidth="1"/>
    <col min="3084" max="3084" width="9.140625" customWidth="1"/>
    <col min="3085" max="3085" width="31.5703125" customWidth="1"/>
    <col min="3086" max="3086" width="15.85546875" bestFit="1" customWidth="1"/>
    <col min="3087" max="3087" width="8.85546875" customWidth="1"/>
    <col min="3088" max="3088" width="6.42578125" bestFit="1" customWidth="1"/>
    <col min="3089" max="3089" width="9.5703125" customWidth="1"/>
    <col min="3090" max="3090" width="14.85546875" bestFit="1" customWidth="1"/>
    <col min="3091" max="3091" width="7.28515625" customWidth="1"/>
    <col min="3092" max="3093" width="9.85546875" customWidth="1"/>
    <col min="3094" max="3094" width="8.7109375" customWidth="1"/>
    <col min="3095" max="3095" width="16.85546875" customWidth="1"/>
    <col min="3096" max="3096" width="7.5703125" bestFit="1" customWidth="1"/>
    <col min="3097" max="3097" width="8.140625" bestFit="1" customWidth="1"/>
    <col min="3098" max="3098" width="6.85546875" customWidth="1"/>
    <col min="3099" max="3101" width="0" hidden="1" customWidth="1"/>
    <col min="3102" max="3102" width="14.85546875" bestFit="1" customWidth="1"/>
    <col min="3329" max="3329" width="4.85546875" customWidth="1"/>
    <col min="3330" max="3337" width="0" hidden="1" customWidth="1"/>
    <col min="3338" max="3338" width="2.28515625" customWidth="1"/>
    <col min="3339" max="3339" width="1.7109375" customWidth="1"/>
    <col min="3340" max="3340" width="9.140625" customWidth="1"/>
    <col min="3341" max="3341" width="31.5703125" customWidth="1"/>
    <col min="3342" max="3342" width="15.85546875" bestFit="1" customWidth="1"/>
    <col min="3343" max="3343" width="8.85546875" customWidth="1"/>
    <col min="3344" max="3344" width="6.42578125" bestFit="1" customWidth="1"/>
    <col min="3345" max="3345" width="9.5703125" customWidth="1"/>
    <col min="3346" max="3346" width="14.85546875" bestFit="1" customWidth="1"/>
    <col min="3347" max="3347" width="7.28515625" customWidth="1"/>
    <col min="3348" max="3349" width="9.85546875" customWidth="1"/>
    <col min="3350" max="3350" width="8.7109375" customWidth="1"/>
    <col min="3351" max="3351" width="16.85546875" customWidth="1"/>
    <col min="3352" max="3352" width="7.5703125" bestFit="1" customWidth="1"/>
    <col min="3353" max="3353" width="8.140625" bestFit="1" customWidth="1"/>
    <col min="3354" max="3354" width="6.85546875" customWidth="1"/>
    <col min="3355" max="3357" width="0" hidden="1" customWidth="1"/>
    <col min="3358" max="3358" width="14.85546875" bestFit="1" customWidth="1"/>
    <col min="3585" max="3585" width="4.85546875" customWidth="1"/>
    <col min="3586" max="3593" width="0" hidden="1" customWidth="1"/>
    <col min="3594" max="3594" width="2.28515625" customWidth="1"/>
    <col min="3595" max="3595" width="1.7109375" customWidth="1"/>
    <col min="3596" max="3596" width="9.140625" customWidth="1"/>
    <col min="3597" max="3597" width="31.5703125" customWidth="1"/>
    <col min="3598" max="3598" width="15.85546875" bestFit="1" customWidth="1"/>
    <col min="3599" max="3599" width="8.85546875" customWidth="1"/>
    <col min="3600" max="3600" width="6.42578125" bestFit="1" customWidth="1"/>
    <col min="3601" max="3601" width="9.5703125" customWidth="1"/>
    <col min="3602" max="3602" width="14.85546875" bestFit="1" customWidth="1"/>
    <col min="3603" max="3603" width="7.28515625" customWidth="1"/>
    <col min="3604" max="3605" width="9.85546875" customWidth="1"/>
    <col min="3606" max="3606" width="8.7109375" customWidth="1"/>
    <col min="3607" max="3607" width="16.85546875" customWidth="1"/>
    <col min="3608" max="3608" width="7.5703125" bestFit="1" customWidth="1"/>
    <col min="3609" max="3609" width="8.140625" bestFit="1" customWidth="1"/>
    <col min="3610" max="3610" width="6.85546875" customWidth="1"/>
    <col min="3611" max="3613" width="0" hidden="1" customWidth="1"/>
    <col min="3614" max="3614" width="14.85546875" bestFit="1" customWidth="1"/>
    <col min="3841" max="3841" width="4.85546875" customWidth="1"/>
    <col min="3842" max="3849" width="0" hidden="1" customWidth="1"/>
    <col min="3850" max="3850" width="2.28515625" customWidth="1"/>
    <col min="3851" max="3851" width="1.7109375" customWidth="1"/>
    <col min="3852" max="3852" width="9.140625" customWidth="1"/>
    <col min="3853" max="3853" width="31.5703125" customWidth="1"/>
    <col min="3854" max="3854" width="15.85546875" bestFit="1" customWidth="1"/>
    <col min="3855" max="3855" width="8.85546875" customWidth="1"/>
    <col min="3856" max="3856" width="6.42578125" bestFit="1" customWidth="1"/>
    <col min="3857" max="3857" width="9.5703125" customWidth="1"/>
    <col min="3858" max="3858" width="14.85546875" bestFit="1" customWidth="1"/>
    <col min="3859" max="3859" width="7.28515625" customWidth="1"/>
    <col min="3860" max="3861" width="9.85546875" customWidth="1"/>
    <col min="3862" max="3862" width="8.7109375" customWidth="1"/>
    <col min="3863" max="3863" width="16.85546875" customWidth="1"/>
    <col min="3864" max="3864" width="7.5703125" bestFit="1" customWidth="1"/>
    <col min="3865" max="3865" width="8.140625" bestFit="1" customWidth="1"/>
    <col min="3866" max="3866" width="6.85546875" customWidth="1"/>
    <col min="3867" max="3869" width="0" hidden="1" customWidth="1"/>
    <col min="3870" max="3870" width="14.85546875" bestFit="1" customWidth="1"/>
    <col min="4097" max="4097" width="4.85546875" customWidth="1"/>
    <col min="4098" max="4105" width="0" hidden="1" customWidth="1"/>
    <col min="4106" max="4106" width="2.28515625" customWidth="1"/>
    <col min="4107" max="4107" width="1.7109375" customWidth="1"/>
    <col min="4108" max="4108" width="9.140625" customWidth="1"/>
    <col min="4109" max="4109" width="31.5703125" customWidth="1"/>
    <col min="4110" max="4110" width="15.85546875" bestFit="1" customWidth="1"/>
    <col min="4111" max="4111" width="8.85546875" customWidth="1"/>
    <col min="4112" max="4112" width="6.42578125" bestFit="1" customWidth="1"/>
    <col min="4113" max="4113" width="9.5703125" customWidth="1"/>
    <col min="4114" max="4114" width="14.85546875" bestFit="1" customWidth="1"/>
    <col min="4115" max="4115" width="7.28515625" customWidth="1"/>
    <col min="4116" max="4117" width="9.85546875" customWidth="1"/>
    <col min="4118" max="4118" width="8.7109375" customWidth="1"/>
    <col min="4119" max="4119" width="16.85546875" customWidth="1"/>
    <col min="4120" max="4120" width="7.5703125" bestFit="1" customWidth="1"/>
    <col min="4121" max="4121" width="8.140625" bestFit="1" customWidth="1"/>
    <col min="4122" max="4122" width="6.85546875" customWidth="1"/>
    <col min="4123" max="4125" width="0" hidden="1" customWidth="1"/>
    <col min="4126" max="4126" width="14.85546875" bestFit="1" customWidth="1"/>
    <col min="4353" max="4353" width="4.85546875" customWidth="1"/>
    <col min="4354" max="4361" width="0" hidden="1" customWidth="1"/>
    <col min="4362" max="4362" width="2.28515625" customWidth="1"/>
    <col min="4363" max="4363" width="1.7109375" customWidth="1"/>
    <col min="4364" max="4364" width="9.140625" customWidth="1"/>
    <col min="4365" max="4365" width="31.5703125" customWidth="1"/>
    <col min="4366" max="4366" width="15.85546875" bestFit="1" customWidth="1"/>
    <col min="4367" max="4367" width="8.85546875" customWidth="1"/>
    <col min="4368" max="4368" width="6.42578125" bestFit="1" customWidth="1"/>
    <col min="4369" max="4369" width="9.5703125" customWidth="1"/>
    <col min="4370" max="4370" width="14.85546875" bestFit="1" customWidth="1"/>
    <col min="4371" max="4371" width="7.28515625" customWidth="1"/>
    <col min="4372" max="4373" width="9.85546875" customWidth="1"/>
    <col min="4374" max="4374" width="8.7109375" customWidth="1"/>
    <col min="4375" max="4375" width="16.85546875" customWidth="1"/>
    <col min="4376" max="4376" width="7.5703125" bestFit="1" customWidth="1"/>
    <col min="4377" max="4377" width="8.140625" bestFit="1" customWidth="1"/>
    <col min="4378" max="4378" width="6.85546875" customWidth="1"/>
    <col min="4379" max="4381" width="0" hidden="1" customWidth="1"/>
    <col min="4382" max="4382" width="14.85546875" bestFit="1" customWidth="1"/>
    <col min="4609" max="4609" width="4.85546875" customWidth="1"/>
    <col min="4610" max="4617" width="0" hidden="1" customWidth="1"/>
    <col min="4618" max="4618" width="2.28515625" customWidth="1"/>
    <col min="4619" max="4619" width="1.7109375" customWidth="1"/>
    <col min="4620" max="4620" width="9.140625" customWidth="1"/>
    <col min="4621" max="4621" width="31.5703125" customWidth="1"/>
    <col min="4622" max="4622" width="15.85546875" bestFit="1" customWidth="1"/>
    <col min="4623" max="4623" width="8.85546875" customWidth="1"/>
    <col min="4624" max="4624" width="6.42578125" bestFit="1" customWidth="1"/>
    <col min="4625" max="4625" width="9.5703125" customWidth="1"/>
    <col min="4626" max="4626" width="14.85546875" bestFit="1" customWidth="1"/>
    <col min="4627" max="4627" width="7.28515625" customWidth="1"/>
    <col min="4628" max="4629" width="9.85546875" customWidth="1"/>
    <col min="4630" max="4630" width="8.7109375" customWidth="1"/>
    <col min="4631" max="4631" width="16.85546875" customWidth="1"/>
    <col min="4632" max="4632" width="7.5703125" bestFit="1" customWidth="1"/>
    <col min="4633" max="4633" width="8.140625" bestFit="1" customWidth="1"/>
    <col min="4634" max="4634" width="6.85546875" customWidth="1"/>
    <col min="4635" max="4637" width="0" hidden="1" customWidth="1"/>
    <col min="4638" max="4638" width="14.85546875" bestFit="1" customWidth="1"/>
    <col min="4865" max="4865" width="4.85546875" customWidth="1"/>
    <col min="4866" max="4873" width="0" hidden="1" customWidth="1"/>
    <col min="4874" max="4874" width="2.28515625" customWidth="1"/>
    <col min="4875" max="4875" width="1.7109375" customWidth="1"/>
    <col min="4876" max="4876" width="9.140625" customWidth="1"/>
    <col min="4877" max="4877" width="31.5703125" customWidth="1"/>
    <col min="4878" max="4878" width="15.85546875" bestFit="1" customWidth="1"/>
    <col min="4879" max="4879" width="8.85546875" customWidth="1"/>
    <col min="4880" max="4880" width="6.42578125" bestFit="1" customWidth="1"/>
    <col min="4881" max="4881" width="9.5703125" customWidth="1"/>
    <col min="4882" max="4882" width="14.85546875" bestFit="1" customWidth="1"/>
    <col min="4883" max="4883" width="7.28515625" customWidth="1"/>
    <col min="4884" max="4885" width="9.85546875" customWidth="1"/>
    <col min="4886" max="4886" width="8.7109375" customWidth="1"/>
    <col min="4887" max="4887" width="16.85546875" customWidth="1"/>
    <col min="4888" max="4888" width="7.5703125" bestFit="1" customWidth="1"/>
    <col min="4889" max="4889" width="8.140625" bestFit="1" customWidth="1"/>
    <col min="4890" max="4890" width="6.85546875" customWidth="1"/>
    <col min="4891" max="4893" width="0" hidden="1" customWidth="1"/>
    <col min="4894" max="4894" width="14.85546875" bestFit="1" customWidth="1"/>
    <col min="5121" max="5121" width="4.85546875" customWidth="1"/>
    <col min="5122" max="5129" width="0" hidden="1" customWidth="1"/>
    <col min="5130" max="5130" width="2.28515625" customWidth="1"/>
    <col min="5131" max="5131" width="1.7109375" customWidth="1"/>
    <col min="5132" max="5132" width="9.140625" customWidth="1"/>
    <col min="5133" max="5133" width="31.5703125" customWidth="1"/>
    <col min="5134" max="5134" width="15.85546875" bestFit="1" customWidth="1"/>
    <col min="5135" max="5135" width="8.85546875" customWidth="1"/>
    <col min="5136" max="5136" width="6.42578125" bestFit="1" customWidth="1"/>
    <col min="5137" max="5137" width="9.5703125" customWidth="1"/>
    <col min="5138" max="5138" width="14.85546875" bestFit="1" customWidth="1"/>
    <col min="5139" max="5139" width="7.28515625" customWidth="1"/>
    <col min="5140" max="5141" width="9.85546875" customWidth="1"/>
    <col min="5142" max="5142" width="8.7109375" customWidth="1"/>
    <col min="5143" max="5143" width="16.85546875" customWidth="1"/>
    <col min="5144" max="5144" width="7.5703125" bestFit="1" customWidth="1"/>
    <col min="5145" max="5145" width="8.140625" bestFit="1" customWidth="1"/>
    <col min="5146" max="5146" width="6.85546875" customWidth="1"/>
    <col min="5147" max="5149" width="0" hidden="1" customWidth="1"/>
    <col min="5150" max="5150" width="14.85546875" bestFit="1" customWidth="1"/>
    <col min="5377" max="5377" width="4.85546875" customWidth="1"/>
    <col min="5378" max="5385" width="0" hidden="1" customWidth="1"/>
    <col min="5386" max="5386" width="2.28515625" customWidth="1"/>
    <col min="5387" max="5387" width="1.7109375" customWidth="1"/>
    <col min="5388" max="5388" width="9.140625" customWidth="1"/>
    <col min="5389" max="5389" width="31.5703125" customWidth="1"/>
    <col min="5390" max="5390" width="15.85546875" bestFit="1" customWidth="1"/>
    <col min="5391" max="5391" width="8.85546875" customWidth="1"/>
    <col min="5392" max="5392" width="6.42578125" bestFit="1" customWidth="1"/>
    <col min="5393" max="5393" width="9.5703125" customWidth="1"/>
    <col min="5394" max="5394" width="14.85546875" bestFit="1" customWidth="1"/>
    <col min="5395" max="5395" width="7.28515625" customWidth="1"/>
    <col min="5396" max="5397" width="9.85546875" customWidth="1"/>
    <col min="5398" max="5398" width="8.7109375" customWidth="1"/>
    <col min="5399" max="5399" width="16.85546875" customWidth="1"/>
    <col min="5400" max="5400" width="7.5703125" bestFit="1" customWidth="1"/>
    <col min="5401" max="5401" width="8.140625" bestFit="1" customWidth="1"/>
    <col min="5402" max="5402" width="6.85546875" customWidth="1"/>
    <col min="5403" max="5405" width="0" hidden="1" customWidth="1"/>
    <col min="5406" max="5406" width="14.85546875" bestFit="1" customWidth="1"/>
    <col min="5633" max="5633" width="4.85546875" customWidth="1"/>
    <col min="5634" max="5641" width="0" hidden="1" customWidth="1"/>
    <col min="5642" max="5642" width="2.28515625" customWidth="1"/>
    <col min="5643" max="5643" width="1.7109375" customWidth="1"/>
    <col min="5644" max="5644" width="9.140625" customWidth="1"/>
    <col min="5645" max="5645" width="31.5703125" customWidth="1"/>
    <col min="5646" max="5646" width="15.85546875" bestFit="1" customWidth="1"/>
    <col min="5647" max="5647" width="8.85546875" customWidth="1"/>
    <col min="5648" max="5648" width="6.42578125" bestFit="1" customWidth="1"/>
    <col min="5649" max="5649" width="9.5703125" customWidth="1"/>
    <col min="5650" max="5650" width="14.85546875" bestFit="1" customWidth="1"/>
    <col min="5651" max="5651" width="7.28515625" customWidth="1"/>
    <col min="5652" max="5653" width="9.85546875" customWidth="1"/>
    <col min="5654" max="5654" width="8.7109375" customWidth="1"/>
    <col min="5655" max="5655" width="16.85546875" customWidth="1"/>
    <col min="5656" max="5656" width="7.5703125" bestFit="1" customWidth="1"/>
    <col min="5657" max="5657" width="8.140625" bestFit="1" customWidth="1"/>
    <col min="5658" max="5658" width="6.85546875" customWidth="1"/>
    <col min="5659" max="5661" width="0" hidden="1" customWidth="1"/>
    <col min="5662" max="5662" width="14.85546875" bestFit="1" customWidth="1"/>
    <col min="5889" max="5889" width="4.85546875" customWidth="1"/>
    <col min="5890" max="5897" width="0" hidden="1" customWidth="1"/>
    <col min="5898" max="5898" width="2.28515625" customWidth="1"/>
    <col min="5899" max="5899" width="1.7109375" customWidth="1"/>
    <col min="5900" max="5900" width="9.140625" customWidth="1"/>
    <col min="5901" max="5901" width="31.5703125" customWidth="1"/>
    <col min="5902" max="5902" width="15.85546875" bestFit="1" customWidth="1"/>
    <col min="5903" max="5903" width="8.85546875" customWidth="1"/>
    <col min="5904" max="5904" width="6.42578125" bestFit="1" customWidth="1"/>
    <col min="5905" max="5905" width="9.5703125" customWidth="1"/>
    <col min="5906" max="5906" width="14.85546875" bestFit="1" customWidth="1"/>
    <col min="5907" max="5907" width="7.28515625" customWidth="1"/>
    <col min="5908" max="5909" width="9.85546875" customWidth="1"/>
    <col min="5910" max="5910" width="8.7109375" customWidth="1"/>
    <col min="5911" max="5911" width="16.85546875" customWidth="1"/>
    <col min="5912" max="5912" width="7.5703125" bestFit="1" customWidth="1"/>
    <col min="5913" max="5913" width="8.140625" bestFit="1" customWidth="1"/>
    <col min="5914" max="5914" width="6.85546875" customWidth="1"/>
    <col min="5915" max="5917" width="0" hidden="1" customWidth="1"/>
    <col min="5918" max="5918" width="14.85546875" bestFit="1" customWidth="1"/>
    <col min="6145" max="6145" width="4.85546875" customWidth="1"/>
    <col min="6146" max="6153" width="0" hidden="1" customWidth="1"/>
    <col min="6154" max="6154" width="2.28515625" customWidth="1"/>
    <col min="6155" max="6155" width="1.7109375" customWidth="1"/>
    <col min="6156" max="6156" width="9.140625" customWidth="1"/>
    <col min="6157" max="6157" width="31.5703125" customWidth="1"/>
    <col min="6158" max="6158" width="15.85546875" bestFit="1" customWidth="1"/>
    <col min="6159" max="6159" width="8.85546875" customWidth="1"/>
    <col min="6160" max="6160" width="6.42578125" bestFit="1" customWidth="1"/>
    <col min="6161" max="6161" width="9.5703125" customWidth="1"/>
    <col min="6162" max="6162" width="14.85546875" bestFit="1" customWidth="1"/>
    <col min="6163" max="6163" width="7.28515625" customWidth="1"/>
    <col min="6164" max="6165" width="9.85546875" customWidth="1"/>
    <col min="6166" max="6166" width="8.7109375" customWidth="1"/>
    <col min="6167" max="6167" width="16.85546875" customWidth="1"/>
    <col min="6168" max="6168" width="7.5703125" bestFit="1" customWidth="1"/>
    <col min="6169" max="6169" width="8.140625" bestFit="1" customWidth="1"/>
    <col min="6170" max="6170" width="6.85546875" customWidth="1"/>
    <col min="6171" max="6173" width="0" hidden="1" customWidth="1"/>
    <col min="6174" max="6174" width="14.85546875" bestFit="1" customWidth="1"/>
    <col min="6401" max="6401" width="4.85546875" customWidth="1"/>
    <col min="6402" max="6409" width="0" hidden="1" customWidth="1"/>
    <col min="6410" max="6410" width="2.28515625" customWidth="1"/>
    <col min="6411" max="6411" width="1.7109375" customWidth="1"/>
    <col min="6412" max="6412" width="9.140625" customWidth="1"/>
    <col min="6413" max="6413" width="31.5703125" customWidth="1"/>
    <col min="6414" max="6414" width="15.85546875" bestFit="1" customWidth="1"/>
    <col min="6415" max="6415" width="8.85546875" customWidth="1"/>
    <col min="6416" max="6416" width="6.42578125" bestFit="1" customWidth="1"/>
    <col min="6417" max="6417" width="9.5703125" customWidth="1"/>
    <col min="6418" max="6418" width="14.85546875" bestFit="1" customWidth="1"/>
    <col min="6419" max="6419" width="7.28515625" customWidth="1"/>
    <col min="6420" max="6421" width="9.85546875" customWidth="1"/>
    <col min="6422" max="6422" width="8.7109375" customWidth="1"/>
    <col min="6423" max="6423" width="16.85546875" customWidth="1"/>
    <col min="6424" max="6424" width="7.5703125" bestFit="1" customWidth="1"/>
    <col min="6425" max="6425" width="8.140625" bestFit="1" customWidth="1"/>
    <col min="6426" max="6426" width="6.85546875" customWidth="1"/>
    <col min="6427" max="6429" width="0" hidden="1" customWidth="1"/>
    <col min="6430" max="6430" width="14.85546875" bestFit="1" customWidth="1"/>
    <col min="6657" max="6657" width="4.85546875" customWidth="1"/>
    <col min="6658" max="6665" width="0" hidden="1" customWidth="1"/>
    <col min="6666" max="6666" width="2.28515625" customWidth="1"/>
    <col min="6667" max="6667" width="1.7109375" customWidth="1"/>
    <col min="6668" max="6668" width="9.140625" customWidth="1"/>
    <col min="6669" max="6669" width="31.5703125" customWidth="1"/>
    <col min="6670" max="6670" width="15.85546875" bestFit="1" customWidth="1"/>
    <col min="6671" max="6671" width="8.85546875" customWidth="1"/>
    <col min="6672" max="6672" width="6.42578125" bestFit="1" customWidth="1"/>
    <col min="6673" max="6673" width="9.5703125" customWidth="1"/>
    <col min="6674" max="6674" width="14.85546875" bestFit="1" customWidth="1"/>
    <col min="6675" max="6675" width="7.28515625" customWidth="1"/>
    <col min="6676" max="6677" width="9.85546875" customWidth="1"/>
    <col min="6678" max="6678" width="8.7109375" customWidth="1"/>
    <col min="6679" max="6679" width="16.85546875" customWidth="1"/>
    <col min="6680" max="6680" width="7.5703125" bestFit="1" customWidth="1"/>
    <col min="6681" max="6681" width="8.140625" bestFit="1" customWidth="1"/>
    <col min="6682" max="6682" width="6.85546875" customWidth="1"/>
    <col min="6683" max="6685" width="0" hidden="1" customWidth="1"/>
    <col min="6686" max="6686" width="14.85546875" bestFit="1" customWidth="1"/>
    <col min="6913" max="6913" width="4.85546875" customWidth="1"/>
    <col min="6914" max="6921" width="0" hidden="1" customWidth="1"/>
    <col min="6922" max="6922" width="2.28515625" customWidth="1"/>
    <col min="6923" max="6923" width="1.7109375" customWidth="1"/>
    <col min="6924" max="6924" width="9.140625" customWidth="1"/>
    <col min="6925" max="6925" width="31.5703125" customWidth="1"/>
    <col min="6926" max="6926" width="15.85546875" bestFit="1" customWidth="1"/>
    <col min="6927" max="6927" width="8.85546875" customWidth="1"/>
    <col min="6928" max="6928" width="6.42578125" bestFit="1" customWidth="1"/>
    <col min="6929" max="6929" width="9.5703125" customWidth="1"/>
    <col min="6930" max="6930" width="14.85546875" bestFit="1" customWidth="1"/>
    <col min="6931" max="6931" width="7.28515625" customWidth="1"/>
    <col min="6932" max="6933" width="9.85546875" customWidth="1"/>
    <col min="6934" max="6934" width="8.7109375" customWidth="1"/>
    <col min="6935" max="6935" width="16.85546875" customWidth="1"/>
    <col min="6936" max="6936" width="7.5703125" bestFit="1" customWidth="1"/>
    <col min="6937" max="6937" width="8.140625" bestFit="1" customWidth="1"/>
    <col min="6938" max="6938" width="6.85546875" customWidth="1"/>
    <col min="6939" max="6941" width="0" hidden="1" customWidth="1"/>
    <col min="6942" max="6942" width="14.85546875" bestFit="1" customWidth="1"/>
    <col min="7169" max="7169" width="4.85546875" customWidth="1"/>
    <col min="7170" max="7177" width="0" hidden="1" customWidth="1"/>
    <col min="7178" max="7178" width="2.28515625" customWidth="1"/>
    <col min="7179" max="7179" width="1.7109375" customWidth="1"/>
    <col min="7180" max="7180" width="9.140625" customWidth="1"/>
    <col min="7181" max="7181" width="31.5703125" customWidth="1"/>
    <col min="7182" max="7182" width="15.85546875" bestFit="1" customWidth="1"/>
    <col min="7183" max="7183" width="8.85546875" customWidth="1"/>
    <col min="7184" max="7184" width="6.42578125" bestFit="1" customWidth="1"/>
    <col min="7185" max="7185" width="9.5703125" customWidth="1"/>
    <col min="7186" max="7186" width="14.85546875" bestFit="1" customWidth="1"/>
    <col min="7187" max="7187" width="7.28515625" customWidth="1"/>
    <col min="7188" max="7189" width="9.85546875" customWidth="1"/>
    <col min="7190" max="7190" width="8.7109375" customWidth="1"/>
    <col min="7191" max="7191" width="16.85546875" customWidth="1"/>
    <col min="7192" max="7192" width="7.5703125" bestFit="1" customWidth="1"/>
    <col min="7193" max="7193" width="8.140625" bestFit="1" customWidth="1"/>
    <col min="7194" max="7194" width="6.85546875" customWidth="1"/>
    <col min="7195" max="7197" width="0" hidden="1" customWidth="1"/>
    <col min="7198" max="7198" width="14.85546875" bestFit="1" customWidth="1"/>
    <col min="7425" max="7425" width="4.85546875" customWidth="1"/>
    <col min="7426" max="7433" width="0" hidden="1" customWidth="1"/>
    <col min="7434" max="7434" width="2.28515625" customWidth="1"/>
    <col min="7435" max="7435" width="1.7109375" customWidth="1"/>
    <col min="7436" max="7436" width="9.140625" customWidth="1"/>
    <col min="7437" max="7437" width="31.5703125" customWidth="1"/>
    <col min="7438" max="7438" width="15.85546875" bestFit="1" customWidth="1"/>
    <col min="7439" max="7439" width="8.85546875" customWidth="1"/>
    <col min="7440" max="7440" width="6.42578125" bestFit="1" customWidth="1"/>
    <col min="7441" max="7441" width="9.5703125" customWidth="1"/>
    <col min="7442" max="7442" width="14.85546875" bestFit="1" customWidth="1"/>
    <col min="7443" max="7443" width="7.28515625" customWidth="1"/>
    <col min="7444" max="7445" width="9.85546875" customWidth="1"/>
    <col min="7446" max="7446" width="8.7109375" customWidth="1"/>
    <col min="7447" max="7447" width="16.85546875" customWidth="1"/>
    <col min="7448" max="7448" width="7.5703125" bestFit="1" customWidth="1"/>
    <col min="7449" max="7449" width="8.140625" bestFit="1" customWidth="1"/>
    <col min="7450" max="7450" width="6.85546875" customWidth="1"/>
    <col min="7451" max="7453" width="0" hidden="1" customWidth="1"/>
    <col min="7454" max="7454" width="14.85546875" bestFit="1" customWidth="1"/>
    <col min="7681" max="7681" width="4.85546875" customWidth="1"/>
    <col min="7682" max="7689" width="0" hidden="1" customWidth="1"/>
    <col min="7690" max="7690" width="2.28515625" customWidth="1"/>
    <col min="7691" max="7691" width="1.7109375" customWidth="1"/>
    <col min="7692" max="7692" width="9.140625" customWidth="1"/>
    <col min="7693" max="7693" width="31.5703125" customWidth="1"/>
    <col min="7694" max="7694" width="15.85546875" bestFit="1" customWidth="1"/>
    <col min="7695" max="7695" width="8.85546875" customWidth="1"/>
    <col min="7696" max="7696" width="6.42578125" bestFit="1" customWidth="1"/>
    <col min="7697" max="7697" width="9.5703125" customWidth="1"/>
    <col min="7698" max="7698" width="14.85546875" bestFit="1" customWidth="1"/>
    <col min="7699" max="7699" width="7.28515625" customWidth="1"/>
    <col min="7700" max="7701" width="9.85546875" customWidth="1"/>
    <col min="7702" max="7702" width="8.7109375" customWidth="1"/>
    <col min="7703" max="7703" width="16.85546875" customWidth="1"/>
    <col min="7704" max="7704" width="7.5703125" bestFit="1" customWidth="1"/>
    <col min="7705" max="7705" width="8.140625" bestFit="1" customWidth="1"/>
    <col min="7706" max="7706" width="6.85546875" customWidth="1"/>
    <col min="7707" max="7709" width="0" hidden="1" customWidth="1"/>
    <col min="7710" max="7710" width="14.85546875" bestFit="1" customWidth="1"/>
    <col min="7937" max="7937" width="4.85546875" customWidth="1"/>
    <col min="7938" max="7945" width="0" hidden="1" customWidth="1"/>
    <col min="7946" max="7946" width="2.28515625" customWidth="1"/>
    <col min="7947" max="7947" width="1.7109375" customWidth="1"/>
    <col min="7948" max="7948" width="9.140625" customWidth="1"/>
    <col min="7949" max="7949" width="31.5703125" customWidth="1"/>
    <col min="7950" max="7950" width="15.85546875" bestFit="1" customWidth="1"/>
    <col min="7951" max="7951" width="8.85546875" customWidth="1"/>
    <col min="7952" max="7952" width="6.42578125" bestFit="1" customWidth="1"/>
    <col min="7953" max="7953" width="9.5703125" customWidth="1"/>
    <col min="7954" max="7954" width="14.85546875" bestFit="1" customWidth="1"/>
    <col min="7955" max="7955" width="7.28515625" customWidth="1"/>
    <col min="7956" max="7957" width="9.85546875" customWidth="1"/>
    <col min="7958" max="7958" width="8.7109375" customWidth="1"/>
    <col min="7959" max="7959" width="16.85546875" customWidth="1"/>
    <col min="7960" max="7960" width="7.5703125" bestFit="1" customWidth="1"/>
    <col min="7961" max="7961" width="8.140625" bestFit="1" customWidth="1"/>
    <col min="7962" max="7962" width="6.85546875" customWidth="1"/>
    <col min="7963" max="7965" width="0" hidden="1" customWidth="1"/>
    <col min="7966" max="7966" width="14.85546875" bestFit="1" customWidth="1"/>
    <col min="8193" max="8193" width="4.85546875" customWidth="1"/>
    <col min="8194" max="8201" width="0" hidden="1" customWidth="1"/>
    <col min="8202" max="8202" width="2.28515625" customWidth="1"/>
    <col min="8203" max="8203" width="1.7109375" customWidth="1"/>
    <col min="8204" max="8204" width="9.140625" customWidth="1"/>
    <col min="8205" max="8205" width="31.5703125" customWidth="1"/>
    <col min="8206" max="8206" width="15.85546875" bestFit="1" customWidth="1"/>
    <col min="8207" max="8207" width="8.85546875" customWidth="1"/>
    <col min="8208" max="8208" width="6.42578125" bestFit="1" customWidth="1"/>
    <col min="8209" max="8209" width="9.5703125" customWidth="1"/>
    <col min="8210" max="8210" width="14.85546875" bestFit="1" customWidth="1"/>
    <col min="8211" max="8211" width="7.28515625" customWidth="1"/>
    <col min="8212" max="8213" width="9.85546875" customWidth="1"/>
    <col min="8214" max="8214" width="8.7109375" customWidth="1"/>
    <col min="8215" max="8215" width="16.85546875" customWidth="1"/>
    <col min="8216" max="8216" width="7.5703125" bestFit="1" customWidth="1"/>
    <col min="8217" max="8217" width="8.140625" bestFit="1" customWidth="1"/>
    <col min="8218" max="8218" width="6.85546875" customWidth="1"/>
    <col min="8219" max="8221" width="0" hidden="1" customWidth="1"/>
    <col min="8222" max="8222" width="14.85546875" bestFit="1" customWidth="1"/>
    <col min="8449" max="8449" width="4.85546875" customWidth="1"/>
    <col min="8450" max="8457" width="0" hidden="1" customWidth="1"/>
    <col min="8458" max="8458" width="2.28515625" customWidth="1"/>
    <col min="8459" max="8459" width="1.7109375" customWidth="1"/>
    <col min="8460" max="8460" width="9.140625" customWidth="1"/>
    <col min="8461" max="8461" width="31.5703125" customWidth="1"/>
    <col min="8462" max="8462" width="15.85546875" bestFit="1" customWidth="1"/>
    <col min="8463" max="8463" width="8.85546875" customWidth="1"/>
    <col min="8464" max="8464" width="6.42578125" bestFit="1" customWidth="1"/>
    <col min="8465" max="8465" width="9.5703125" customWidth="1"/>
    <col min="8466" max="8466" width="14.85546875" bestFit="1" customWidth="1"/>
    <col min="8467" max="8467" width="7.28515625" customWidth="1"/>
    <col min="8468" max="8469" width="9.85546875" customWidth="1"/>
    <col min="8470" max="8470" width="8.7109375" customWidth="1"/>
    <col min="8471" max="8471" width="16.85546875" customWidth="1"/>
    <col min="8472" max="8472" width="7.5703125" bestFit="1" customWidth="1"/>
    <col min="8473" max="8473" width="8.140625" bestFit="1" customWidth="1"/>
    <col min="8474" max="8474" width="6.85546875" customWidth="1"/>
    <col min="8475" max="8477" width="0" hidden="1" customWidth="1"/>
    <col min="8478" max="8478" width="14.85546875" bestFit="1" customWidth="1"/>
    <col min="8705" max="8705" width="4.85546875" customWidth="1"/>
    <col min="8706" max="8713" width="0" hidden="1" customWidth="1"/>
    <col min="8714" max="8714" width="2.28515625" customWidth="1"/>
    <col min="8715" max="8715" width="1.7109375" customWidth="1"/>
    <col min="8716" max="8716" width="9.140625" customWidth="1"/>
    <col min="8717" max="8717" width="31.5703125" customWidth="1"/>
    <col min="8718" max="8718" width="15.85546875" bestFit="1" customWidth="1"/>
    <col min="8719" max="8719" width="8.85546875" customWidth="1"/>
    <col min="8720" max="8720" width="6.42578125" bestFit="1" customWidth="1"/>
    <col min="8721" max="8721" width="9.5703125" customWidth="1"/>
    <col min="8722" max="8722" width="14.85546875" bestFit="1" customWidth="1"/>
    <col min="8723" max="8723" width="7.28515625" customWidth="1"/>
    <col min="8724" max="8725" width="9.85546875" customWidth="1"/>
    <col min="8726" max="8726" width="8.7109375" customWidth="1"/>
    <col min="8727" max="8727" width="16.85546875" customWidth="1"/>
    <col min="8728" max="8728" width="7.5703125" bestFit="1" customWidth="1"/>
    <col min="8729" max="8729" width="8.140625" bestFit="1" customWidth="1"/>
    <col min="8730" max="8730" width="6.85546875" customWidth="1"/>
    <col min="8731" max="8733" width="0" hidden="1" customWidth="1"/>
    <col min="8734" max="8734" width="14.85546875" bestFit="1" customWidth="1"/>
    <col min="8961" max="8961" width="4.85546875" customWidth="1"/>
    <col min="8962" max="8969" width="0" hidden="1" customWidth="1"/>
    <col min="8970" max="8970" width="2.28515625" customWidth="1"/>
    <col min="8971" max="8971" width="1.7109375" customWidth="1"/>
    <col min="8972" max="8972" width="9.140625" customWidth="1"/>
    <col min="8973" max="8973" width="31.5703125" customWidth="1"/>
    <col min="8974" max="8974" width="15.85546875" bestFit="1" customWidth="1"/>
    <col min="8975" max="8975" width="8.85546875" customWidth="1"/>
    <col min="8976" max="8976" width="6.42578125" bestFit="1" customWidth="1"/>
    <col min="8977" max="8977" width="9.5703125" customWidth="1"/>
    <col min="8978" max="8978" width="14.85546875" bestFit="1" customWidth="1"/>
    <col min="8979" max="8979" width="7.28515625" customWidth="1"/>
    <col min="8980" max="8981" width="9.85546875" customWidth="1"/>
    <col min="8982" max="8982" width="8.7109375" customWidth="1"/>
    <col min="8983" max="8983" width="16.85546875" customWidth="1"/>
    <col min="8984" max="8984" width="7.5703125" bestFit="1" customWidth="1"/>
    <col min="8985" max="8985" width="8.140625" bestFit="1" customWidth="1"/>
    <col min="8986" max="8986" width="6.85546875" customWidth="1"/>
    <col min="8987" max="8989" width="0" hidden="1" customWidth="1"/>
    <col min="8990" max="8990" width="14.85546875" bestFit="1" customWidth="1"/>
    <col min="9217" max="9217" width="4.85546875" customWidth="1"/>
    <col min="9218" max="9225" width="0" hidden="1" customWidth="1"/>
    <col min="9226" max="9226" width="2.28515625" customWidth="1"/>
    <col min="9227" max="9227" width="1.7109375" customWidth="1"/>
    <col min="9228" max="9228" width="9.140625" customWidth="1"/>
    <col min="9229" max="9229" width="31.5703125" customWidth="1"/>
    <col min="9230" max="9230" width="15.85546875" bestFit="1" customWidth="1"/>
    <col min="9231" max="9231" width="8.85546875" customWidth="1"/>
    <col min="9232" max="9232" width="6.42578125" bestFit="1" customWidth="1"/>
    <col min="9233" max="9233" width="9.5703125" customWidth="1"/>
    <col min="9234" max="9234" width="14.85546875" bestFit="1" customWidth="1"/>
    <col min="9235" max="9235" width="7.28515625" customWidth="1"/>
    <col min="9236" max="9237" width="9.85546875" customWidth="1"/>
    <col min="9238" max="9238" width="8.7109375" customWidth="1"/>
    <col min="9239" max="9239" width="16.85546875" customWidth="1"/>
    <col min="9240" max="9240" width="7.5703125" bestFit="1" customWidth="1"/>
    <col min="9241" max="9241" width="8.140625" bestFit="1" customWidth="1"/>
    <col min="9242" max="9242" width="6.85546875" customWidth="1"/>
    <col min="9243" max="9245" width="0" hidden="1" customWidth="1"/>
    <col min="9246" max="9246" width="14.85546875" bestFit="1" customWidth="1"/>
    <col min="9473" max="9473" width="4.85546875" customWidth="1"/>
    <col min="9474" max="9481" width="0" hidden="1" customWidth="1"/>
    <col min="9482" max="9482" width="2.28515625" customWidth="1"/>
    <col min="9483" max="9483" width="1.7109375" customWidth="1"/>
    <col min="9484" max="9484" width="9.140625" customWidth="1"/>
    <col min="9485" max="9485" width="31.5703125" customWidth="1"/>
    <col min="9486" max="9486" width="15.85546875" bestFit="1" customWidth="1"/>
    <col min="9487" max="9487" width="8.85546875" customWidth="1"/>
    <col min="9488" max="9488" width="6.42578125" bestFit="1" customWidth="1"/>
    <col min="9489" max="9489" width="9.5703125" customWidth="1"/>
    <col min="9490" max="9490" width="14.85546875" bestFit="1" customWidth="1"/>
    <col min="9491" max="9491" width="7.28515625" customWidth="1"/>
    <col min="9492" max="9493" width="9.85546875" customWidth="1"/>
    <col min="9494" max="9494" width="8.7109375" customWidth="1"/>
    <col min="9495" max="9495" width="16.85546875" customWidth="1"/>
    <col min="9496" max="9496" width="7.5703125" bestFit="1" customWidth="1"/>
    <col min="9497" max="9497" width="8.140625" bestFit="1" customWidth="1"/>
    <col min="9498" max="9498" width="6.85546875" customWidth="1"/>
    <col min="9499" max="9501" width="0" hidden="1" customWidth="1"/>
    <col min="9502" max="9502" width="14.85546875" bestFit="1" customWidth="1"/>
    <col min="9729" max="9729" width="4.85546875" customWidth="1"/>
    <col min="9730" max="9737" width="0" hidden="1" customWidth="1"/>
    <col min="9738" max="9738" width="2.28515625" customWidth="1"/>
    <col min="9739" max="9739" width="1.7109375" customWidth="1"/>
    <col min="9740" max="9740" width="9.140625" customWidth="1"/>
    <col min="9741" max="9741" width="31.5703125" customWidth="1"/>
    <col min="9742" max="9742" width="15.85546875" bestFit="1" customWidth="1"/>
    <col min="9743" max="9743" width="8.85546875" customWidth="1"/>
    <col min="9744" max="9744" width="6.42578125" bestFit="1" customWidth="1"/>
    <col min="9745" max="9745" width="9.5703125" customWidth="1"/>
    <col min="9746" max="9746" width="14.85546875" bestFit="1" customWidth="1"/>
    <col min="9747" max="9747" width="7.28515625" customWidth="1"/>
    <col min="9748" max="9749" width="9.85546875" customWidth="1"/>
    <col min="9750" max="9750" width="8.7109375" customWidth="1"/>
    <col min="9751" max="9751" width="16.85546875" customWidth="1"/>
    <col min="9752" max="9752" width="7.5703125" bestFit="1" customWidth="1"/>
    <col min="9753" max="9753" width="8.140625" bestFit="1" customWidth="1"/>
    <col min="9754" max="9754" width="6.85546875" customWidth="1"/>
    <col min="9755" max="9757" width="0" hidden="1" customWidth="1"/>
    <col min="9758" max="9758" width="14.85546875" bestFit="1" customWidth="1"/>
    <col min="9985" max="9985" width="4.85546875" customWidth="1"/>
    <col min="9986" max="9993" width="0" hidden="1" customWidth="1"/>
    <col min="9994" max="9994" width="2.28515625" customWidth="1"/>
    <col min="9995" max="9995" width="1.7109375" customWidth="1"/>
    <col min="9996" max="9996" width="9.140625" customWidth="1"/>
    <col min="9997" max="9997" width="31.5703125" customWidth="1"/>
    <col min="9998" max="9998" width="15.85546875" bestFit="1" customWidth="1"/>
    <col min="9999" max="9999" width="8.85546875" customWidth="1"/>
    <col min="10000" max="10000" width="6.42578125" bestFit="1" customWidth="1"/>
    <col min="10001" max="10001" width="9.5703125" customWidth="1"/>
    <col min="10002" max="10002" width="14.85546875" bestFit="1" customWidth="1"/>
    <col min="10003" max="10003" width="7.28515625" customWidth="1"/>
    <col min="10004" max="10005" width="9.85546875" customWidth="1"/>
    <col min="10006" max="10006" width="8.7109375" customWidth="1"/>
    <col min="10007" max="10007" width="16.85546875" customWidth="1"/>
    <col min="10008" max="10008" width="7.5703125" bestFit="1" customWidth="1"/>
    <col min="10009" max="10009" width="8.140625" bestFit="1" customWidth="1"/>
    <col min="10010" max="10010" width="6.85546875" customWidth="1"/>
    <col min="10011" max="10013" width="0" hidden="1" customWidth="1"/>
    <col min="10014" max="10014" width="14.85546875" bestFit="1" customWidth="1"/>
    <col min="10241" max="10241" width="4.85546875" customWidth="1"/>
    <col min="10242" max="10249" width="0" hidden="1" customWidth="1"/>
    <col min="10250" max="10250" width="2.28515625" customWidth="1"/>
    <col min="10251" max="10251" width="1.7109375" customWidth="1"/>
    <col min="10252" max="10252" width="9.140625" customWidth="1"/>
    <col min="10253" max="10253" width="31.5703125" customWidth="1"/>
    <col min="10254" max="10254" width="15.85546875" bestFit="1" customWidth="1"/>
    <col min="10255" max="10255" width="8.85546875" customWidth="1"/>
    <col min="10256" max="10256" width="6.42578125" bestFit="1" customWidth="1"/>
    <col min="10257" max="10257" width="9.5703125" customWidth="1"/>
    <col min="10258" max="10258" width="14.85546875" bestFit="1" customWidth="1"/>
    <col min="10259" max="10259" width="7.28515625" customWidth="1"/>
    <col min="10260" max="10261" width="9.85546875" customWidth="1"/>
    <col min="10262" max="10262" width="8.7109375" customWidth="1"/>
    <col min="10263" max="10263" width="16.85546875" customWidth="1"/>
    <col min="10264" max="10264" width="7.5703125" bestFit="1" customWidth="1"/>
    <col min="10265" max="10265" width="8.140625" bestFit="1" customWidth="1"/>
    <col min="10266" max="10266" width="6.85546875" customWidth="1"/>
    <col min="10267" max="10269" width="0" hidden="1" customWidth="1"/>
    <col min="10270" max="10270" width="14.85546875" bestFit="1" customWidth="1"/>
    <col min="10497" max="10497" width="4.85546875" customWidth="1"/>
    <col min="10498" max="10505" width="0" hidden="1" customWidth="1"/>
    <col min="10506" max="10506" width="2.28515625" customWidth="1"/>
    <col min="10507" max="10507" width="1.7109375" customWidth="1"/>
    <col min="10508" max="10508" width="9.140625" customWidth="1"/>
    <col min="10509" max="10509" width="31.5703125" customWidth="1"/>
    <col min="10510" max="10510" width="15.85546875" bestFit="1" customWidth="1"/>
    <col min="10511" max="10511" width="8.85546875" customWidth="1"/>
    <col min="10512" max="10512" width="6.42578125" bestFit="1" customWidth="1"/>
    <col min="10513" max="10513" width="9.5703125" customWidth="1"/>
    <col min="10514" max="10514" width="14.85546875" bestFit="1" customWidth="1"/>
    <col min="10515" max="10515" width="7.28515625" customWidth="1"/>
    <col min="10516" max="10517" width="9.85546875" customWidth="1"/>
    <col min="10518" max="10518" width="8.7109375" customWidth="1"/>
    <col min="10519" max="10519" width="16.85546875" customWidth="1"/>
    <col min="10520" max="10520" width="7.5703125" bestFit="1" customWidth="1"/>
    <col min="10521" max="10521" width="8.140625" bestFit="1" customWidth="1"/>
    <col min="10522" max="10522" width="6.85546875" customWidth="1"/>
    <col min="10523" max="10525" width="0" hidden="1" customWidth="1"/>
    <col min="10526" max="10526" width="14.85546875" bestFit="1" customWidth="1"/>
    <col min="10753" max="10753" width="4.85546875" customWidth="1"/>
    <col min="10754" max="10761" width="0" hidden="1" customWidth="1"/>
    <col min="10762" max="10762" width="2.28515625" customWidth="1"/>
    <col min="10763" max="10763" width="1.7109375" customWidth="1"/>
    <col min="10764" max="10764" width="9.140625" customWidth="1"/>
    <col min="10765" max="10765" width="31.5703125" customWidth="1"/>
    <col min="10766" max="10766" width="15.85546875" bestFit="1" customWidth="1"/>
    <col min="10767" max="10767" width="8.85546875" customWidth="1"/>
    <col min="10768" max="10768" width="6.42578125" bestFit="1" customWidth="1"/>
    <col min="10769" max="10769" width="9.5703125" customWidth="1"/>
    <col min="10770" max="10770" width="14.85546875" bestFit="1" customWidth="1"/>
    <col min="10771" max="10771" width="7.28515625" customWidth="1"/>
    <col min="10772" max="10773" width="9.85546875" customWidth="1"/>
    <col min="10774" max="10774" width="8.7109375" customWidth="1"/>
    <col min="10775" max="10775" width="16.85546875" customWidth="1"/>
    <col min="10776" max="10776" width="7.5703125" bestFit="1" customWidth="1"/>
    <col min="10777" max="10777" width="8.140625" bestFit="1" customWidth="1"/>
    <col min="10778" max="10778" width="6.85546875" customWidth="1"/>
    <col min="10779" max="10781" width="0" hidden="1" customWidth="1"/>
    <col min="10782" max="10782" width="14.85546875" bestFit="1" customWidth="1"/>
    <col min="11009" max="11009" width="4.85546875" customWidth="1"/>
    <col min="11010" max="11017" width="0" hidden="1" customWidth="1"/>
    <col min="11018" max="11018" width="2.28515625" customWidth="1"/>
    <col min="11019" max="11019" width="1.7109375" customWidth="1"/>
    <col min="11020" max="11020" width="9.140625" customWidth="1"/>
    <col min="11021" max="11021" width="31.5703125" customWidth="1"/>
    <col min="11022" max="11022" width="15.85546875" bestFit="1" customWidth="1"/>
    <col min="11023" max="11023" width="8.85546875" customWidth="1"/>
    <col min="11024" max="11024" width="6.42578125" bestFit="1" customWidth="1"/>
    <col min="11025" max="11025" width="9.5703125" customWidth="1"/>
    <col min="11026" max="11026" width="14.85546875" bestFit="1" customWidth="1"/>
    <col min="11027" max="11027" width="7.28515625" customWidth="1"/>
    <col min="11028" max="11029" width="9.85546875" customWidth="1"/>
    <col min="11030" max="11030" width="8.7109375" customWidth="1"/>
    <col min="11031" max="11031" width="16.85546875" customWidth="1"/>
    <col min="11032" max="11032" width="7.5703125" bestFit="1" customWidth="1"/>
    <col min="11033" max="11033" width="8.140625" bestFit="1" customWidth="1"/>
    <col min="11034" max="11034" width="6.85546875" customWidth="1"/>
    <col min="11035" max="11037" width="0" hidden="1" customWidth="1"/>
    <col min="11038" max="11038" width="14.85546875" bestFit="1" customWidth="1"/>
    <col min="11265" max="11265" width="4.85546875" customWidth="1"/>
    <col min="11266" max="11273" width="0" hidden="1" customWidth="1"/>
    <col min="11274" max="11274" width="2.28515625" customWidth="1"/>
    <col min="11275" max="11275" width="1.7109375" customWidth="1"/>
    <col min="11276" max="11276" width="9.140625" customWidth="1"/>
    <col min="11277" max="11277" width="31.5703125" customWidth="1"/>
    <col min="11278" max="11278" width="15.85546875" bestFit="1" customWidth="1"/>
    <col min="11279" max="11279" width="8.85546875" customWidth="1"/>
    <col min="11280" max="11280" width="6.42578125" bestFit="1" customWidth="1"/>
    <col min="11281" max="11281" width="9.5703125" customWidth="1"/>
    <col min="11282" max="11282" width="14.85546875" bestFit="1" customWidth="1"/>
    <col min="11283" max="11283" width="7.28515625" customWidth="1"/>
    <col min="11284" max="11285" width="9.85546875" customWidth="1"/>
    <col min="11286" max="11286" width="8.7109375" customWidth="1"/>
    <col min="11287" max="11287" width="16.85546875" customWidth="1"/>
    <col min="11288" max="11288" width="7.5703125" bestFit="1" customWidth="1"/>
    <col min="11289" max="11289" width="8.140625" bestFit="1" customWidth="1"/>
    <col min="11290" max="11290" width="6.85546875" customWidth="1"/>
    <col min="11291" max="11293" width="0" hidden="1" customWidth="1"/>
    <col min="11294" max="11294" width="14.85546875" bestFit="1" customWidth="1"/>
    <col min="11521" max="11521" width="4.85546875" customWidth="1"/>
    <col min="11522" max="11529" width="0" hidden="1" customWidth="1"/>
    <col min="11530" max="11530" width="2.28515625" customWidth="1"/>
    <col min="11531" max="11531" width="1.7109375" customWidth="1"/>
    <col min="11532" max="11532" width="9.140625" customWidth="1"/>
    <col min="11533" max="11533" width="31.5703125" customWidth="1"/>
    <col min="11534" max="11534" width="15.85546875" bestFit="1" customWidth="1"/>
    <col min="11535" max="11535" width="8.85546875" customWidth="1"/>
    <col min="11536" max="11536" width="6.42578125" bestFit="1" customWidth="1"/>
    <col min="11537" max="11537" width="9.5703125" customWidth="1"/>
    <col min="11538" max="11538" width="14.85546875" bestFit="1" customWidth="1"/>
    <col min="11539" max="11539" width="7.28515625" customWidth="1"/>
    <col min="11540" max="11541" width="9.85546875" customWidth="1"/>
    <col min="11542" max="11542" width="8.7109375" customWidth="1"/>
    <col min="11543" max="11543" width="16.85546875" customWidth="1"/>
    <col min="11544" max="11544" width="7.5703125" bestFit="1" customWidth="1"/>
    <col min="11545" max="11545" width="8.140625" bestFit="1" customWidth="1"/>
    <col min="11546" max="11546" width="6.85546875" customWidth="1"/>
    <col min="11547" max="11549" width="0" hidden="1" customWidth="1"/>
    <col min="11550" max="11550" width="14.85546875" bestFit="1" customWidth="1"/>
    <col min="11777" max="11777" width="4.85546875" customWidth="1"/>
    <col min="11778" max="11785" width="0" hidden="1" customWidth="1"/>
    <col min="11786" max="11786" width="2.28515625" customWidth="1"/>
    <col min="11787" max="11787" width="1.7109375" customWidth="1"/>
    <col min="11788" max="11788" width="9.140625" customWidth="1"/>
    <col min="11789" max="11789" width="31.5703125" customWidth="1"/>
    <col min="11790" max="11790" width="15.85546875" bestFit="1" customWidth="1"/>
    <col min="11791" max="11791" width="8.85546875" customWidth="1"/>
    <col min="11792" max="11792" width="6.42578125" bestFit="1" customWidth="1"/>
    <col min="11793" max="11793" width="9.5703125" customWidth="1"/>
    <col min="11794" max="11794" width="14.85546875" bestFit="1" customWidth="1"/>
    <col min="11795" max="11795" width="7.28515625" customWidth="1"/>
    <col min="11796" max="11797" width="9.85546875" customWidth="1"/>
    <col min="11798" max="11798" width="8.7109375" customWidth="1"/>
    <col min="11799" max="11799" width="16.85546875" customWidth="1"/>
    <col min="11800" max="11800" width="7.5703125" bestFit="1" customWidth="1"/>
    <col min="11801" max="11801" width="8.140625" bestFit="1" customWidth="1"/>
    <col min="11802" max="11802" width="6.85546875" customWidth="1"/>
    <col min="11803" max="11805" width="0" hidden="1" customWidth="1"/>
    <col min="11806" max="11806" width="14.85546875" bestFit="1" customWidth="1"/>
    <col min="12033" max="12033" width="4.85546875" customWidth="1"/>
    <col min="12034" max="12041" width="0" hidden="1" customWidth="1"/>
    <col min="12042" max="12042" width="2.28515625" customWidth="1"/>
    <col min="12043" max="12043" width="1.7109375" customWidth="1"/>
    <col min="12044" max="12044" width="9.140625" customWidth="1"/>
    <col min="12045" max="12045" width="31.5703125" customWidth="1"/>
    <col min="12046" max="12046" width="15.85546875" bestFit="1" customWidth="1"/>
    <col min="12047" max="12047" width="8.85546875" customWidth="1"/>
    <col min="12048" max="12048" width="6.42578125" bestFit="1" customWidth="1"/>
    <col min="12049" max="12049" width="9.5703125" customWidth="1"/>
    <col min="12050" max="12050" width="14.85546875" bestFit="1" customWidth="1"/>
    <col min="12051" max="12051" width="7.28515625" customWidth="1"/>
    <col min="12052" max="12053" width="9.85546875" customWidth="1"/>
    <col min="12054" max="12054" width="8.7109375" customWidth="1"/>
    <col min="12055" max="12055" width="16.85546875" customWidth="1"/>
    <col min="12056" max="12056" width="7.5703125" bestFit="1" customWidth="1"/>
    <col min="12057" max="12057" width="8.140625" bestFit="1" customWidth="1"/>
    <col min="12058" max="12058" width="6.85546875" customWidth="1"/>
    <col min="12059" max="12061" width="0" hidden="1" customWidth="1"/>
    <col min="12062" max="12062" width="14.85546875" bestFit="1" customWidth="1"/>
    <col min="12289" max="12289" width="4.85546875" customWidth="1"/>
    <col min="12290" max="12297" width="0" hidden="1" customWidth="1"/>
    <col min="12298" max="12298" width="2.28515625" customWidth="1"/>
    <col min="12299" max="12299" width="1.7109375" customWidth="1"/>
    <col min="12300" max="12300" width="9.140625" customWidth="1"/>
    <col min="12301" max="12301" width="31.5703125" customWidth="1"/>
    <col min="12302" max="12302" width="15.85546875" bestFit="1" customWidth="1"/>
    <col min="12303" max="12303" width="8.85546875" customWidth="1"/>
    <col min="12304" max="12304" width="6.42578125" bestFit="1" customWidth="1"/>
    <col min="12305" max="12305" width="9.5703125" customWidth="1"/>
    <col min="12306" max="12306" width="14.85546875" bestFit="1" customWidth="1"/>
    <col min="12307" max="12307" width="7.28515625" customWidth="1"/>
    <col min="12308" max="12309" width="9.85546875" customWidth="1"/>
    <col min="12310" max="12310" width="8.7109375" customWidth="1"/>
    <col min="12311" max="12311" width="16.85546875" customWidth="1"/>
    <col min="12312" max="12312" width="7.5703125" bestFit="1" customWidth="1"/>
    <col min="12313" max="12313" width="8.140625" bestFit="1" customWidth="1"/>
    <col min="12314" max="12314" width="6.85546875" customWidth="1"/>
    <col min="12315" max="12317" width="0" hidden="1" customWidth="1"/>
    <col min="12318" max="12318" width="14.85546875" bestFit="1" customWidth="1"/>
    <col min="12545" max="12545" width="4.85546875" customWidth="1"/>
    <col min="12546" max="12553" width="0" hidden="1" customWidth="1"/>
    <col min="12554" max="12554" width="2.28515625" customWidth="1"/>
    <col min="12555" max="12555" width="1.7109375" customWidth="1"/>
    <col min="12556" max="12556" width="9.140625" customWidth="1"/>
    <col min="12557" max="12557" width="31.5703125" customWidth="1"/>
    <col min="12558" max="12558" width="15.85546875" bestFit="1" customWidth="1"/>
    <col min="12559" max="12559" width="8.85546875" customWidth="1"/>
    <col min="12560" max="12560" width="6.42578125" bestFit="1" customWidth="1"/>
    <col min="12561" max="12561" width="9.5703125" customWidth="1"/>
    <col min="12562" max="12562" width="14.85546875" bestFit="1" customWidth="1"/>
    <col min="12563" max="12563" width="7.28515625" customWidth="1"/>
    <col min="12564" max="12565" width="9.85546875" customWidth="1"/>
    <col min="12566" max="12566" width="8.7109375" customWidth="1"/>
    <col min="12567" max="12567" width="16.85546875" customWidth="1"/>
    <col min="12568" max="12568" width="7.5703125" bestFit="1" customWidth="1"/>
    <col min="12569" max="12569" width="8.140625" bestFit="1" customWidth="1"/>
    <col min="12570" max="12570" width="6.85546875" customWidth="1"/>
    <col min="12571" max="12573" width="0" hidden="1" customWidth="1"/>
    <col min="12574" max="12574" width="14.85546875" bestFit="1" customWidth="1"/>
    <col min="12801" max="12801" width="4.85546875" customWidth="1"/>
    <col min="12802" max="12809" width="0" hidden="1" customWidth="1"/>
    <col min="12810" max="12810" width="2.28515625" customWidth="1"/>
    <col min="12811" max="12811" width="1.7109375" customWidth="1"/>
    <col min="12812" max="12812" width="9.140625" customWidth="1"/>
    <col min="12813" max="12813" width="31.5703125" customWidth="1"/>
    <col min="12814" max="12814" width="15.85546875" bestFit="1" customWidth="1"/>
    <col min="12815" max="12815" width="8.85546875" customWidth="1"/>
    <col min="12816" max="12816" width="6.42578125" bestFit="1" customWidth="1"/>
    <col min="12817" max="12817" width="9.5703125" customWidth="1"/>
    <col min="12818" max="12818" width="14.85546875" bestFit="1" customWidth="1"/>
    <col min="12819" max="12819" width="7.28515625" customWidth="1"/>
    <col min="12820" max="12821" width="9.85546875" customWidth="1"/>
    <col min="12822" max="12822" width="8.7109375" customWidth="1"/>
    <col min="12823" max="12823" width="16.85546875" customWidth="1"/>
    <col min="12824" max="12824" width="7.5703125" bestFit="1" customWidth="1"/>
    <col min="12825" max="12825" width="8.140625" bestFit="1" customWidth="1"/>
    <col min="12826" max="12826" width="6.85546875" customWidth="1"/>
    <col min="12827" max="12829" width="0" hidden="1" customWidth="1"/>
    <col min="12830" max="12830" width="14.85546875" bestFit="1" customWidth="1"/>
    <col min="13057" max="13057" width="4.85546875" customWidth="1"/>
    <col min="13058" max="13065" width="0" hidden="1" customWidth="1"/>
    <col min="13066" max="13066" width="2.28515625" customWidth="1"/>
    <col min="13067" max="13067" width="1.7109375" customWidth="1"/>
    <col min="13068" max="13068" width="9.140625" customWidth="1"/>
    <col min="13069" max="13069" width="31.5703125" customWidth="1"/>
    <col min="13070" max="13070" width="15.85546875" bestFit="1" customWidth="1"/>
    <col min="13071" max="13071" width="8.85546875" customWidth="1"/>
    <col min="13072" max="13072" width="6.42578125" bestFit="1" customWidth="1"/>
    <col min="13073" max="13073" width="9.5703125" customWidth="1"/>
    <col min="13074" max="13074" width="14.85546875" bestFit="1" customWidth="1"/>
    <col min="13075" max="13075" width="7.28515625" customWidth="1"/>
    <col min="13076" max="13077" width="9.85546875" customWidth="1"/>
    <col min="13078" max="13078" width="8.7109375" customWidth="1"/>
    <col min="13079" max="13079" width="16.85546875" customWidth="1"/>
    <col min="13080" max="13080" width="7.5703125" bestFit="1" customWidth="1"/>
    <col min="13081" max="13081" width="8.140625" bestFit="1" customWidth="1"/>
    <col min="13082" max="13082" width="6.85546875" customWidth="1"/>
    <col min="13083" max="13085" width="0" hidden="1" customWidth="1"/>
    <col min="13086" max="13086" width="14.85546875" bestFit="1" customWidth="1"/>
    <col min="13313" max="13313" width="4.85546875" customWidth="1"/>
    <col min="13314" max="13321" width="0" hidden="1" customWidth="1"/>
    <col min="13322" max="13322" width="2.28515625" customWidth="1"/>
    <col min="13323" max="13323" width="1.7109375" customWidth="1"/>
    <col min="13324" max="13324" width="9.140625" customWidth="1"/>
    <col min="13325" max="13325" width="31.5703125" customWidth="1"/>
    <col min="13326" max="13326" width="15.85546875" bestFit="1" customWidth="1"/>
    <col min="13327" max="13327" width="8.85546875" customWidth="1"/>
    <col min="13328" max="13328" width="6.42578125" bestFit="1" customWidth="1"/>
    <col min="13329" max="13329" width="9.5703125" customWidth="1"/>
    <col min="13330" max="13330" width="14.85546875" bestFit="1" customWidth="1"/>
    <col min="13331" max="13331" width="7.28515625" customWidth="1"/>
    <col min="13332" max="13333" width="9.85546875" customWidth="1"/>
    <col min="13334" max="13334" width="8.7109375" customWidth="1"/>
    <col min="13335" max="13335" width="16.85546875" customWidth="1"/>
    <col min="13336" max="13336" width="7.5703125" bestFit="1" customWidth="1"/>
    <col min="13337" max="13337" width="8.140625" bestFit="1" customWidth="1"/>
    <col min="13338" max="13338" width="6.85546875" customWidth="1"/>
    <col min="13339" max="13341" width="0" hidden="1" customWidth="1"/>
    <col min="13342" max="13342" width="14.85546875" bestFit="1" customWidth="1"/>
    <col min="13569" max="13569" width="4.85546875" customWidth="1"/>
    <col min="13570" max="13577" width="0" hidden="1" customWidth="1"/>
    <col min="13578" max="13578" width="2.28515625" customWidth="1"/>
    <col min="13579" max="13579" width="1.7109375" customWidth="1"/>
    <col min="13580" max="13580" width="9.140625" customWidth="1"/>
    <col min="13581" max="13581" width="31.5703125" customWidth="1"/>
    <col min="13582" max="13582" width="15.85546875" bestFit="1" customWidth="1"/>
    <col min="13583" max="13583" width="8.85546875" customWidth="1"/>
    <col min="13584" max="13584" width="6.42578125" bestFit="1" customWidth="1"/>
    <col min="13585" max="13585" width="9.5703125" customWidth="1"/>
    <col min="13586" max="13586" width="14.85546875" bestFit="1" customWidth="1"/>
    <col min="13587" max="13587" width="7.28515625" customWidth="1"/>
    <col min="13588" max="13589" width="9.85546875" customWidth="1"/>
    <col min="13590" max="13590" width="8.7109375" customWidth="1"/>
    <col min="13591" max="13591" width="16.85546875" customWidth="1"/>
    <col min="13592" max="13592" width="7.5703125" bestFit="1" customWidth="1"/>
    <col min="13593" max="13593" width="8.140625" bestFit="1" customWidth="1"/>
    <col min="13594" max="13594" width="6.85546875" customWidth="1"/>
    <col min="13595" max="13597" width="0" hidden="1" customWidth="1"/>
    <col min="13598" max="13598" width="14.85546875" bestFit="1" customWidth="1"/>
    <col min="13825" max="13825" width="4.85546875" customWidth="1"/>
    <col min="13826" max="13833" width="0" hidden="1" customWidth="1"/>
    <col min="13834" max="13834" width="2.28515625" customWidth="1"/>
    <col min="13835" max="13835" width="1.7109375" customWidth="1"/>
    <col min="13836" max="13836" width="9.140625" customWidth="1"/>
    <col min="13837" max="13837" width="31.5703125" customWidth="1"/>
    <col min="13838" max="13838" width="15.85546875" bestFit="1" customWidth="1"/>
    <col min="13839" max="13839" width="8.85546875" customWidth="1"/>
    <col min="13840" max="13840" width="6.42578125" bestFit="1" customWidth="1"/>
    <col min="13841" max="13841" width="9.5703125" customWidth="1"/>
    <col min="13842" max="13842" width="14.85546875" bestFit="1" customWidth="1"/>
    <col min="13843" max="13843" width="7.28515625" customWidth="1"/>
    <col min="13844" max="13845" width="9.85546875" customWidth="1"/>
    <col min="13846" max="13846" width="8.7109375" customWidth="1"/>
    <col min="13847" max="13847" width="16.85546875" customWidth="1"/>
    <col min="13848" max="13848" width="7.5703125" bestFit="1" customWidth="1"/>
    <col min="13849" max="13849" width="8.140625" bestFit="1" customWidth="1"/>
    <col min="13850" max="13850" width="6.85546875" customWidth="1"/>
    <col min="13851" max="13853" width="0" hidden="1" customWidth="1"/>
    <col min="13854" max="13854" width="14.85546875" bestFit="1" customWidth="1"/>
    <col min="14081" max="14081" width="4.85546875" customWidth="1"/>
    <col min="14082" max="14089" width="0" hidden="1" customWidth="1"/>
    <col min="14090" max="14090" width="2.28515625" customWidth="1"/>
    <col min="14091" max="14091" width="1.7109375" customWidth="1"/>
    <col min="14092" max="14092" width="9.140625" customWidth="1"/>
    <col min="14093" max="14093" width="31.5703125" customWidth="1"/>
    <col min="14094" max="14094" width="15.85546875" bestFit="1" customWidth="1"/>
    <col min="14095" max="14095" width="8.85546875" customWidth="1"/>
    <col min="14096" max="14096" width="6.42578125" bestFit="1" customWidth="1"/>
    <col min="14097" max="14097" width="9.5703125" customWidth="1"/>
    <col min="14098" max="14098" width="14.85546875" bestFit="1" customWidth="1"/>
    <col min="14099" max="14099" width="7.28515625" customWidth="1"/>
    <col min="14100" max="14101" width="9.85546875" customWidth="1"/>
    <col min="14102" max="14102" width="8.7109375" customWidth="1"/>
    <col min="14103" max="14103" width="16.85546875" customWidth="1"/>
    <col min="14104" max="14104" width="7.5703125" bestFit="1" customWidth="1"/>
    <col min="14105" max="14105" width="8.140625" bestFit="1" customWidth="1"/>
    <col min="14106" max="14106" width="6.85546875" customWidth="1"/>
    <col min="14107" max="14109" width="0" hidden="1" customWidth="1"/>
    <col min="14110" max="14110" width="14.85546875" bestFit="1" customWidth="1"/>
    <col min="14337" max="14337" width="4.85546875" customWidth="1"/>
    <col min="14338" max="14345" width="0" hidden="1" customWidth="1"/>
    <col min="14346" max="14346" width="2.28515625" customWidth="1"/>
    <col min="14347" max="14347" width="1.7109375" customWidth="1"/>
    <col min="14348" max="14348" width="9.140625" customWidth="1"/>
    <col min="14349" max="14349" width="31.5703125" customWidth="1"/>
    <col min="14350" max="14350" width="15.85546875" bestFit="1" customWidth="1"/>
    <col min="14351" max="14351" width="8.85546875" customWidth="1"/>
    <col min="14352" max="14352" width="6.42578125" bestFit="1" customWidth="1"/>
    <col min="14353" max="14353" width="9.5703125" customWidth="1"/>
    <col min="14354" max="14354" width="14.85546875" bestFit="1" customWidth="1"/>
    <col min="14355" max="14355" width="7.28515625" customWidth="1"/>
    <col min="14356" max="14357" width="9.85546875" customWidth="1"/>
    <col min="14358" max="14358" width="8.7109375" customWidth="1"/>
    <col min="14359" max="14359" width="16.85546875" customWidth="1"/>
    <col min="14360" max="14360" width="7.5703125" bestFit="1" customWidth="1"/>
    <col min="14361" max="14361" width="8.140625" bestFit="1" customWidth="1"/>
    <col min="14362" max="14362" width="6.85546875" customWidth="1"/>
    <col min="14363" max="14365" width="0" hidden="1" customWidth="1"/>
    <col min="14366" max="14366" width="14.85546875" bestFit="1" customWidth="1"/>
    <col min="14593" max="14593" width="4.85546875" customWidth="1"/>
    <col min="14594" max="14601" width="0" hidden="1" customWidth="1"/>
    <col min="14602" max="14602" width="2.28515625" customWidth="1"/>
    <col min="14603" max="14603" width="1.7109375" customWidth="1"/>
    <col min="14604" max="14604" width="9.140625" customWidth="1"/>
    <col min="14605" max="14605" width="31.5703125" customWidth="1"/>
    <col min="14606" max="14606" width="15.85546875" bestFit="1" customWidth="1"/>
    <col min="14607" max="14607" width="8.85546875" customWidth="1"/>
    <col min="14608" max="14608" width="6.42578125" bestFit="1" customWidth="1"/>
    <col min="14609" max="14609" width="9.5703125" customWidth="1"/>
    <col min="14610" max="14610" width="14.85546875" bestFit="1" customWidth="1"/>
    <col min="14611" max="14611" width="7.28515625" customWidth="1"/>
    <col min="14612" max="14613" width="9.85546875" customWidth="1"/>
    <col min="14614" max="14614" width="8.7109375" customWidth="1"/>
    <col min="14615" max="14615" width="16.85546875" customWidth="1"/>
    <col min="14616" max="14616" width="7.5703125" bestFit="1" customWidth="1"/>
    <col min="14617" max="14617" width="8.140625" bestFit="1" customWidth="1"/>
    <col min="14618" max="14618" width="6.85546875" customWidth="1"/>
    <col min="14619" max="14621" width="0" hidden="1" customWidth="1"/>
    <col min="14622" max="14622" width="14.85546875" bestFit="1" customWidth="1"/>
    <col min="14849" max="14849" width="4.85546875" customWidth="1"/>
    <col min="14850" max="14857" width="0" hidden="1" customWidth="1"/>
    <col min="14858" max="14858" width="2.28515625" customWidth="1"/>
    <col min="14859" max="14859" width="1.7109375" customWidth="1"/>
    <col min="14860" max="14860" width="9.140625" customWidth="1"/>
    <col min="14861" max="14861" width="31.5703125" customWidth="1"/>
    <col min="14862" max="14862" width="15.85546875" bestFit="1" customWidth="1"/>
    <col min="14863" max="14863" width="8.85546875" customWidth="1"/>
    <col min="14864" max="14864" width="6.42578125" bestFit="1" customWidth="1"/>
    <col min="14865" max="14865" width="9.5703125" customWidth="1"/>
    <col min="14866" max="14866" width="14.85546875" bestFit="1" customWidth="1"/>
    <col min="14867" max="14867" width="7.28515625" customWidth="1"/>
    <col min="14868" max="14869" width="9.85546875" customWidth="1"/>
    <col min="14870" max="14870" width="8.7109375" customWidth="1"/>
    <col min="14871" max="14871" width="16.85546875" customWidth="1"/>
    <col min="14872" max="14872" width="7.5703125" bestFit="1" customWidth="1"/>
    <col min="14873" max="14873" width="8.140625" bestFit="1" customWidth="1"/>
    <col min="14874" max="14874" width="6.85546875" customWidth="1"/>
    <col min="14875" max="14877" width="0" hidden="1" customWidth="1"/>
    <col min="14878" max="14878" width="14.85546875" bestFit="1" customWidth="1"/>
    <col min="15105" max="15105" width="4.85546875" customWidth="1"/>
    <col min="15106" max="15113" width="0" hidden="1" customWidth="1"/>
    <col min="15114" max="15114" width="2.28515625" customWidth="1"/>
    <col min="15115" max="15115" width="1.7109375" customWidth="1"/>
    <col min="15116" max="15116" width="9.140625" customWidth="1"/>
    <col min="15117" max="15117" width="31.5703125" customWidth="1"/>
    <col min="15118" max="15118" width="15.85546875" bestFit="1" customWidth="1"/>
    <col min="15119" max="15119" width="8.85546875" customWidth="1"/>
    <col min="15120" max="15120" width="6.42578125" bestFit="1" customWidth="1"/>
    <col min="15121" max="15121" width="9.5703125" customWidth="1"/>
    <col min="15122" max="15122" width="14.85546875" bestFit="1" customWidth="1"/>
    <col min="15123" max="15123" width="7.28515625" customWidth="1"/>
    <col min="15124" max="15125" width="9.85546875" customWidth="1"/>
    <col min="15126" max="15126" width="8.7109375" customWidth="1"/>
    <col min="15127" max="15127" width="16.85546875" customWidth="1"/>
    <col min="15128" max="15128" width="7.5703125" bestFit="1" customWidth="1"/>
    <col min="15129" max="15129" width="8.140625" bestFit="1" customWidth="1"/>
    <col min="15130" max="15130" width="6.85546875" customWidth="1"/>
    <col min="15131" max="15133" width="0" hidden="1" customWidth="1"/>
    <col min="15134" max="15134" width="14.85546875" bestFit="1" customWidth="1"/>
    <col min="15361" max="15361" width="4.85546875" customWidth="1"/>
    <col min="15362" max="15369" width="0" hidden="1" customWidth="1"/>
    <col min="15370" max="15370" width="2.28515625" customWidth="1"/>
    <col min="15371" max="15371" width="1.7109375" customWidth="1"/>
    <col min="15372" max="15372" width="9.140625" customWidth="1"/>
    <col min="15373" max="15373" width="31.5703125" customWidth="1"/>
    <col min="15374" max="15374" width="15.85546875" bestFit="1" customWidth="1"/>
    <col min="15375" max="15375" width="8.85546875" customWidth="1"/>
    <col min="15376" max="15376" width="6.42578125" bestFit="1" customWidth="1"/>
    <col min="15377" max="15377" width="9.5703125" customWidth="1"/>
    <col min="15378" max="15378" width="14.85546875" bestFit="1" customWidth="1"/>
    <col min="15379" max="15379" width="7.28515625" customWidth="1"/>
    <col min="15380" max="15381" width="9.85546875" customWidth="1"/>
    <col min="15382" max="15382" width="8.7109375" customWidth="1"/>
    <col min="15383" max="15383" width="16.85546875" customWidth="1"/>
    <col min="15384" max="15384" width="7.5703125" bestFit="1" customWidth="1"/>
    <col min="15385" max="15385" width="8.140625" bestFit="1" customWidth="1"/>
    <col min="15386" max="15386" width="6.85546875" customWidth="1"/>
    <col min="15387" max="15389" width="0" hidden="1" customWidth="1"/>
    <col min="15390" max="15390" width="14.85546875" bestFit="1" customWidth="1"/>
    <col min="15617" max="15617" width="4.85546875" customWidth="1"/>
    <col min="15618" max="15625" width="0" hidden="1" customWidth="1"/>
    <col min="15626" max="15626" width="2.28515625" customWidth="1"/>
    <col min="15627" max="15627" width="1.7109375" customWidth="1"/>
    <col min="15628" max="15628" width="9.140625" customWidth="1"/>
    <col min="15629" max="15629" width="31.5703125" customWidth="1"/>
    <col min="15630" max="15630" width="15.85546875" bestFit="1" customWidth="1"/>
    <col min="15631" max="15631" width="8.85546875" customWidth="1"/>
    <col min="15632" max="15632" width="6.42578125" bestFit="1" customWidth="1"/>
    <col min="15633" max="15633" width="9.5703125" customWidth="1"/>
    <col min="15634" max="15634" width="14.85546875" bestFit="1" customWidth="1"/>
    <col min="15635" max="15635" width="7.28515625" customWidth="1"/>
    <col min="15636" max="15637" width="9.85546875" customWidth="1"/>
    <col min="15638" max="15638" width="8.7109375" customWidth="1"/>
    <col min="15639" max="15639" width="16.85546875" customWidth="1"/>
    <col min="15640" max="15640" width="7.5703125" bestFit="1" customWidth="1"/>
    <col min="15641" max="15641" width="8.140625" bestFit="1" customWidth="1"/>
    <col min="15642" max="15642" width="6.85546875" customWidth="1"/>
    <col min="15643" max="15645" width="0" hidden="1" customWidth="1"/>
    <col min="15646" max="15646" width="14.85546875" bestFit="1" customWidth="1"/>
    <col min="15873" max="15873" width="4.85546875" customWidth="1"/>
    <col min="15874" max="15881" width="0" hidden="1" customWidth="1"/>
    <col min="15882" max="15882" width="2.28515625" customWidth="1"/>
    <col min="15883" max="15883" width="1.7109375" customWidth="1"/>
    <col min="15884" max="15884" width="9.140625" customWidth="1"/>
    <col min="15885" max="15885" width="31.5703125" customWidth="1"/>
    <col min="15886" max="15886" width="15.85546875" bestFit="1" customWidth="1"/>
    <col min="15887" max="15887" width="8.85546875" customWidth="1"/>
    <col min="15888" max="15888" width="6.42578125" bestFit="1" customWidth="1"/>
    <col min="15889" max="15889" width="9.5703125" customWidth="1"/>
    <col min="15890" max="15890" width="14.85546875" bestFit="1" customWidth="1"/>
    <col min="15891" max="15891" width="7.28515625" customWidth="1"/>
    <col min="15892" max="15893" width="9.85546875" customWidth="1"/>
    <col min="15894" max="15894" width="8.7109375" customWidth="1"/>
    <col min="15895" max="15895" width="16.85546875" customWidth="1"/>
    <col min="15896" max="15896" width="7.5703125" bestFit="1" customWidth="1"/>
    <col min="15897" max="15897" width="8.140625" bestFit="1" customWidth="1"/>
    <col min="15898" max="15898" width="6.85546875" customWidth="1"/>
    <col min="15899" max="15901" width="0" hidden="1" customWidth="1"/>
    <col min="15902" max="15902" width="14.85546875" bestFit="1" customWidth="1"/>
    <col min="16129" max="16129" width="4.85546875" customWidth="1"/>
    <col min="16130" max="16137" width="0" hidden="1" customWidth="1"/>
    <col min="16138" max="16138" width="2.28515625" customWidth="1"/>
    <col min="16139" max="16139" width="1.7109375" customWidth="1"/>
    <col min="16140" max="16140" width="9.140625" customWidth="1"/>
    <col min="16141" max="16141" width="31.5703125" customWidth="1"/>
    <col min="16142" max="16142" width="15.85546875" bestFit="1" customWidth="1"/>
    <col min="16143" max="16143" width="8.85546875" customWidth="1"/>
    <col min="16144" max="16144" width="6.42578125" bestFit="1" customWidth="1"/>
    <col min="16145" max="16145" width="9.5703125" customWidth="1"/>
    <col min="16146" max="16146" width="14.85546875" bestFit="1" customWidth="1"/>
    <col min="16147" max="16147" width="7.28515625" customWidth="1"/>
    <col min="16148" max="16149" width="9.85546875" customWidth="1"/>
    <col min="16150" max="16150" width="8.7109375" customWidth="1"/>
    <col min="16151" max="16151" width="16.85546875" customWidth="1"/>
    <col min="16152" max="16152" width="7.5703125" bestFit="1" customWidth="1"/>
    <col min="16153" max="16153" width="8.140625" bestFit="1" customWidth="1"/>
    <col min="16154" max="16154" width="6.85546875" customWidth="1"/>
    <col min="16155" max="16157" width="0" hidden="1" customWidth="1"/>
    <col min="16158" max="16158" width="14.85546875" bestFit="1" customWidth="1"/>
  </cols>
  <sheetData>
    <row r="1" spans="1:29" ht="18" customHeight="1" x14ac:dyDescent="0.25">
      <c r="A1" s="251" t="s">
        <v>8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4"/>
      <c r="AB1" s="4"/>
      <c r="AC1" s="4"/>
    </row>
    <row r="2" spans="1:29" ht="13.5" customHeight="1" x14ac:dyDescent="0.25">
      <c r="A2" s="252" t="s">
        <v>9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4"/>
      <c r="AB2" s="4"/>
      <c r="AC2" s="4"/>
    </row>
    <row r="3" spans="1:29" ht="13.5" customHeight="1" x14ac:dyDescent="0.25">
      <c r="A3" s="253" t="s">
        <v>10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5"/>
      <c r="AB3" s="5"/>
      <c r="AC3" s="4"/>
    </row>
    <row r="4" spans="1:29" ht="13.5" customHeight="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2"/>
      <c r="T4" s="22"/>
      <c r="U4" s="22"/>
      <c r="V4" s="23"/>
      <c r="W4" s="23"/>
      <c r="X4" s="23"/>
      <c r="Y4" s="23"/>
      <c r="Z4" s="23"/>
      <c r="AA4" s="4"/>
      <c r="AB4" s="4"/>
      <c r="AC4" s="4"/>
    </row>
    <row r="5" spans="1:29" s="6" customFormat="1" ht="13.5" customHeight="1" x14ac:dyDescent="0.25">
      <c r="A5" s="24" t="s">
        <v>11</v>
      </c>
      <c r="B5" s="24"/>
      <c r="C5" s="254" t="s">
        <v>12</v>
      </c>
      <c r="D5" s="254"/>
      <c r="E5" s="254"/>
      <c r="F5" s="254"/>
      <c r="G5" s="254"/>
      <c r="H5" s="254"/>
      <c r="I5" s="25" t="s">
        <v>13</v>
      </c>
      <c r="J5" s="255" t="s">
        <v>14</v>
      </c>
      <c r="K5" s="255"/>
      <c r="L5" s="255"/>
      <c r="M5" s="26" t="s">
        <v>15</v>
      </c>
      <c r="N5" s="27"/>
      <c r="O5" s="28"/>
      <c r="P5" s="28"/>
      <c r="Q5" s="28"/>
      <c r="R5" s="28"/>
      <c r="S5" s="26"/>
      <c r="T5" s="24"/>
      <c r="U5" s="24"/>
      <c r="V5" s="24"/>
      <c r="X5" s="23"/>
      <c r="Y5" s="29" t="s">
        <v>16</v>
      </c>
      <c r="Z5" s="24"/>
    </row>
    <row r="6" spans="1:29" ht="13.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X6" s="23"/>
      <c r="Y6" s="29" t="s">
        <v>17</v>
      </c>
      <c r="Z6" s="23"/>
      <c r="AA6" s="4"/>
      <c r="AB6" s="4"/>
      <c r="AC6" s="4"/>
    </row>
    <row r="7" spans="1:29" ht="13.5" customHeight="1" x14ac:dyDescent="0.25">
      <c r="A7" s="248" t="s">
        <v>0</v>
      </c>
      <c r="B7" s="241" t="s">
        <v>18</v>
      </c>
      <c r="C7" s="242"/>
      <c r="D7" s="242"/>
      <c r="E7" s="242"/>
      <c r="F7" s="242"/>
      <c r="G7" s="242"/>
      <c r="H7" s="242"/>
      <c r="I7" s="243"/>
      <c r="J7" s="241" t="s">
        <v>19</v>
      </c>
      <c r="K7" s="242"/>
      <c r="L7" s="242"/>
      <c r="M7" s="243"/>
      <c r="N7" s="248" t="s">
        <v>20</v>
      </c>
      <c r="O7" s="248" t="s">
        <v>21</v>
      </c>
      <c r="P7" s="241" t="s">
        <v>22</v>
      </c>
      <c r="Q7" s="242"/>
      <c r="R7" s="242"/>
      <c r="S7" s="242"/>
      <c r="T7" s="243"/>
      <c r="U7" s="241" t="s">
        <v>152</v>
      </c>
      <c r="V7" s="243"/>
      <c r="W7" s="248" t="s">
        <v>23</v>
      </c>
      <c r="X7" s="248" t="s">
        <v>24</v>
      </c>
      <c r="Y7" s="248" t="s">
        <v>25</v>
      </c>
      <c r="Z7" s="248" t="s">
        <v>26</v>
      </c>
      <c r="AA7" s="233" t="s">
        <v>27</v>
      </c>
      <c r="AB7" s="233" t="s">
        <v>28</v>
      </c>
      <c r="AC7" s="236" t="s">
        <v>26</v>
      </c>
    </row>
    <row r="8" spans="1:29" ht="21" customHeight="1" x14ac:dyDescent="0.25">
      <c r="A8" s="249"/>
      <c r="B8" s="244"/>
      <c r="C8" s="256"/>
      <c r="D8" s="256"/>
      <c r="E8" s="256"/>
      <c r="F8" s="256"/>
      <c r="G8" s="256"/>
      <c r="H8" s="256"/>
      <c r="I8" s="245"/>
      <c r="J8" s="244"/>
      <c r="K8" s="256"/>
      <c r="L8" s="256"/>
      <c r="M8" s="245"/>
      <c r="N8" s="249"/>
      <c r="O8" s="249"/>
      <c r="P8" s="237" t="s">
        <v>29</v>
      </c>
      <c r="Q8" s="237"/>
      <c r="R8" s="237" t="s">
        <v>30</v>
      </c>
      <c r="S8" s="237"/>
      <c r="T8" s="237"/>
      <c r="U8" s="244"/>
      <c r="V8" s="245"/>
      <c r="W8" s="249"/>
      <c r="X8" s="249"/>
      <c r="Y8" s="249"/>
      <c r="Z8" s="249"/>
      <c r="AA8" s="234"/>
      <c r="AB8" s="234"/>
      <c r="AC8" s="236"/>
    </row>
    <row r="9" spans="1:29" ht="23.25" customHeight="1" x14ac:dyDescent="0.25">
      <c r="A9" s="250"/>
      <c r="B9" s="246"/>
      <c r="C9" s="257"/>
      <c r="D9" s="257"/>
      <c r="E9" s="257"/>
      <c r="F9" s="257"/>
      <c r="G9" s="257"/>
      <c r="H9" s="257"/>
      <c r="I9" s="247"/>
      <c r="J9" s="246"/>
      <c r="K9" s="257"/>
      <c r="L9" s="257"/>
      <c r="M9" s="247"/>
      <c r="N9" s="250"/>
      <c r="O9" s="250"/>
      <c r="P9" s="30" t="s">
        <v>31</v>
      </c>
      <c r="Q9" s="30" t="s">
        <v>32</v>
      </c>
      <c r="R9" s="30" t="s">
        <v>33</v>
      </c>
      <c r="S9" s="30" t="s">
        <v>31</v>
      </c>
      <c r="T9" s="30" t="s">
        <v>32</v>
      </c>
      <c r="U9" s="246"/>
      <c r="V9" s="247"/>
      <c r="W9" s="250"/>
      <c r="X9" s="250"/>
      <c r="Y9" s="250"/>
      <c r="Z9" s="250"/>
      <c r="AA9" s="235"/>
      <c r="AB9" s="235"/>
      <c r="AC9" s="236"/>
    </row>
    <row r="10" spans="1:29" s="8" customFormat="1" ht="27" customHeight="1" x14ac:dyDescent="0.25">
      <c r="A10" s="31">
        <v>1</v>
      </c>
      <c r="B10" s="238">
        <v>2</v>
      </c>
      <c r="C10" s="239"/>
      <c r="D10" s="239"/>
      <c r="E10" s="239"/>
      <c r="F10" s="239"/>
      <c r="G10" s="239"/>
      <c r="H10" s="239"/>
      <c r="I10" s="240"/>
      <c r="J10" s="238">
        <v>2</v>
      </c>
      <c r="K10" s="239"/>
      <c r="L10" s="239"/>
      <c r="M10" s="240"/>
      <c r="N10" s="31">
        <v>3</v>
      </c>
      <c r="O10" s="31">
        <v>4</v>
      </c>
      <c r="P10" s="31">
        <v>5</v>
      </c>
      <c r="Q10" s="31">
        <v>6</v>
      </c>
      <c r="R10" s="31">
        <v>7</v>
      </c>
      <c r="S10" s="31">
        <v>8</v>
      </c>
      <c r="T10" s="31" t="s">
        <v>34</v>
      </c>
      <c r="U10" s="32" t="s">
        <v>153</v>
      </c>
      <c r="V10" s="31" t="s">
        <v>154</v>
      </c>
      <c r="W10" s="31" t="s">
        <v>155</v>
      </c>
      <c r="X10" s="31">
        <v>13</v>
      </c>
      <c r="Y10" s="31">
        <v>14</v>
      </c>
      <c r="Z10" s="31">
        <v>15</v>
      </c>
      <c r="AA10" s="7"/>
      <c r="AB10" s="7"/>
      <c r="AC10" s="7">
        <v>12</v>
      </c>
    </row>
    <row r="11" spans="1:29" ht="13.5" customHeight="1" thickBot="1" x14ac:dyDescent="0.3">
      <c r="A11" s="33"/>
      <c r="B11" s="34"/>
      <c r="C11" s="34"/>
      <c r="D11" s="34"/>
      <c r="E11" s="34"/>
      <c r="F11" s="34"/>
      <c r="G11" s="34"/>
      <c r="H11" s="34"/>
      <c r="I11" s="35"/>
      <c r="J11" s="36"/>
      <c r="K11" s="34"/>
      <c r="L11" s="34"/>
      <c r="M11" s="35"/>
      <c r="N11" s="33"/>
      <c r="O11" s="33"/>
      <c r="P11" s="33"/>
      <c r="Q11" s="33"/>
      <c r="R11" s="33"/>
      <c r="S11" s="33"/>
      <c r="T11" s="37"/>
      <c r="U11" s="38"/>
      <c r="V11" s="39"/>
      <c r="W11" s="33"/>
      <c r="X11" s="33"/>
      <c r="Y11" s="33"/>
      <c r="Z11" s="33"/>
      <c r="AA11" s="9"/>
      <c r="AB11" s="9"/>
      <c r="AC11" s="9"/>
    </row>
    <row r="12" spans="1:29" s="6" customFormat="1" ht="13.5" customHeight="1" thickTop="1" thickBot="1" x14ac:dyDescent="0.3">
      <c r="A12" s="40"/>
      <c r="B12" s="221" t="s">
        <v>35</v>
      </c>
      <c r="C12" s="222"/>
      <c r="D12" s="222"/>
      <c r="E12" s="222"/>
      <c r="F12" s="222"/>
      <c r="G12" s="222"/>
      <c r="H12" s="222"/>
      <c r="I12" s="223"/>
      <c r="J12" s="41"/>
      <c r="K12" s="224" t="s">
        <v>36</v>
      </c>
      <c r="L12" s="224"/>
      <c r="M12" s="225"/>
      <c r="N12" s="124">
        <f>N14+N15+N16</f>
        <v>45000000</v>
      </c>
      <c r="O12" s="124"/>
      <c r="P12" s="124">
        <v>24.173492226010488</v>
      </c>
      <c r="Q12" s="124">
        <v>24.173492226010488</v>
      </c>
      <c r="R12" s="124">
        <f>R14+R15+R16</f>
        <v>6300000</v>
      </c>
      <c r="S12" s="124">
        <f>T12</f>
        <v>14.000000000000002</v>
      </c>
      <c r="T12" s="125">
        <f>R12/N12*100</f>
        <v>14.000000000000002</v>
      </c>
      <c r="U12" s="125">
        <f>P12-S12</f>
        <v>10.173492226010486</v>
      </c>
      <c r="V12" s="125">
        <f>Q12-T12</f>
        <v>10.173492226010486</v>
      </c>
      <c r="W12" s="124">
        <f>N12-R12</f>
        <v>38700000</v>
      </c>
      <c r="X12" s="126">
        <f>W12/N12*100</f>
        <v>86</v>
      </c>
      <c r="Y12" s="126"/>
      <c r="Z12" s="42"/>
    </row>
    <row r="13" spans="1:29" s="6" customFormat="1" ht="5.25" customHeight="1" thickTop="1" x14ac:dyDescent="0.25">
      <c r="A13" s="43"/>
      <c r="B13" s="44"/>
      <c r="C13" s="44"/>
      <c r="D13" s="44"/>
      <c r="E13" s="44"/>
      <c r="F13" s="44"/>
      <c r="G13" s="44"/>
      <c r="H13" s="44"/>
      <c r="I13" s="45"/>
      <c r="J13" s="46"/>
      <c r="K13" s="47"/>
      <c r="L13" s="47"/>
      <c r="M13" s="48"/>
      <c r="N13" s="127"/>
      <c r="O13" s="127"/>
      <c r="P13" s="127"/>
      <c r="Q13" s="127"/>
      <c r="R13" s="127"/>
      <c r="S13" s="127"/>
      <c r="T13" s="127"/>
      <c r="U13" s="127"/>
      <c r="V13" s="128"/>
      <c r="W13" s="127"/>
      <c r="X13" s="128"/>
      <c r="Y13" s="128"/>
      <c r="Z13" s="49"/>
    </row>
    <row r="14" spans="1:29" ht="13.5" hidden="1" customHeight="1" x14ac:dyDescent="0.25">
      <c r="A14" s="50" t="s">
        <v>6</v>
      </c>
      <c r="B14" s="51"/>
      <c r="C14" s="51"/>
      <c r="D14" s="51"/>
      <c r="E14" s="51"/>
      <c r="F14" s="51"/>
      <c r="G14" s="51"/>
      <c r="H14" s="51"/>
      <c r="I14" s="52"/>
      <c r="J14" s="53"/>
      <c r="K14" s="54"/>
      <c r="L14" s="226" t="s">
        <v>37</v>
      </c>
      <c r="M14" s="227"/>
      <c r="N14" s="120">
        <v>20000000</v>
      </c>
      <c r="O14" s="121"/>
      <c r="P14" s="121">
        <v>50</v>
      </c>
      <c r="Q14" s="121">
        <v>40</v>
      </c>
      <c r="R14" s="121">
        <v>2000000</v>
      </c>
      <c r="S14" s="122">
        <v>20</v>
      </c>
      <c r="T14" s="122">
        <f>R14/N14*100</f>
        <v>10</v>
      </c>
      <c r="U14" s="122">
        <f t="shared" ref="U14:V16" si="0">P14-S14</f>
        <v>30</v>
      </c>
      <c r="V14" s="122">
        <f t="shared" si="0"/>
        <v>30</v>
      </c>
      <c r="W14" s="121">
        <f>N14-R14</f>
        <v>18000000</v>
      </c>
      <c r="X14" s="123">
        <f>W14/N14*100</f>
        <v>90</v>
      </c>
      <c r="Y14" s="129" t="s">
        <v>38</v>
      </c>
      <c r="Z14" s="57"/>
      <c r="AA14" s="4"/>
      <c r="AB14" s="4"/>
      <c r="AC14" s="4"/>
    </row>
    <row r="15" spans="1:29" ht="13.15" hidden="1" customHeight="1" x14ac:dyDescent="0.25">
      <c r="A15" s="50" t="s">
        <v>7</v>
      </c>
      <c r="B15" s="51"/>
      <c r="C15" s="51"/>
      <c r="D15" s="51"/>
      <c r="E15" s="51"/>
      <c r="F15" s="51"/>
      <c r="G15" s="51"/>
      <c r="H15" s="51"/>
      <c r="I15" s="52"/>
      <c r="J15" s="53"/>
      <c r="K15" s="54"/>
      <c r="L15" s="226" t="s">
        <v>39</v>
      </c>
      <c r="M15" s="227"/>
      <c r="N15" s="120">
        <v>10000000</v>
      </c>
      <c r="O15" s="121"/>
      <c r="P15" s="121">
        <v>40</v>
      </c>
      <c r="Q15" s="121">
        <v>39</v>
      </c>
      <c r="R15" s="121">
        <v>3000000</v>
      </c>
      <c r="S15" s="122">
        <v>34</v>
      </c>
      <c r="T15" s="122">
        <f>R15/N15*100</f>
        <v>30</v>
      </c>
      <c r="U15" s="122">
        <f t="shared" si="0"/>
        <v>6</v>
      </c>
      <c r="V15" s="122">
        <f t="shared" si="0"/>
        <v>9</v>
      </c>
      <c r="W15" s="121">
        <f>N15-R15</f>
        <v>7000000</v>
      </c>
      <c r="X15" s="123">
        <f>W15/N15*100</f>
        <v>70</v>
      </c>
      <c r="Y15" s="123"/>
      <c r="Z15" s="57"/>
      <c r="AA15" s="4"/>
      <c r="AB15" s="4"/>
      <c r="AC15" s="4"/>
    </row>
    <row r="16" spans="1:29" ht="13.5" hidden="1" customHeight="1" x14ac:dyDescent="0.25">
      <c r="A16" s="50" t="s">
        <v>40</v>
      </c>
      <c r="B16" s="51"/>
      <c r="C16" s="51"/>
      <c r="D16" s="51"/>
      <c r="E16" s="51"/>
      <c r="F16" s="51"/>
      <c r="G16" s="51"/>
      <c r="H16" s="51"/>
      <c r="I16" s="52"/>
      <c r="J16" s="53"/>
      <c r="K16" s="54"/>
      <c r="L16" s="226" t="s">
        <v>41</v>
      </c>
      <c r="M16" s="227"/>
      <c r="N16" s="120">
        <v>15000000</v>
      </c>
      <c r="O16" s="121"/>
      <c r="P16" s="121">
        <v>23.532394262801617</v>
      </c>
      <c r="Q16" s="121">
        <v>23.532394262801617</v>
      </c>
      <c r="R16" s="121">
        <v>1300000</v>
      </c>
      <c r="S16" s="122">
        <v>19</v>
      </c>
      <c r="T16" s="122">
        <f>R16/N16*100</f>
        <v>8.6666666666666679</v>
      </c>
      <c r="U16" s="122">
        <f t="shared" si="0"/>
        <v>4.5323942628016169</v>
      </c>
      <c r="V16" s="122">
        <f t="shared" si="0"/>
        <v>14.865727596134949</v>
      </c>
      <c r="W16" s="121">
        <f>N16-R16</f>
        <v>13700000</v>
      </c>
      <c r="X16" s="123">
        <f>W16/N16*100</f>
        <v>91.333333333333329</v>
      </c>
      <c r="Y16" s="123"/>
      <c r="Z16" s="57"/>
      <c r="AA16" s="4"/>
      <c r="AB16" s="4"/>
      <c r="AC16" s="4"/>
    </row>
    <row r="17" spans="1:30" s="6" customFormat="1" ht="7.5" customHeight="1" thickBot="1" x14ac:dyDescent="0.3">
      <c r="A17" s="43"/>
      <c r="B17" s="228"/>
      <c r="C17" s="229"/>
      <c r="D17" s="229"/>
      <c r="E17" s="229"/>
      <c r="F17" s="229"/>
      <c r="G17" s="229"/>
      <c r="H17" s="229"/>
      <c r="I17" s="230"/>
      <c r="J17" s="46"/>
      <c r="K17" s="231"/>
      <c r="L17" s="231"/>
      <c r="M17" s="232"/>
      <c r="N17" s="127"/>
      <c r="O17" s="127"/>
      <c r="P17" s="127"/>
      <c r="Q17" s="127"/>
      <c r="R17" s="127"/>
      <c r="S17" s="128"/>
      <c r="T17" s="128"/>
      <c r="U17" s="128"/>
      <c r="V17" s="125"/>
      <c r="W17" s="127"/>
      <c r="X17" s="130"/>
      <c r="Y17" s="130"/>
      <c r="Z17" s="43"/>
    </row>
    <row r="18" spans="1:30" ht="15" customHeight="1" thickTop="1" thickBot="1" x14ac:dyDescent="0.3">
      <c r="A18" s="40"/>
      <c r="B18" s="58"/>
      <c r="C18" s="58"/>
      <c r="D18" s="58"/>
      <c r="E18" s="58"/>
      <c r="F18" s="58"/>
      <c r="G18" s="58"/>
      <c r="H18" s="58"/>
      <c r="I18" s="59"/>
      <c r="J18" s="41"/>
      <c r="K18" s="58" t="s">
        <v>42</v>
      </c>
      <c r="L18" s="58"/>
      <c r="M18" s="59"/>
      <c r="N18" s="124">
        <f>N20+N22</f>
        <v>49000000</v>
      </c>
      <c r="O18" s="124"/>
      <c r="P18" s="124">
        <v>50.969727632072932</v>
      </c>
      <c r="Q18" s="124">
        <v>50.969727632072903</v>
      </c>
      <c r="R18" s="124">
        <f>R20+R22</f>
        <v>6250000</v>
      </c>
      <c r="S18" s="124">
        <f>T18</f>
        <v>12.755102040816327</v>
      </c>
      <c r="T18" s="124">
        <f>R18/N18*100</f>
        <v>12.755102040816327</v>
      </c>
      <c r="U18" s="126">
        <f>P18-S18</f>
        <v>38.214625591256606</v>
      </c>
      <c r="V18" s="126">
        <f>Q18-T18</f>
        <v>38.214625591256578</v>
      </c>
      <c r="W18" s="124">
        <f>N18-R18</f>
        <v>42750000</v>
      </c>
      <c r="X18" s="126">
        <f>W18/N18*100</f>
        <v>87.244897959183675</v>
      </c>
      <c r="Y18" s="126"/>
      <c r="Z18" s="40"/>
      <c r="AA18" s="4"/>
      <c r="AB18" s="4"/>
      <c r="AC18" s="4"/>
      <c r="AD18" s="4"/>
    </row>
    <row r="19" spans="1:30" ht="7.5" customHeight="1" thickTop="1" x14ac:dyDescent="0.25">
      <c r="A19" s="60"/>
      <c r="B19" s="61"/>
      <c r="C19" s="61"/>
      <c r="D19" s="61"/>
      <c r="E19" s="61"/>
      <c r="F19" s="61"/>
      <c r="G19" s="61"/>
      <c r="H19" s="61"/>
      <c r="I19" s="62"/>
      <c r="J19" s="63"/>
      <c r="K19" s="61"/>
      <c r="L19" s="61"/>
      <c r="M19" s="62"/>
      <c r="N19" s="131"/>
      <c r="O19" s="131"/>
      <c r="P19" s="131"/>
      <c r="Q19" s="131"/>
      <c r="R19" s="131"/>
      <c r="S19" s="131"/>
      <c r="T19" s="131"/>
      <c r="U19" s="132"/>
      <c r="V19" s="132"/>
      <c r="W19" s="131"/>
      <c r="X19" s="131"/>
      <c r="Y19" s="133"/>
      <c r="Z19" s="60"/>
      <c r="AA19" s="4"/>
      <c r="AB19" s="4"/>
      <c r="AC19" s="4"/>
      <c r="AD19" s="4"/>
    </row>
    <row r="20" spans="1:30" s="6" customFormat="1" ht="12.75" customHeight="1" x14ac:dyDescent="0.25">
      <c r="A20" s="64"/>
      <c r="B20" s="211" t="s">
        <v>43</v>
      </c>
      <c r="C20" s="212"/>
      <c r="D20" s="212"/>
      <c r="E20" s="212"/>
      <c r="F20" s="212"/>
      <c r="G20" s="212"/>
      <c r="H20" s="212"/>
      <c r="I20" s="213"/>
      <c r="J20" s="65"/>
      <c r="K20" s="214" t="s">
        <v>44</v>
      </c>
      <c r="L20" s="214"/>
      <c r="M20" s="215"/>
      <c r="N20" s="134">
        <v>5000000</v>
      </c>
      <c r="O20" s="134"/>
      <c r="P20" s="134">
        <v>30</v>
      </c>
      <c r="Q20" s="134">
        <v>24.999987248611699</v>
      </c>
      <c r="R20" s="134">
        <v>250000</v>
      </c>
      <c r="S20" s="135">
        <f>T20</f>
        <v>5</v>
      </c>
      <c r="T20" s="136">
        <f>R20/N20*100</f>
        <v>5</v>
      </c>
      <c r="U20" s="136">
        <f>P20-S20</f>
        <v>25</v>
      </c>
      <c r="V20" s="136">
        <f>Q20-T20</f>
        <v>19.999987248611699</v>
      </c>
      <c r="W20" s="134">
        <f>N20-R20</f>
        <v>4750000</v>
      </c>
      <c r="X20" s="137">
        <f>W20/N20*100</f>
        <v>95</v>
      </c>
      <c r="Y20" s="137"/>
      <c r="Z20" s="66"/>
    </row>
    <row r="21" spans="1:30" ht="5.25" customHeight="1" x14ac:dyDescent="0.25">
      <c r="A21" s="60"/>
      <c r="B21" s="61"/>
      <c r="C21" s="61"/>
      <c r="D21" s="61"/>
      <c r="E21" s="61"/>
      <c r="F21" s="61"/>
      <c r="G21" s="61"/>
      <c r="H21" s="61"/>
      <c r="I21" s="62"/>
      <c r="J21" s="63"/>
      <c r="K21" s="61"/>
      <c r="L21" s="61"/>
      <c r="M21" s="62"/>
      <c r="N21" s="127"/>
      <c r="O21" s="127"/>
      <c r="P21" s="127"/>
      <c r="Q21" s="127"/>
      <c r="R21" s="127"/>
      <c r="S21" s="138"/>
      <c r="T21" s="138"/>
      <c r="U21" s="132"/>
      <c r="V21" s="132"/>
      <c r="W21" s="139"/>
      <c r="X21" s="130"/>
      <c r="Y21" s="130"/>
      <c r="Z21" s="60"/>
      <c r="AA21" s="4"/>
      <c r="AB21" s="4"/>
      <c r="AC21" s="4"/>
      <c r="AD21" s="4"/>
    </row>
    <row r="22" spans="1:30" s="6" customFormat="1" ht="13.5" customHeight="1" x14ac:dyDescent="0.25">
      <c r="A22" s="160"/>
      <c r="B22" s="216" t="s">
        <v>45</v>
      </c>
      <c r="C22" s="217"/>
      <c r="D22" s="217"/>
      <c r="E22" s="217"/>
      <c r="F22" s="217"/>
      <c r="G22" s="217"/>
      <c r="H22" s="217"/>
      <c r="I22" s="218"/>
      <c r="J22" s="161"/>
      <c r="K22" s="219" t="s">
        <v>46</v>
      </c>
      <c r="L22" s="219"/>
      <c r="M22" s="220"/>
      <c r="N22" s="162">
        <f>N23+N36</f>
        <v>44000000</v>
      </c>
      <c r="O22" s="162"/>
      <c r="P22" s="162">
        <v>63.650705798952174</v>
      </c>
      <c r="Q22" s="162">
        <v>63.650705798952174</v>
      </c>
      <c r="R22" s="162">
        <f>R23</f>
        <v>6000000</v>
      </c>
      <c r="S22" s="163">
        <f t="shared" ref="S22:S88" si="1">T22</f>
        <v>13.636363636363635</v>
      </c>
      <c r="T22" s="164">
        <f t="shared" ref="T22:T88" si="2">R22/N22*100</f>
        <v>13.636363636363635</v>
      </c>
      <c r="U22" s="164">
        <f t="shared" ref="U22:V35" si="3">P22-S22</f>
        <v>50.014342162588541</v>
      </c>
      <c r="V22" s="164">
        <f t="shared" si="3"/>
        <v>50.014342162588541</v>
      </c>
      <c r="W22" s="162">
        <f t="shared" ref="W22:W88" si="4">N22-R22</f>
        <v>38000000</v>
      </c>
      <c r="X22" s="165">
        <f t="shared" ref="X22:X88" si="5">W22/N22*100</f>
        <v>86.36363636363636</v>
      </c>
      <c r="Y22" s="165"/>
      <c r="Z22" s="166"/>
      <c r="AD22" s="10"/>
    </row>
    <row r="23" spans="1:30" s="6" customFormat="1" ht="18.75" customHeight="1" x14ac:dyDescent="0.25">
      <c r="A23" s="67" t="s">
        <v>6</v>
      </c>
      <c r="B23" s="199" t="s">
        <v>47</v>
      </c>
      <c r="C23" s="199"/>
      <c r="D23" s="199"/>
      <c r="E23" s="199"/>
      <c r="F23" s="199"/>
      <c r="G23" s="199"/>
      <c r="H23" s="199"/>
      <c r="I23" s="200"/>
      <c r="J23" s="68"/>
      <c r="K23" s="209" t="s">
        <v>1</v>
      </c>
      <c r="L23" s="209"/>
      <c r="M23" s="210"/>
      <c r="N23" s="140">
        <f>SUM(N24:N35)</f>
        <v>24000000</v>
      </c>
      <c r="O23" s="140"/>
      <c r="P23" s="140">
        <v>35.744988452276978</v>
      </c>
      <c r="Q23" s="140">
        <v>35.744988452276978</v>
      </c>
      <c r="R23" s="140">
        <f>SUM(R24:R35)</f>
        <v>6000000</v>
      </c>
      <c r="S23" s="141">
        <f t="shared" si="1"/>
        <v>25</v>
      </c>
      <c r="T23" s="142">
        <f t="shared" si="2"/>
        <v>25</v>
      </c>
      <c r="U23" s="142">
        <f t="shared" si="3"/>
        <v>10.744988452276978</v>
      </c>
      <c r="V23" s="142">
        <f t="shared" si="3"/>
        <v>10.744988452276978</v>
      </c>
      <c r="W23" s="140">
        <f t="shared" si="4"/>
        <v>18000000</v>
      </c>
      <c r="X23" s="143">
        <f t="shared" si="5"/>
        <v>75</v>
      </c>
      <c r="Y23" s="143"/>
      <c r="Z23" s="67"/>
    </row>
    <row r="24" spans="1:30" ht="18" customHeight="1" x14ac:dyDescent="0.25">
      <c r="A24" s="57">
        <v>1</v>
      </c>
      <c r="B24" s="197" t="s">
        <v>48</v>
      </c>
      <c r="C24" s="197"/>
      <c r="D24" s="197"/>
      <c r="E24" s="197"/>
      <c r="F24" s="197"/>
      <c r="G24" s="197"/>
      <c r="H24" s="197"/>
      <c r="I24" s="198"/>
      <c r="J24" s="73"/>
      <c r="K24" s="74"/>
      <c r="L24" s="201" t="s">
        <v>162</v>
      </c>
      <c r="M24" s="202"/>
      <c r="N24" s="144">
        <v>2000000</v>
      </c>
      <c r="O24" s="121"/>
      <c r="P24" s="121">
        <v>78</v>
      </c>
      <c r="Q24" s="121">
        <v>74.489795918367349</v>
      </c>
      <c r="R24" s="121">
        <v>500000</v>
      </c>
      <c r="S24" s="145">
        <f t="shared" si="1"/>
        <v>25</v>
      </c>
      <c r="T24" s="122">
        <f t="shared" si="2"/>
        <v>25</v>
      </c>
      <c r="U24" s="122">
        <f t="shared" si="3"/>
        <v>53</v>
      </c>
      <c r="V24" s="122">
        <f t="shared" si="3"/>
        <v>49.489795918367349</v>
      </c>
      <c r="W24" s="121">
        <f t="shared" si="4"/>
        <v>1500000</v>
      </c>
      <c r="X24" s="122">
        <f t="shared" si="5"/>
        <v>75</v>
      </c>
      <c r="Y24" s="122"/>
      <c r="Z24" s="57"/>
      <c r="AA24" s="4"/>
      <c r="AB24" s="4"/>
      <c r="AC24" s="4"/>
      <c r="AD24" s="4"/>
    </row>
    <row r="25" spans="1:30" ht="18.75" hidden="1" customHeight="1" x14ac:dyDescent="0.25">
      <c r="A25" s="57">
        <f>A24+1</f>
        <v>2</v>
      </c>
      <c r="B25" s="197" t="s">
        <v>49</v>
      </c>
      <c r="C25" s="197"/>
      <c r="D25" s="197"/>
      <c r="E25" s="197"/>
      <c r="F25" s="197"/>
      <c r="G25" s="197"/>
      <c r="H25" s="197"/>
      <c r="I25" s="198"/>
      <c r="J25" s="73"/>
      <c r="K25" s="74"/>
      <c r="L25" s="201" t="s">
        <v>50</v>
      </c>
      <c r="M25" s="202"/>
      <c r="N25" s="144">
        <v>2000000</v>
      </c>
      <c r="O25" s="121"/>
      <c r="P25" s="121">
        <v>56</v>
      </c>
      <c r="Q25" s="121">
        <v>33.333333333333329</v>
      </c>
      <c r="R25" s="121">
        <v>500000</v>
      </c>
      <c r="S25" s="145">
        <f t="shared" si="1"/>
        <v>25</v>
      </c>
      <c r="T25" s="122">
        <f t="shared" si="2"/>
        <v>25</v>
      </c>
      <c r="U25" s="122">
        <f t="shared" si="3"/>
        <v>31</v>
      </c>
      <c r="V25" s="122">
        <f t="shared" si="3"/>
        <v>8.3333333333333286</v>
      </c>
      <c r="W25" s="121">
        <f t="shared" si="4"/>
        <v>1500000</v>
      </c>
      <c r="X25" s="122">
        <f t="shared" si="5"/>
        <v>75</v>
      </c>
      <c r="Y25" s="122"/>
      <c r="Z25" s="57"/>
      <c r="AA25" s="4"/>
      <c r="AB25" s="4"/>
      <c r="AC25" s="4"/>
      <c r="AD25" s="4"/>
    </row>
    <row r="26" spans="1:30" ht="18.75" hidden="1" customHeight="1" x14ac:dyDescent="0.25">
      <c r="A26" s="57">
        <f t="shared" ref="A26:A35" si="6">A25+1</f>
        <v>3</v>
      </c>
      <c r="B26" s="197" t="s">
        <v>51</v>
      </c>
      <c r="C26" s="197"/>
      <c r="D26" s="197"/>
      <c r="E26" s="197"/>
      <c r="F26" s="197"/>
      <c r="G26" s="197"/>
      <c r="H26" s="197"/>
      <c r="I26" s="198"/>
      <c r="J26" s="73"/>
      <c r="K26" s="74"/>
      <c r="L26" s="201" t="s">
        <v>52</v>
      </c>
      <c r="M26" s="202"/>
      <c r="N26" s="144">
        <v>2000000</v>
      </c>
      <c r="O26" s="121"/>
      <c r="P26" s="121">
        <v>100</v>
      </c>
      <c r="Q26" s="121">
        <v>100</v>
      </c>
      <c r="R26" s="121">
        <v>500000</v>
      </c>
      <c r="S26" s="145">
        <f t="shared" si="1"/>
        <v>25</v>
      </c>
      <c r="T26" s="122">
        <f t="shared" si="2"/>
        <v>25</v>
      </c>
      <c r="U26" s="122">
        <f t="shared" si="3"/>
        <v>75</v>
      </c>
      <c r="V26" s="122">
        <f t="shared" si="3"/>
        <v>75</v>
      </c>
      <c r="W26" s="121">
        <f t="shared" si="4"/>
        <v>1500000</v>
      </c>
      <c r="X26" s="122">
        <f t="shared" si="5"/>
        <v>75</v>
      </c>
      <c r="Y26" s="122"/>
      <c r="Z26" s="57"/>
      <c r="AA26" s="4"/>
      <c r="AB26" s="4"/>
      <c r="AC26" s="4"/>
      <c r="AD26" s="4"/>
    </row>
    <row r="27" spans="1:30" ht="18.75" hidden="1" customHeight="1" x14ac:dyDescent="0.25">
      <c r="A27" s="57">
        <f t="shared" si="6"/>
        <v>4</v>
      </c>
      <c r="B27" s="197" t="s">
        <v>53</v>
      </c>
      <c r="C27" s="197"/>
      <c r="D27" s="197"/>
      <c r="E27" s="197"/>
      <c r="F27" s="197"/>
      <c r="G27" s="197"/>
      <c r="H27" s="197"/>
      <c r="I27" s="198"/>
      <c r="J27" s="73"/>
      <c r="K27" s="74"/>
      <c r="L27" s="201" t="s">
        <v>54</v>
      </c>
      <c r="M27" s="202"/>
      <c r="N27" s="144">
        <v>2000000</v>
      </c>
      <c r="O27" s="121"/>
      <c r="P27" s="121">
        <v>25.360619274136717</v>
      </c>
      <c r="Q27" s="121">
        <v>25.360619274136717</v>
      </c>
      <c r="R27" s="121">
        <v>500000</v>
      </c>
      <c r="S27" s="145">
        <f t="shared" si="1"/>
        <v>25</v>
      </c>
      <c r="T27" s="122">
        <f t="shared" si="2"/>
        <v>25</v>
      </c>
      <c r="U27" s="122">
        <f t="shared" si="3"/>
        <v>0.36061927413671668</v>
      </c>
      <c r="V27" s="122">
        <f t="shared" si="3"/>
        <v>0.36061927413671668</v>
      </c>
      <c r="W27" s="121">
        <f t="shared" si="4"/>
        <v>1500000</v>
      </c>
      <c r="X27" s="122">
        <f t="shared" si="5"/>
        <v>75</v>
      </c>
      <c r="Y27" s="122"/>
      <c r="Z27" s="57"/>
      <c r="AA27" s="4"/>
      <c r="AB27" s="4"/>
      <c r="AC27" s="4"/>
      <c r="AD27" s="4"/>
    </row>
    <row r="28" spans="1:30" ht="18.75" hidden="1" customHeight="1" x14ac:dyDescent="0.25">
      <c r="A28" s="57">
        <f t="shared" si="6"/>
        <v>5</v>
      </c>
      <c r="B28" s="197" t="s">
        <v>53</v>
      </c>
      <c r="C28" s="197"/>
      <c r="D28" s="197"/>
      <c r="E28" s="197"/>
      <c r="F28" s="197"/>
      <c r="G28" s="197"/>
      <c r="H28" s="197"/>
      <c r="I28" s="198"/>
      <c r="J28" s="73"/>
      <c r="K28" s="74"/>
      <c r="L28" s="201" t="s">
        <v>55</v>
      </c>
      <c r="M28" s="202"/>
      <c r="N28" s="144">
        <v>2000000</v>
      </c>
      <c r="O28" s="121"/>
      <c r="P28" s="121">
        <v>36.948193035153643</v>
      </c>
      <c r="Q28" s="121">
        <v>36.948193035153643</v>
      </c>
      <c r="R28" s="121">
        <v>500000</v>
      </c>
      <c r="S28" s="145">
        <f t="shared" si="1"/>
        <v>25</v>
      </c>
      <c r="T28" s="122">
        <f t="shared" si="2"/>
        <v>25</v>
      </c>
      <c r="U28" s="122">
        <f t="shared" si="3"/>
        <v>11.948193035153643</v>
      </c>
      <c r="V28" s="122">
        <f t="shared" si="3"/>
        <v>11.948193035153643</v>
      </c>
      <c r="W28" s="121">
        <f t="shared" si="4"/>
        <v>1500000</v>
      </c>
      <c r="X28" s="122">
        <f t="shared" si="5"/>
        <v>75</v>
      </c>
      <c r="Y28" s="122"/>
      <c r="Z28" s="57"/>
      <c r="AA28" s="4"/>
      <c r="AB28" s="4"/>
      <c r="AC28" s="4"/>
      <c r="AD28" s="4"/>
    </row>
    <row r="29" spans="1:30" ht="18.75" hidden="1" customHeight="1" x14ac:dyDescent="0.25">
      <c r="A29" s="57">
        <f t="shared" si="6"/>
        <v>6</v>
      </c>
      <c r="B29" s="197"/>
      <c r="C29" s="197"/>
      <c r="D29" s="197"/>
      <c r="E29" s="197"/>
      <c r="F29" s="197"/>
      <c r="G29" s="197"/>
      <c r="H29" s="197"/>
      <c r="I29" s="198"/>
      <c r="J29" s="73"/>
      <c r="K29" s="74"/>
      <c r="L29" s="201" t="s">
        <v>56</v>
      </c>
      <c r="M29" s="202"/>
      <c r="N29" s="144">
        <v>2000000</v>
      </c>
      <c r="O29" s="121"/>
      <c r="P29" s="121">
        <v>41.149249936435297</v>
      </c>
      <c r="Q29" s="121">
        <v>41.149249936435297</v>
      </c>
      <c r="R29" s="121">
        <v>500000</v>
      </c>
      <c r="S29" s="145">
        <f t="shared" si="1"/>
        <v>25</v>
      </c>
      <c r="T29" s="122">
        <f t="shared" si="2"/>
        <v>25</v>
      </c>
      <c r="U29" s="122">
        <f t="shared" si="3"/>
        <v>16.149249936435297</v>
      </c>
      <c r="V29" s="122">
        <f t="shared" si="3"/>
        <v>16.149249936435297</v>
      </c>
      <c r="W29" s="121">
        <f t="shared" si="4"/>
        <v>1500000</v>
      </c>
      <c r="X29" s="122">
        <f t="shared" si="5"/>
        <v>75</v>
      </c>
      <c r="Y29" s="122"/>
      <c r="Z29" s="57"/>
      <c r="AA29" s="4"/>
      <c r="AB29" s="4"/>
      <c r="AC29" s="4"/>
      <c r="AD29" s="4"/>
    </row>
    <row r="30" spans="1:30" ht="18.75" hidden="1" customHeight="1" x14ac:dyDescent="0.25">
      <c r="A30" s="57">
        <f t="shared" si="6"/>
        <v>7</v>
      </c>
      <c r="B30" s="197"/>
      <c r="C30" s="197"/>
      <c r="D30" s="197"/>
      <c r="E30" s="197"/>
      <c r="F30" s="197"/>
      <c r="G30" s="197"/>
      <c r="H30" s="197"/>
      <c r="I30" s="198"/>
      <c r="J30" s="73"/>
      <c r="K30" s="74"/>
      <c r="L30" s="201" t="s">
        <v>57</v>
      </c>
      <c r="M30" s="202"/>
      <c r="N30" s="144">
        <v>2000000</v>
      </c>
      <c r="O30" s="121"/>
      <c r="P30" s="121">
        <v>58.778625954198475</v>
      </c>
      <c r="Q30" s="121">
        <v>58.778625954198475</v>
      </c>
      <c r="R30" s="121">
        <v>500000</v>
      </c>
      <c r="S30" s="145">
        <f t="shared" si="1"/>
        <v>25</v>
      </c>
      <c r="T30" s="122">
        <f t="shared" si="2"/>
        <v>25</v>
      </c>
      <c r="U30" s="122">
        <f t="shared" si="3"/>
        <v>33.778625954198475</v>
      </c>
      <c r="V30" s="122">
        <f t="shared" si="3"/>
        <v>33.778625954198475</v>
      </c>
      <c r="W30" s="121">
        <f t="shared" si="4"/>
        <v>1500000</v>
      </c>
      <c r="X30" s="122">
        <f t="shared" si="5"/>
        <v>75</v>
      </c>
      <c r="Y30" s="122"/>
      <c r="Z30" s="57"/>
      <c r="AA30" s="4"/>
      <c r="AB30" s="4"/>
      <c r="AC30" s="4"/>
      <c r="AD30" s="4"/>
    </row>
    <row r="31" spans="1:30" ht="18.75" hidden="1" customHeight="1" x14ac:dyDescent="0.25">
      <c r="A31" s="57">
        <f t="shared" si="6"/>
        <v>8</v>
      </c>
      <c r="B31" s="197"/>
      <c r="C31" s="197"/>
      <c r="D31" s="197"/>
      <c r="E31" s="197"/>
      <c r="F31" s="197"/>
      <c r="G31" s="197"/>
      <c r="H31" s="197"/>
      <c r="I31" s="198"/>
      <c r="J31" s="73"/>
      <c r="K31" s="74"/>
      <c r="L31" s="201" t="s">
        <v>58</v>
      </c>
      <c r="M31" s="202"/>
      <c r="N31" s="144">
        <v>2000000</v>
      </c>
      <c r="O31" s="121"/>
      <c r="P31" s="121">
        <v>81.639585054622231</v>
      </c>
      <c r="Q31" s="121">
        <v>81.639585054622231</v>
      </c>
      <c r="R31" s="121">
        <v>500000</v>
      </c>
      <c r="S31" s="145">
        <f t="shared" si="1"/>
        <v>25</v>
      </c>
      <c r="T31" s="122">
        <f t="shared" si="2"/>
        <v>25</v>
      </c>
      <c r="U31" s="122">
        <f t="shared" si="3"/>
        <v>56.639585054622231</v>
      </c>
      <c r="V31" s="122">
        <f t="shared" si="3"/>
        <v>56.639585054622231</v>
      </c>
      <c r="W31" s="121">
        <f t="shared" si="4"/>
        <v>1500000</v>
      </c>
      <c r="X31" s="122">
        <f t="shared" si="5"/>
        <v>75</v>
      </c>
      <c r="Y31" s="122"/>
      <c r="Z31" s="57"/>
      <c r="AA31" s="4"/>
      <c r="AB31" s="4"/>
      <c r="AC31" s="4"/>
      <c r="AD31" s="4"/>
    </row>
    <row r="32" spans="1:30" ht="18.75" hidden="1" customHeight="1" x14ac:dyDescent="0.25">
      <c r="A32" s="57">
        <f t="shared" si="6"/>
        <v>9</v>
      </c>
      <c r="B32" s="197"/>
      <c r="C32" s="197"/>
      <c r="D32" s="197"/>
      <c r="E32" s="197"/>
      <c r="F32" s="197"/>
      <c r="G32" s="197"/>
      <c r="H32" s="197"/>
      <c r="I32" s="198"/>
      <c r="J32" s="73"/>
      <c r="K32" s="74"/>
      <c r="L32" s="201" t="s">
        <v>59</v>
      </c>
      <c r="M32" s="202"/>
      <c r="N32" s="144">
        <v>2000000</v>
      </c>
      <c r="O32" s="121"/>
      <c r="P32" s="121">
        <v>33.203794719396505</v>
      </c>
      <c r="Q32" s="121">
        <v>33.203794719396505</v>
      </c>
      <c r="R32" s="121">
        <v>500000</v>
      </c>
      <c r="S32" s="145">
        <f t="shared" si="1"/>
        <v>25</v>
      </c>
      <c r="T32" s="122">
        <f t="shared" si="2"/>
        <v>25</v>
      </c>
      <c r="U32" s="122">
        <f t="shared" si="3"/>
        <v>8.2037947193965053</v>
      </c>
      <c r="V32" s="122">
        <f t="shared" si="3"/>
        <v>8.2037947193965053</v>
      </c>
      <c r="W32" s="121">
        <f t="shared" si="4"/>
        <v>1500000</v>
      </c>
      <c r="X32" s="122">
        <f t="shared" si="5"/>
        <v>75</v>
      </c>
      <c r="Y32" s="122"/>
      <c r="Z32" s="57"/>
      <c r="AA32" s="4"/>
      <c r="AB32" s="4"/>
      <c r="AC32" s="4"/>
      <c r="AD32" s="4"/>
    </row>
    <row r="33" spans="1:26" ht="18.75" hidden="1" customHeight="1" x14ac:dyDescent="0.25">
      <c r="A33" s="57">
        <f t="shared" si="6"/>
        <v>10</v>
      </c>
      <c r="B33" s="115"/>
      <c r="C33" s="115"/>
      <c r="D33" s="115"/>
      <c r="E33" s="115"/>
      <c r="F33" s="115"/>
      <c r="G33" s="115"/>
      <c r="H33" s="115"/>
      <c r="I33" s="116"/>
      <c r="J33" s="73"/>
      <c r="K33" s="74"/>
      <c r="L33" s="201" t="s">
        <v>60</v>
      </c>
      <c r="M33" s="202"/>
      <c r="N33" s="144">
        <v>2000000</v>
      </c>
      <c r="O33" s="121"/>
      <c r="P33" s="121">
        <v>29.574742268041241</v>
      </c>
      <c r="Q33" s="121">
        <v>29.574742268041241</v>
      </c>
      <c r="R33" s="121">
        <v>500000</v>
      </c>
      <c r="S33" s="145">
        <f t="shared" si="1"/>
        <v>25</v>
      </c>
      <c r="T33" s="122">
        <f t="shared" si="2"/>
        <v>25</v>
      </c>
      <c r="U33" s="122">
        <f t="shared" si="3"/>
        <v>4.5747422680412413</v>
      </c>
      <c r="V33" s="122">
        <f t="shared" si="3"/>
        <v>4.5747422680412413</v>
      </c>
      <c r="W33" s="121">
        <f t="shared" si="4"/>
        <v>1500000</v>
      </c>
      <c r="X33" s="122">
        <f t="shared" si="5"/>
        <v>75</v>
      </c>
      <c r="Y33" s="122"/>
      <c r="Z33" s="57"/>
    </row>
    <row r="34" spans="1:26" ht="18.75" hidden="1" customHeight="1" x14ac:dyDescent="0.25">
      <c r="A34" s="57">
        <f t="shared" si="6"/>
        <v>11</v>
      </c>
      <c r="B34" s="115"/>
      <c r="C34" s="115"/>
      <c r="D34" s="115"/>
      <c r="E34" s="115"/>
      <c r="F34" s="115"/>
      <c r="G34" s="115"/>
      <c r="H34" s="115"/>
      <c r="I34" s="116"/>
      <c r="J34" s="73"/>
      <c r="K34" s="74"/>
      <c r="L34" s="201" t="s">
        <v>61</v>
      </c>
      <c r="M34" s="202"/>
      <c r="N34" s="144">
        <v>2000000</v>
      </c>
      <c r="O34" s="121"/>
      <c r="P34" s="121">
        <v>28.275033548099614</v>
      </c>
      <c r="Q34" s="121">
        <v>28.275033548099614</v>
      </c>
      <c r="R34" s="121">
        <v>500000</v>
      </c>
      <c r="S34" s="145">
        <f t="shared" si="1"/>
        <v>25</v>
      </c>
      <c r="T34" s="122">
        <f t="shared" si="2"/>
        <v>25</v>
      </c>
      <c r="U34" s="122">
        <f t="shared" si="3"/>
        <v>3.2750335480996142</v>
      </c>
      <c r="V34" s="122">
        <f t="shared" si="3"/>
        <v>3.2750335480996142</v>
      </c>
      <c r="W34" s="121">
        <f t="shared" si="4"/>
        <v>1500000</v>
      </c>
      <c r="X34" s="122">
        <f t="shared" si="5"/>
        <v>75</v>
      </c>
      <c r="Y34" s="122"/>
      <c r="Z34" s="57"/>
    </row>
    <row r="35" spans="1:26" ht="18.75" hidden="1" customHeight="1" x14ac:dyDescent="0.25">
      <c r="A35" s="57">
        <f t="shared" si="6"/>
        <v>12</v>
      </c>
      <c r="B35" s="115"/>
      <c r="C35" s="115"/>
      <c r="D35" s="115"/>
      <c r="E35" s="115"/>
      <c r="F35" s="115"/>
      <c r="G35" s="115"/>
      <c r="H35" s="115"/>
      <c r="I35" s="116"/>
      <c r="J35" s="73"/>
      <c r="K35" s="74"/>
      <c r="L35" s="201" t="s">
        <v>62</v>
      </c>
      <c r="M35" s="202"/>
      <c r="N35" s="144">
        <v>2000000</v>
      </c>
      <c r="O35" s="121"/>
      <c r="P35" s="121">
        <v>38.224911749873932</v>
      </c>
      <c r="Q35" s="121">
        <v>38.224911749873932</v>
      </c>
      <c r="R35" s="121">
        <v>500000</v>
      </c>
      <c r="S35" s="145">
        <f t="shared" si="1"/>
        <v>25</v>
      </c>
      <c r="T35" s="122">
        <f t="shared" si="2"/>
        <v>25</v>
      </c>
      <c r="U35" s="122">
        <f t="shared" si="3"/>
        <v>13.224911749873932</v>
      </c>
      <c r="V35" s="122">
        <f t="shared" si="3"/>
        <v>13.224911749873932</v>
      </c>
      <c r="W35" s="121">
        <f t="shared" si="4"/>
        <v>1500000</v>
      </c>
      <c r="X35" s="122">
        <f t="shared" si="5"/>
        <v>75</v>
      </c>
      <c r="Y35" s="122"/>
      <c r="Z35" s="57"/>
    </row>
    <row r="36" spans="1:26" s="6" customFormat="1" ht="18.75" hidden="1" customHeight="1" x14ac:dyDescent="0.25">
      <c r="A36" s="67" t="s">
        <v>7</v>
      </c>
      <c r="B36" s="199"/>
      <c r="C36" s="199"/>
      <c r="D36" s="199"/>
      <c r="E36" s="199"/>
      <c r="F36" s="199"/>
      <c r="G36" s="199"/>
      <c r="H36" s="199"/>
      <c r="I36" s="200"/>
      <c r="J36" s="68"/>
      <c r="K36" s="209" t="s">
        <v>63</v>
      </c>
      <c r="L36" s="209"/>
      <c r="M36" s="210"/>
      <c r="N36" s="140">
        <f>SUM(N37:N44)</f>
        <v>20000000</v>
      </c>
      <c r="O36" s="140"/>
      <c r="P36" s="140">
        <v>52.744686381559845</v>
      </c>
      <c r="Q36" s="140">
        <v>52.744686381559845</v>
      </c>
      <c r="R36" s="140">
        <f>SUM(R37:R44)</f>
        <v>5200000</v>
      </c>
      <c r="S36" s="141">
        <f>T36</f>
        <v>26</v>
      </c>
      <c r="T36" s="142">
        <f t="shared" si="2"/>
        <v>26</v>
      </c>
      <c r="U36" s="142">
        <f>P36-S36</f>
        <v>26.744686381559845</v>
      </c>
      <c r="V36" s="142">
        <f>Q36-T36</f>
        <v>26.744686381559845</v>
      </c>
      <c r="W36" s="140">
        <f t="shared" si="4"/>
        <v>14800000</v>
      </c>
      <c r="X36" s="143">
        <f t="shared" si="5"/>
        <v>74</v>
      </c>
      <c r="Y36" s="143"/>
      <c r="Z36" s="67"/>
    </row>
    <row r="37" spans="1:26" ht="18.75" hidden="1" customHeight="1" x14ac:dyDescent="0.25">
      <c r="A37" s="57">
        <f>A35+1</f>
        <v>13</v>
      </c>
      <c r="B37" s="197"/>
      <c r="C37" s="197"/>
      <c r="D37" s="197"/>
      <c r="E37" s="197"/>
      <c r="F37" s="197"/>
      <c r="G37" s="197"/>
      <c r="H37" s="197"/>
      <c r="I37" s="198"/>
      <c r="J37" s="73"/>
      <c r="K37" s="74"/>
      <c r="L37" s="201" t="s">
        <v>64</v>
      </c>
      <c r="M37" s="202"/>
      <c r="N37" s="144">
        <v>2500000</v>
      </c>
      <c r="O37" s="121"/>
      <c r="P37" s="121">
        <v>65.642280364203799</v>
      </c>
      <c r="Q37" s="121">
        <v>65.642280364203799</v>
      </c>
      <c r="R37" s="121">
        <v>0</v>
      </c>
      <c r="S37" s="145">
        <f>T37</f>
        <v>0</v>
      </c>
      <c r="T37" s="122">
        <f t="shared" si="2"/>
        <v>0</v>
      </c>
      <c r="U37" s="122">
        <f t="shared" ref="U37:V103" si="7">P37-S37</f>
        <v>65.642280364203799</v>
      </c>
      <c r="V37" s="122">
        <f t="shared" si="7"/>
        <v>65.642280364203799</v>
      </c>
      <c r="W37" s="121">
        <f t="shared" si="4"/>
        <v>2500000</v>
      </c>
      <c r="X37" s="122">
        <f t="shared" si="5"/>
        <v>100</v>
      </c>
      <c r="Y37" s="122"/>
      <c r="Z37" s="57"/>
    </row>
    <row r="38" spans="1:26" ht="18.75" hidden="1" customHeight="1" x14ac:dyDescent="0.25">
      <c r="A38" s="57">
        <f t="shared" ref="A38:A46" si="8">A37+1</f>
        <v>14</v>
      </c>
      <c r="B38" s="117"/>
      <c r="C38" s="117"/>
      <c r="D38" s="117"/>
      <c r="E38" s="117"/>
      <c r="F38" s="117"/>
      <c r="G38" s="117"/>
      <c r="H38" s="117"/>
      <c r="I38" s="118"/>
      <c r="J38" s="68"/>
      <c r="K38" s="119"/>
      <c r="L38" s="201" t="s">
        <v>65</v>
      </c>
      <c r="M38" s="202"/>
      <c r="N38" s="144">
        <v>2500000</v>
      </c>
      <c r="O38" s="121"/>
      <c r="P38" s="121">
        <v>99.723869263290652</v>
      </c>
      <c r="Q38" s="121">
        <v>99.723869263290652</v>
      </c>
      <c r="R38" s="121">
        <v>0</v>
      </c>
      <c r="S38" s="145">
        <f t="shared" si="1"/>
        <v>0</v>
      </c>
      <c r="T38" s="122">
        <f t="shared" si="2"/>
        <v>0</v>
      </c>
      <c r="U38" s="122">
        <f t="shared" si="7"/>
        <v>99.723869263290652</v>
      </c>
      <c r="V38" s="122">
        <f t="shared" si="7"/>
        <v>99.723869263290652</v>
      </c>
      <c r="W38" s="121">
        <f>N38-R38</f>
        <v>2500000</v>
      </c>
      <c r="X38" s="122">
        <f>W38/N38*100</f>
        <v>100</v>
      </c>
      <c r="Y38" s="122"/>
      <c r="Z38" s="57"/>
    </row>
    <row r="39" spans="1:26" ht="18.75" hidden="1" customHeight="1" x14ac:dyDescent="0.25">
      <c r="A39" s="57">
        <f t="shared" si="8"/>
        <v>15</v>
      </c>
      <c r="B39" s="117"/>
      <c r="C39" s="117"/>
      <c r="D39" s="117"/>
      <c r="E39" s="117"/>
      <c r="F39" s="117"/>
      <c r="G39" s="117"/>
      <c r="H39" s="117"/>
      <c r="I39" s="118"/>
      <c r="J39" s="68"/>
      <c r="K39" s="119"/>
      <c r="L39" s="201" t="s">
        <v>66</v>
      </c>
      <c r="M39" s="202"/>
      <c r="N39" s="144">
        <v>2500000</v>
      </c>
      <c r="O39" s="121"/>
      <c r="P39" s="121">
        <v>100</v>
      </c>
      <c r="Q39" s="121">
        <v>100</v>
      </c>
      <c r="R39" s="121">
        <v>110000</v>
      </c>
      <c r="S39" s="145">
        <f t="shared" si="1"/>
        <v>4.3999999999999995</v>
      </c>
      <c r="T39" s="122">
        <f t="shared" si="2"/>
        <v>4.3999999999999995</v>
      </c>
      <c r="U39" s="122">
        <f t="shared" si="7"/>
        <v>95.6</v>
      </c>
      <c r="V39" s="122">
        <f t="shared" si="7"/>
        <v>95.6</v>
      </c>
      <c r="W39" s="121">
        <f t="shared" si="4"/>
        <v>2390000</v>
      </c>
      <c r="X39" s="122">
        <f t="shared" si="5"/>
        <v>95.6</v>
      </c>
      <c r="Y39" s="122"/>
      <c r="Z39" s="57"/>
    </row>
    <row r="40" spans="1:26" ht="18.75" hidden="1" customHeight="1" x14ac:dyDescent="0.25">
      <c r="A40" s="57">
        <f t="shared" si="8"/>
        <v>16</v>
      </c>
      <c r="B40" s="117"/>
      <c r="C40" s="117"/>
      <c r="D40" s="117"/>
      <c r="E40" s="117"/>
      <c r="F40" s="117"/>
      <c r="G40" s="117"/>
      <c r="H40" s="117"/>
      <c r="I40" s="118"/>
      <c r="J40" s="68"/>
      <c r="K40" s="119"/>
      <c r="L40" s="201" t="s">
        <v>67</v>
      </c>
      <c r="M40" s="202"/>
      <c r="N40" s="144">
        <v>2500000</v>
      </c>
      <c r="O40" s="121"/>
      <c r="P40" s="121">
        <v>37.030537030537033</v>
      </c>
      <c r="Q40" s="121">
        <v>37.030537030537033</v>
      </c>
      <c r="R40" s="121">
        <v>130000</v>
      </c>
      <c r="S40" s="145">
        <f>T40</f>
        <v>5.2</v>
      </c>
      <c r="T40" s="122">
        <f>R40/N40*100</f>
        <v>5.2</v>
      </c>
      <c r="U40" s="122">
        <f t="shared" si="7"/>
        <v>31.830537030537034</v>
      </c>
      <c r="V40" s="122">
        <f t="shared" si="7"/>
        <v>31.830537030537034</v>
      </c>
      <c r="W40" s="121">
        <f t="shared" si="4"/>
        <v>2370000</v>
      </c>
      <c r="X40" s="122">
        <f t="shared" si="5"/>
        <v>94.8</v>
      </c>
      <c r="Y40" s="122"/>
      <c r="Z40" s="57"/>
    </row>
    <row r="41" spans="1:26" ht="18.75" customHeight="1" x14ac:dyDescent="0.25">
      <c r="A41" s="57">
        <v>2</v>
      </c>
      <c r="B41" s="117"/>
      <c r="C41" s="117"/>
      <c r="D41" s="117"/>
      <c r="E41" s="117"/>
      <c r="F41" s="117"/>
      <c r="G41" s="117"/>
      <c r="H41" s="117"/>
      <c r="I41" s="118"/>
      <c r="J41" s="68"/>
      <c r="K41" s="119"/>
      <c r="L41" s="201" t="s">
        <v>162</v>
      </c>
      <c r="M41" s="202"/>
      <c r="N41" s="144">
        <v>2500000</v>
      </c>
      <c r="O41" s="121"/>
      <c r="P41" s="121">
        <v>50</v>
      </c>
      <c r="Q41" s="121">
        <v>50</v>
      </c>
      <c r="R41" s="121">
        <v>1240000</v>
      </c>
      <c r="S41" s="145">
        <f t="shared" ref="S41:S42" si="9">T41</f>
        <v>49.6</v>
      </c>
      <c r="T41" s="122">
        <f t="shared" ref="T41:T42" si="10">R41/N41*100</f>
        <v>49.6</v>
      </c>
      <c r="U41" s="122">
        <f t="shared" ref="U41:U42" si="11">P41-S41</f>
        <v>0.39999999999999858</v>
      </c>
      <c r="V41" s="122">
        <f t="shared" ref="V41:V42" si="12">Q41-T41</f>
        <v>0.39999999999999858</v>
      </c>
      <c r="W41" s="121">
        <f t="shared" ref="W41:W42" si="13">N41-R41</f>
        <v>1260000</v>
      </c>
      <c r="X41" s="122">
        <f t="shared" ref="X41:X42" si="14">W41/N41*100</f>
        <v>50.4</v>
      </c>
      <c r="Y41" s="122"/>
      <c r="Z41" s="57"/>
    </row>
    <row r="42" spans="1:26" ht="18.75" customHeight="1" x14ac:dyDescent="0.25">
      <c r="A42" s="57" t="s">
        <v>7</v>
      </c>
      <c r="B42" s="117"/>
      <c r="C42" s="117"/>
      <c r="D42" s="117"/>
      <c r="E42" s="117"/>
      <c r="F42" s="117"/>
      <c r="G42" s="117"/>
      <c r="H42" s="117"/>
      <c r="I42" s="118"/>
      <c r="J42" s="68"/>
      <c r="K42" s="209" t="s">
        <v>1</v>
      </c>
      <c r="L42" s="209"/>
      <c r="M42" s="210"/>
      <c r="N42" s="144">
        <v>2500000</v>
      </c>
      <c r="O42" s="121"/>
      <c r="P42" s="121">
        <v>50</v>
      </c>
      <c r="Q42" s="121">
        <v>50</v>
      </c>
      <c r="R42" s="121">
        <v>1240000</v>
      </c>
      <c r="S42" s="145">
        <f t="shared" si="9"/>
        <v>49.6</v>
      </c>
      <c r="T42" s="122">
        <f t="shared" si="10"/>
        <v>49.6</v>
      </c>
      <c r="U42" s="122">
        <f t="shared" si="11"/>
        <v>0.39999999999999858</v>
      </c>
      <c r="V42" s="122">
        <f t="shared" si="12"/>
        <v>0.39999999999999858</v>
      </c>
      <c r="W42" s="121">
        <f t="shared" si="13"/>
        <v>1260000</v>
      </c>
      <c r="X42" s="122">
        <f t="shared" si="14"/>
        <v>50.4</v>
      </c>
      <c r="Y42" s="122"/>
      <c r="Z42" s="57"/>
    </row>
    <row r="43" spans="1:26" ht="18.75" customHeight="1" x14ac:dyDescent="0.25">
      <c r="A43" s="151">
        <v>1</v>
      </c>
      <c r="B43" s="152"/>
      <c r="C43" s="152"/>
      <c r="D43" s="152"/>
      <c r="E43" s="152"/>
      <c r="F43" s="152"/>
      <c r="G43" s="152"/>
      <c r="H43" s="152"/>
      <c r="I43" s="153"/>
      <c r="J43" s="154"/>
      <c r="K43" s="155"/>
      <c r="L43" s="168" t="s">
        <v>162</v>
      </c>
      <c r="M43" s="167"/>
      <c r="N43" s="156">
        <v>2500000</v>
      </c>
      <c r="O43" s="157"/>
      <c r="P43" s="157">
        <v>50</v>
      </c>
      <c r="Q43" s="157">
        <v>50</v>
      </c>
      <c r="R43" s="157">
        <v>1240000</v>
      </c>
      <c r="S43" s="158">
        <v>49.6</v>
      </c>
      <c r="T43" s="159">
        <v>49.6</v>
      </c>
      <c r="U43" s="159">
        <v>0.39999999999999858</v>
      </c>
      <c r="V43" s="159">
        <v>0.39999999999999858</v>
      </c>
      <c r="W43" s="157">
        <v>1260000</v>
      </c>
      <c r="X43" s="159">
        <v>50.4</v>
      </c>
      <c r="Y43" s="159"/>
      <c r="Z43" s="151"/>
    </row>
    <row r="44" spans="1:26" ht="18.75" customHeight="1" x14ac:dyDescent="0.25">
      <c r="A44" s="81">
        <v>2</v>
      </c>
      <c r="B44" s="82"/>
      <c r="C44" s="82"/>
      <c r="D44" s="82"/>
      <c r="E44" s="82"/>
      <c r="F44" s="82"/>
      <c r="G44" s="82"/>
      <c r="H44" s="82"/>
      <c r="I44" s="83"/>
      <c r="J44" s="84"/>
      <c r="K44" s="85"/>
      <c r="L44" s="203" t="s">
        <v>162</v>
      </c>
      <c r="M44" s="204"/>
      <c r="N44" s="146">
        <v>2500000</v>
      </c>
      <c r="O44" s="147"/>
      <c r="P44" s="147">
        <v>50</v>
      </c>
      <c r="Q44" s="147">
        <v>50</v>
      </c>
      <c r="R44" s="147">
        <v>1240000</v>
      </c>
      <c r="S44" s="148">
        <f t="shared" si="1"/>
        <v>49.6</v>
      </c>
      <c r="T44" s="149">
        <f t="shared" si="2"/>
        <v>49.6</v>
      </c>
      <c r="U44" s="149">
        <f t="shared" si="7"/>
        <v>0.39999999999999858</v>
      </c>
      <c r="V44" s="149">
        <f t="shared" si="7"/>
        <v>0.39999999999999858</v>
      </c>
      <c r="W44" s="147">
        <f t="shared" si="4"/>
        <v>1260000</v>
      </c>
      <c r="X44" s="149">
        <f t="shared" si="5"/>
        <v>50.4</v>
      </c>
      <c r="Y44" s="149"/>
      <c r="Z44" s="81"/>
    </row>
    <row r="45" spans="1:26" ht="15" hidden="1" x14ac:dyDescent="0.25">
      <c r="A45" s="90">
        <f t="shared" si="8"/>
        <v>3</v>
      </c>
      <c r="B45" s="205"/>
      <c r="C45" s="205"/>
      <c r="D45" s="205"/>
      <c r="E45" s="205"/>
      <c r="F45" s="205"/>
      <c r="G45" s="205"/>
      <c r="H45" s="205"/>
      <c r="I45" s="206"/>
      <c r="J45" s="91"/>
      <c r="K45" s="92"/>
      <c r="L45" s="207" t="s">
        <v>68</v>
      </c>
      <c r="M45" s="208"/>
      <c r="N45" s="93">
        <v>76200000</v>
      </c>
      <c r="O45" s="94"/>
      <c r="P45" s="94">
        <v>0.78740157480314954</v>
      </c>
      <c r="Q45" s="94">
        <v>0.78740157480314954</v>
      </c>
      <c r="R45" s="94">
        <v>0</v>
      </c>
      <c r="S45" s="95">
        <f t="shared" si="1"/>
        <v>0</v>
      </c>
      <c r="T45" s="96">
        <f t="shared" si="2"/>
        <v>0</v>
      </c>
      <c r="U45" s="96"/>
      <c r="V45" s="96">
        <f t="shared" si="7"/>
        <v>0.78740157480314954</v>
      </c>
      <c r="W45" s="94">
        <f t="shared" si="4"/>
        <v>76200000</v>
      </c>
      <c r="X45" s="96">
        <f t="shared" si="5"/>
        <v>100</v>
      </c>
      <c r="Y45" s="96"/>
      <c r="Z45" s="90"/>
    </row>
    <row r="46" spans="1:26" ht="15" hidden="1" x14ac:dyDescent="0.25">
      <c r="A46" s="57">
        <f t="shared" si="8"/>
        <v>4</v>
      </c>
      <c r="B46" s="77"/>
      <c r="C46" s="77"/>
      <c r="D46" s="77"/>
      <c r="E46" s="77"/>
      <c r="F46" s="77"/>
      <c r="G46" s="77"/>
      <c r="H46" s="77"/>
      <c r="I46" s="78"/>
      <c r="J46" s="73"/>
      <c r="K46" s="74"/>
      <c r="L46" s="201" t="s">
        <v>69</v>
      </c>
      <c r="M46" s="202"/>
      <c r="N46" s="75">
        <v>319180000</v>
      </c>
      <c r="O46" s="55"/>
      <c r="P46" s="55">
        <v>25.101823422520209</v>
      </c>
      <c r="Q46" s="55">
        <v>25.101823422520209</v>
      </c>
      <c r="R46" s="55">
        <v>34850000</v>
      </c>
      <c r="S46" s="76">
        <f t="shared" si="1"/>
        <v>10.918603922551538</v>
      </c>
      <c r="T46" s="56">
        <f t="shared" si="2"/>
        <v>10.918603922551538</v>
      </c>
      <c r="U46" s="56"/>
      <c r="V46" s="56">
        <f t="shared" si="7"/>
        <v>14.18321949996867</v>
      </c>
      <c r="W46" s="55">
        <f t="shared" si="4"/>
        <v>284330000</v>
      </c>
      <c r="X46" s="56">
        <f t="shared" si="5"/>
        <v>89.08139607744846</v>
      </c>
      <c r="Y46" s="56"/>
      <c r="Z46" s="57"/>
    </row>
    <row r="47" spans="1:26" ht="15" hidden="1" x14ac:dyDescent="0.25">
      <c r="A47" s="67" t="s">
        <v>40</v>
      </c>
      <c r="B47" s="77"/>
      <c r="C47" s="77"/>
      <c r="D47" s="77"/>
      <c r="E47" s="77"/>
      <c r="F47" s="77"/>
      <c r="G47" s="77"/>
      <c r="H47" s="77"/>
      <c r="I47" s="78"/>
      <c r="J47" s="73"/>
      <c r="K47" s="193" t="s">
        <v>70</v>
      </c>
      <c r="L47" s="193"/>
      <c r="M47" s="194"/>
      <c r="N47" s="69">
        <f>SUM(N48:N49)</f>
        <v>130040000</v>
      </c>
      <c r="O47" s="55"/>
      <c r="P47" s="69">
        <v>33.658874192556141</v>
      </c>
      <c r="Q47" s="69">
        <v>33.658874192556141</v>
      </c>
      <c r="R47" s="69">
        <f>SUM(R48:R49)</f>
        <v>0</v>
      </c>
      <c r="S47" s="70">
        <f t="shared" si="1"/>
        <v>0</v>
      </c>
      <c r="T47" s="71">
        <f t="shared" si="2"/>
        <v>0</v>
      </c>
      <c r="U47" s="71"/>
      <c r="V47" s="56">
        <f t="shared" si="7"/>
        <v>33.658874192556141</v>
      </c>
      <c r="W47" s="69">
        <f t="shared" si="4"/>
        <v>130040000</v>
      </c>
      <c r="X47" s="72">
        <f t="shared" si="5"/>
        <v>100</v>
      </c>
      <c r="Y47" s="72"/>
      <c r="Z47" s="57"/>
    </row>
    <row r="48" spans="1:26" ht="15" hidden="1" x14ac:dyDescent="0.25">
      <c r="A48" s="57">
        <f>A46+1</f>
        <v>5</v>
      </c>
      <c r="B48" s="79"/>
      <c r="C48" s="79"/>
      <c r="D48" s="79"/>
      <c r="E48" s="79"/>
      <c r="F48" s="79"/>
      <c r="G48" s="79"/>
      <c r="H48" s="79"/>
      <c r="I48" s="80"/>
      <c r="J48" s="68"/>
      <c r="K48" s="97"/>
      <c r="L48" s="195" t="s">
        <v>71</v>
      </c>
      <c r="M48" s="196"/>
      <c r="N48" s="98">
        <v>86270000</v>
      </c>
      <c r="O48" s="55"/>
      <c r="P48" s="55">
        <v>0</v>
      </c>
      <c r="Q48" s="55">
        <v>0</v>
      </c>
      <c r="R48" s="55">
        <v>0</v>
      </c>
      <c r="S48" s="76">
        <f t="shared" si="1"/>
        <v>0</v>
      </c>
      <c r="T48" s="56">
        <f t="shared" si="2"/>
        <v>0</v>
      </c>
      <c r="U48" s="56"/>
      <c r="V48" s="56">
        <f t="shared" si="7"/>
        <v>0</v>
      </c>
      <c r="W48" s="55">
        <f t="shared" si="4"/>
        <v>86270000</v>
      </c>
      <c r="X48" s="56">
        <f t="shared" si="5"/>
        <v>100</v>
      </c>
      <c r="Y48" s="56"/>
      <c r="Z48" s="57"/>
    </row>
    <row r="49" spans="1:26" ht="15" hidden="1" x14ac:dyDescent="0.25">
      <c r="A49" s="57">
        <f>A48+1</f>
        <v>6</v>
      </c>
      <c r="B49" s="79"/>
      <c r="C49" s="79"/>
      <c r="D49" s="79"/>
      <c r="E49" s="79"/>
      <c r="F49" s="79"/>
      <c r="G49" s="79"/>
      <c r="H49" s="79"/>
      <c r="I49" s="80"/>
      <c r="J49" s="68"/>
      <c r="K49" s="97"/>
      <c r="L49" s="195" t="s">
        <v>72</v>
      </c>
      <c r="M49" s="196"/>
      <c r="N49" s="75">
        <v>43770000</v>
      </c>
      <c r="O49" s="55"/>
      <c r="P49" s="55">
        <v>100</v>
      </c>
      <c r="Q49" s="55">
        <v>100</v>
      </c>
      <c r="R49" s="55">
        <v>0</v>
      </c>
      <c r="S49" s="76">
        <f t="shared" si="1"/>
        <v>0</v>
      </c>
      <c r="T49" s="56">
        <f t="shared" si="2"/>
        <v>0</v>
      </c>
      <c r="U49" s="56"/>
      <c r="V49" s="56">
        <f t="shared" si="7"/>
        <v>100</v>
      </c>
      <c r="W49" s="55">
        <f t="shared" si="4"/>
        <v>43770000</v>
      </c>
      <c r="X49" s="56">
        <f t="shared" si="5"/>
        <v>100</v>
      </c>
      <c r="Y49" s="56"/>
      <c r="Z49" s="57"/>
    </row>
    <row r="50" spans="1:26" s="6" customFormat="1" ht="12.75" hidden="1" x14ac:dyDescent="0.25">
      <c r="A50" s="67" t="s">
        <v>73</v>
      </c>
      <c r="B50" s="79"/>
      <c r="C50" s="79"/>
      <c r="D50" s="79"/>
      <c r="E50" s="79"/>
      <c r="F50" s="79"/>
      <c r="G50" s="79"/>
      <c r="H50" s="79"/>
      <c r="I50" s="80"/>
      <c r="J50" s="68"/>
      <c r="K50" s="193" t="s">
        <v>74</v>
      </c>
      <c r="L50" s="193"/>
      <c r="M50" s="194"/>
      <c r="N50" s="69">
        <f>SUM(N51:N52)</f>
        <v>226540000</v>
      </c>
      <c r="O50" s="69"/>
      <c r="P50" s="69">
        <v>81.513198552132081</v>
      </c>
      <c r="Q50" s="69">
        <v>81.513198552132081</v>
      </c>
      <c r="R50" s="69">
        <f>SUM(R51:R52)</f>
        <v>43210000</v>
      </c>
      <c r="S50" s="70">
        <f t="shared" si="1"/>
        <v>19.073894235013682</v>
      </c>
      <c r="T50" s="71">
        <f t="shared" si="2"/>
        <v>19.073894235013682</v>
      </c>
      <c r="U50" s="71"/>
      <c r="V50" s="56">
        <f t="shared" si="7"/>
        <v>62.439304317118399</v>
      </c>
      <c r="W50" s="69">
        <f t="shared" si="4"/>
        <v>183330000</v>
      </c>
      <c r="X50" s="72">
        <f t="shared" si="5"/>
        <v>80.926105764986318</v>
      </c>
      <c r="Y50" s="72"/>
      <c r="Z50" s="67"/>
    </row>
    <row r="51" spans="1:26" ht="15" hidden="1" x14ac:dyDescent="0.25">
      <c r="A51" s="57">
        <f>A49+1</f>
        <v>7</v>
      </c>
      <c r="B51" s="197"/>
      <c r="C51" s="197"/>
      <c r="D51" s="197"/>
      <c r="E51" s="197"/>
      <c r="F51" s="197"/>
      <c r="G51" s="197"/>
      <c r="H51" s="197"/>
      <c r="I51" s="198"/>
      <c r="J51" s="73"/>
      <c r="K51" s="74"/>
      <c r="L51" s="195" t="s">
        <v>75</v>
      </c>
      <c r="M51" s="196"/>
      <c r="N51" s="75">
        <v>82820000</v>
      </c>
      <c r="O51" s="55"/>
      <c r="P51" s="55">
        <v>49.432504226032364</v>
      </c>
      <c r="Q51" s="55">
        <v>49.432504226032364</v>
      </c>
      <c r="R51" s="55">
        <v>0</v>
      </c>
      <c r="S51" s="76">
        <f t="shared" si="1"/>
        <v>0</v>
      </c>
      <c r="T51" s="56">
        <f t="shared" si="2"/>
        <v>0</v>
      </c>
      <c r="U51" s="56"/>
      <c r="V51" s="56">
        <f t="shared" si="7"/>
        <v>49.432504226032364</v>
      </c>
      <c r="W51" s="55">
        <f t="shared" si="4"/>
        <v>82820000</v>
      </c>
      <c r="X51" s="56">
        <f t="shared" si="5"/>
        <v>100</v>
      </c>
      <c r="Y51" s="56"/>
      <c r="Z51" s="57"/>
    </row>
    <row r="52" spans="1:26" s="6" customFormat="1" ht="12.75" hidden="1" x14ac:dyDescent="0.25">
      <c r="A52" s="57">
        <f>A51+1</f>
        <v>8</v>
      </c>
      <c r="B52" s="197"/>
      <c r="C52" s="197"/>
      <c r="D52" s="197"/>
      <c r="E52" s="197"/>
      <c r="F52" s="197"/>
      <c r="G52" s="197"/>
      <c r="H52" s="197"/>
      <c r="I52" s="198"/>
      <c r="J52" s="73"/>
      <c r="K52" s="74"/>
      <c r="L52" s="195" t="s">
        <v>76</v>
      </c>
      <c r="M52" s="196"/>
      <c r="N52" s="75">
        <v>143720000</v>
      </c>
      <c r="O52" s="69"/>
      <c r="P52" s="55">
        <v>100</v>
      </c>
      <c r="Q52" s="55">
        <v>100</v>
      </c>
      <c r="R52" s="55">
        <v>43210000</v>
      </c>
      <c r="S52" s="76">
        <f t="shared" si="1"/>
        <v>30.065404954077373</v>
      </c>
      <c r="T52" s="56">
        <f t="shared" si="2"/>
        <v>30.065404954077373</v>
      </c>
      <c r="U52" s="56"/>
      <c r="V52" s="56">
        <f t="shared" si="7"/>
        <v>69.934595045922634</v>
      </c>
      <c r="W52" s="55">
        <f t="shared" si="4"/>
        <v>100510000</v>
      </c>
      <c r="X52" s="56">
        <f t="shared" si="5"/>
        <v>69.934595045922634</v>
      </c>
      <c r="Y52" s="56"/>
      <c r="Z52" s="67"/>
    </row>
    <row r="53" spans="1:26" ht="15" hidden="1" x14ac:dyDescent="0.25">
      <c r="A53" s="67" t="s">
        <v>77</v>
      </c>
      <c r="B53" s="199"/>
      <c r="C53" s="199"/>
      <c r="D53" s="199"/>
      <c r="E53" s="199"/>
      <c r="F53" s="199"/>
      <c r="G53" s="199"/>
      <c r="H53" s="199"/>
      <c r="I53" s="200"/>
      <c r="J53" s="68"/>
      <c r="K53" s="193" t="s">
        <v>78</v>
      </c>
      <c r="L53" s="193"/>
      <c r="M53" s="194"/>
      <c r="N53" s="69">
        <f>SUM(N54:N60)</f>
        <v>1243988000</v>
      </c>
      <c r="O53" s="55"/>
      <c r="P53" s="69">
        <v>40.8946870870137</v>
      </c>
      <c r="Q53" s="69">
        <v>40.8946870870137</v>
      </c>
      <c r="R53" s="69">
        <f>SUM(R54:R60)</f>
        <v>110912950</v>
      </c>
      <c r="S53" s="70">
        <f t="shared" si="1"/>
        <v>8.915917999208995</v>
      </c>
      <c r="T53" s="71">
        <f t="shared" si="2"/>
        <v>8.915917999208995</v>
      </c>
      <c r="U53" s="71"/>
      <c r="V53" s="56">
        <f t="shared" si="7"/>
        <v>31.978769087804707</v>
      </c>
      <c r="W53" s="69">
        <f t="shared" si="4"/>
        <v>1133075050</v>
      </c>
      <c r="X53" s="72">
        <f t="shared" si="5"/>
        <v>91.084082000791</v>
      </c>
      <c r="Y53" s="72"/>
      <c r="Z53" s="57"/>
    </row>
    <row r="54" spans="1:26" ht="15" hidden="1" x14ac:dyDescent="0.25">
      <c r="A54" s="57">
        <f>A52+1</f>
        <v>9</v>
      </c>
      <c r="B54" s="197"/>
      <c r="C54" s="197"/>
      <c r="D54" s="197"/>
      <c r="E54" s="197"/>
      <c r="F54" s="197"/>
      <c r="G54" s="197"/>
      <c r="H54" s="197"/>
      <c r="I54" s="198"/>
      <c r="J54" s="73"/>
      <c r="K54" s="74"/>
      <c r="L54" s="195" t="s">
        <v>79</v>
      </c>
      <c r="M54" s="196"/>
      <c r="N54" s="75">
        <v>506180000</v>
      </c>
      <c r="O54" s="55"/>
      <c r="P54" s="55">
        <v>44.472322098858115</v>
      </c>
      <c r="Q54" s="55">
        <v>44.472322098858115</v>
      </c>
      <c r="R54" s="55">
        <v>9600000</v>
      </c>
      <c r="S54" s="76">
        <f t="shared" si="1"/>
        <v>1.8965585364889959</v>
      </c>
      <c r="T54" s="56">
        <f t="shared" si="2"/>
        <v>1.8965585364889959</v>
      </c>
      <c r="U54" s="56"/>
      <c r="V54" s="56">
        <f t="shared" si="7"/>
        <v>42.575763562369119</v>
      </c>
      <c r="W54" s="55">
        <f t="shared" si="4"/>
        <v>496580000</v>
      </c>
      <c r="X54" s="56">
        <f t="shared" si="5"/>
        <v>98.103441463511004</v>
      </c>
      <c r="Y54" s="56"/>
      <c r="Z54" s="57"/>
    </row>
    <row r="55" spans="1:26" s="6" customFormat="1" ht="12.75" hidden="1" x14ac:dyDescent="0.25">
      <c r="A55" s="57">
        <f t="shared" ref="A55:A60" si="15">A54+1</f>
        <v>10</v>
      </c>
      <c r="B55" s="197"/>
      <c r="C55" s="197"/>
      <c r="D55" s="197"/>
      <c r="E55" s="197"/>
      <c r="F55" s="197"/>
      <c r="G55" s="197"/>
      <c r="H55" s="197"/>
      <c r="I55" s="198"/>
      <c r="J55" s="73"/>
      <c r="K55" s="74"/>
      <c r="L55" s="195" t="s">
        <v>80</v>
      </c>
      <c r="M55" s="196"/>
      <c r="N55" s="75">
        <v>90620000</v>
      </c>
      <c r="O55" s="69"/>
      <c r="P55" s="55">
        <v>0</v>
      </c>
      <c r="Q55" s="55">
        <v>0</v>
      </c>
      <c r="R55" s="55">
        <v>0</v>
      </c>
      <c r="S55" s="76">
        <f t="shared" si="1"/>
        <v>0</v>
      </c>
      <c r="T55" s="56">
        <f t="shared" si="2"/>
        <v>0</v>
      </c>
      <c r="U55" s="56"/>
      <c r="V55" s="56">
        <f t="shared" si="7"/>
        <v>0</v>
      </c>
      <c r="W55" s="55">
        <f t="shared" si="4"/>
        <v>90620000</v>
      </c>
      <c r="X55" s="56">
        <f t="shared" si="5"/>
        <v>100</v>
      </c>
      <c r="Y55" s="56"/>
      <c r="Z55" s="67"/>
    </row>
    <row r="56" spans="1:26" ht="15" hidden="1" x14ac:dyDescent="0.25">
      <c r="A56" s="57">
        <f t="shared" si="15"/>
        <v>11</v>
      </c>
      <c r="B56" s="77"/>
      <c r="C56" s="77"/>
      <c r="D56" s="77"/>
      <c r="E56" s="77"/>
      <c r="F56" s="77"/>
      <c r="G56" s="77"/>
      <c r="H56" s="77"/>
      <c r="I56" s="78"/>
      <c r="J56" s="73"/>
      <c r="K56" s="74"/>
      <c r="L56" s="195" t="s">
        <v>81</v>
      </c>
      <c r="M56" s="196"/>
      <c r="N56" s="75">
        <v>174180000</v>
      </c>
      <c r="O56" s="55"/>
      <c r="P56" s="55">
        <v>81.625330118268465</v>
      </c>
      <c r="Q56" s="55">
        <v>81.625330118268465</v>
      </c>
      <c r="R56" s="55">
        <v>30131000</v>
      </c>
      <c r="S56" s="76">
        <f t="shared" si="1"/>
        <v>17.29877138592261</v>
      </c>
      <c r="T56" s="56">
        <f t="shared" si="2"/>
        <v>17.29877138592261</v>
      </c>
      <c r="U56" s="56"/>
      <c r="V56" s="56">
        <f t="shared" si="7"/>
        <v>64.326558732345859</v>
      </c>
      <c r="W56" s="55">
        <f t="shared" si="4"/>
        <v>144049000</v>
      </c>
      <c r="X56" s="56">
        <f t="shared" si="5"/>
        <v>82.701228614077394</v>
      </c>
      <c r="Y56" s="56"/>
      <c r="Z56" s="57"/>
    </row>
    <row r="57" spans="1:26" ht="15" hidden="1" x14ac:dyDescent="0.25">
      <c r="A57" s="57">
        <f t="shared" si="15"/>
        <v>12</v>
      </c>
      <c r="B57" s="77"/>
      <c r="C57" s="77"/>
      <c r="D57" s="77"/>
      <c r="E57" s="77"/>
      <c r="F57" s="77"/>
      <c r="G57" s="77"/>
      <c r="H57" s="77"/>
      <c r="I57" s="78"/>
      <c r="J57" s="73"/>
      <c r="K57" s="74"/>
      <c r="L57" s="195" t="s">
        <v>82</v>
      </c>
      <c r="M57" s="196"/>
      <c r="N57" s="75">
        <v>120968000</v>
      </c>
      <c r="O57" s="55"/>
      <c r="P57" s="55">
        <v>0</v>
      </c>
      <c r="Q57" s="55">
        <v>0</v>
      </c>
      <c r="R57" s="55">
        <v>0</v>
      </c>
      <c r="S57" s="76">
        <f t="shared" si="1"/>
        <v>0</v>
      </c>
      <c r="T57" s="56">
        <f t="shared" si="2"/>
        <v>0</v>
      </c>
      <c r="U57" s="56"/>
      <c r="V57" s="56">
        <f t="shared" si="7"/>
        <v>0</v>
      </c>
      <c r="W57" s="55">
        <f t="shared" si="4"/>
        <v>120968000</v>
      </c>
      <c r="X57" s="56">
        <f t="shared" si="5"/>
        <v>100</v>
      </c>
      <c r="Y57" s="56"/>
      <c r="Z57" s="57"/>
    </row>
    <row r="58" spans="1:26" ht="15" hidden="1" x14ac:dyDescent="0.25">
      <c r="A58" s="57">
        <f t="shared" si="15"/>
        <v>13</v>
      </c>
      <c r="B58" s="79"/>
      <c r="C58" s="79"/>
      <c r="D58" s="79"/>
      <c r="E58" s="79"/>
      <c r="F58" s="79"/>
      <c r="G58" s="79"/>
      <c r="H58" s="79"/>
      <c r="I58" s="80"/>
      <c r="J58" s="68"/>
      <c r="K58" s="99"/>
      <c r="L58" s="195" t="s">
        <v>83</v>
      </c>
      <c r="M58" s="196"/>
      <c r="N58" s="75">
        <v>184600000</v>
      </c>
      <c r="O58" s="55"/>
      <c r="P58" s="55">
        <v>65.785482123510292</v>
      </c>
      <c r="Q58" s="55">
        <v>65.785482123510292</v>
      </c>
      <c r="R58" s="55">
        <v>64598750</v>
      </c>
      <c r="S58" s="76">
        <f t="shared" si="1"/>
        <v>34.993905742145174</v>
      </c>
      <c r="T58" s="56">
        <f t="shared" si="2"/>
        <v>34.993905742145174</v>
      </c>
      <c r="U58" s="56"/>
      <c r="V58" s="56">
        <f t="shared" si="7"/>
        <v>30.791576381365118</v>
      </c>
      <c r="W58" s="55">
        <f t="shared" si="4"/>
        <v>120001250</v>
      </c>
      <c r="X58" s="56">
        <f t="shared" si="5"/>
        <v>65.006094257854812</v>
      </c>
      <c r="Y58" s="56"/>
      <c r="Z58" s="57"/>
    </row>
    <row r="59" spans="1:26" ht="15" hidden="1" x14ac:dyDescent="0.25">
      <c r="A59" s="57">
        <f t="shared" si="15"/>
        <v>14</v>
      </c>
      <c r="B59" s="79"/>
      <c r="C59" s="79"/>
      <c r="D59" s="79"/>
      <c r="E59" s="79"/>
      <c r="F59" s="79"/>
      <c r="G59" s="79"/>
      <c r="H59" s="79"/>
      <c r="I59" s="80"/>
      <c r="J59" s="68"/>
      <c r="K59" s="99"/>
      <c r="L59" s="195" t="s">
        <v>84</v>
      </c>
      <c r="M59" s="196"/>
      <c r="N59" s="75">
        <v>20000000</v>
      </c>
      <c r="O59" s="55"/>
      <c r="P59" s="55">
        <v>100</v>
      </c>
      <c r="Q59" s="55">
        <v>100</v>
      </c>
      <c r="R59" s="55">
        <v>1750000</v>
      </c>
      <c r="S59" s="76">
        <f t="shared" si="1"/>
        <v>8.75</v>
      </c>
      <c r="T59" s="56">
        <f t="shared" si="2"/>
        <v>8.75</v>
      </c>
      <c r="U59" s="56"/>
      <c r="V59" s="56">
        <f t="shared" si="7"/>
        <v>91.25</v>
      </c>
      <c r="W59" s="55">
        <f t="shared" si="4"/>
        <v>18250000</v>
      </c>
      <c r="X59" s="56">
        <f t="shared" si="5"/>
        <v>91.25</v>
      </c>
      <c r="Y59" s="56"/>
      <c r="Z59" s="57"/>
    </row>
    <row r="60" spans="1:26" s="4" customFormat="1" ht="12.75" hidden="1" x14ac:dyDescent="0.25">
      <c r="A60" s="57">
        <f t="shared" si="15"/>
        <v>15</v>
      </c>
      <c r="B60" s="77"/>
      <c r="C60" s="77"/>
      <c r="D60" s="77"/>
      <c r="E60" s="77"/>
      <c r="F60" s="77"/>
      <c r="G60" s="77"/>
      <c r="H60" s="77"/>
      <c r="I60" s="78"/>
      <c r="J60" s="73"/>
      <c r="K60" s="74"/>
      <c r="L60" s="195" t="s">
        <v>85</v>
      </c>
      <c r="M60" s="196"/>
      <c r="N60" s="75">
        <v>147440000</v>
      </c>
      <c r="O60" s="55"/>
      <c r="P60" s="55">
        <v>0</v>
      </c>
      <c r="Q60" s="55">
        <v>0</v>
      </c>
      <c r="R60" s="55">
        <v>4833200</v>
      </c>
      <c r="S60" s="76">
        <f t="shared" si="1"/>
        <v>3.2780792186652197</v>
      </c>
      <c r="T60" s="56">
        <f t="shared" si="2"/>
        <v>3.2780792186652197</v>
      </c>
      <c r="U60" s="56"/>
      <c r="V60" s="56">
        <f t="shared" si="7"/>
        <v>-3.2780792186652197</v>
      </c>
      <c r="W60" s="55">
        <f t="shared" si="4"/>
        <v>142606800</v>
      </c>
      <c r="X60" s="56">
        <f t="shared" si="5"/>
        <v>96.721920781334774</v>
      </c>
      <c r="Y60" s="56"/>
      <c r="Z60" s="57"/>
    </row>
    <row r="61" spans="1:26" ht="15" hidden="1" x14ac:dyDescent="0.25">
      <c r="A61" s="67" t="s">
        <v>86</v>
      </c>
      <c r="B61" s="77"/>
      <c r="C61" s="77"/>
      <c r="D61" s="77"/>
      <c r="E61" s="77"/>
      <c r="F61" s="77"/>
      <c r="G61" s="77"/>
      <c r="H61" s="77"/>
      <c r="I61" s="78"/>
      <c r="J61" s="73"/>
      <c r="K61" s="193" t="s">
        <v>87</v>
      </c>
      <c r="L61" s="193"/>
      <c r="M61" s="194"/>
      <c r="N61" s="69">
        <f>SUM(N62:N106)</f>
        <v>15692198044</v>
      </c>
      <c r="O61" s="55"/>
      <c r="P61" s="69">
        <v>71.122750858139753</v>
      </c>
      <c r="Q61" s="69">
        <v>71.122750858139753</v>
      </c>
      <c r="R61" s="69">
        <f>SUM(R62:R106)</f>
        <v>1815407777</v>
      </c>
      <c r="S61" s="70">
        <f t="shared" si="1"/>
        <v>11.568855885642684</v>
      </c>
      <c r="T61" s="71">
        <f t="shared" si="2"/>
        <v>11.568855885642684</v>
      </c>
      <c r="U61" s="71"/>
      <c r="V61" s="56">
        <f t="shared" si="7"/>
        <v>59.553894972497069</v>
      </c>
      <c r="W61" s="69">
        <f t="shared" si="4"/>
        <v>13876790267</v>
      </c>
      <c r="X61" s="72">
        <f t="shared" si="5"/>
        <v>88.431144114357323</v>
      </c>
      <c r="Y61" s="72"/>
      <c r="Z61" s="57"/>
    </row>
    <row r="62" spans="1:26" s="6" customFormat="1" ht="12.75" hidden="1" x14ac:dyDescent="0.25">
      <c r="A62" s="57">
        <f>A60+1</f>
        <v>16</v>
      </c>
      <c r="B62" s="77"/>
      <c r="C62" s="77"/>
      <c r="D62" s="77"/>
      <c r="E62" s="77"/>
      <c r="F62" s="77"/>
      <c r="G62" s="77"/>
      <c r="H62" s="77"/>
      <c r="I62" s="78"/>
      <c r="J62" s="73"/>
      <c r="K62" s="74"/>
      <c r="L62" s="191" t="s">
        <v>88</v>
      </c>
      <c r="M62" s="192"/>
      <c r="N62" s="98">
        <v>485800000</v>
      </c>
      <c r="O62" s="69"/>
      <c r="P62" s="55">
        <v>42.457801564429801</v>
      </c>
      <c r="Q62" s="55">
        <v>42.457801564429801</v>
      </c>
      <c r="R62" s="55">
        <v>10570000</v>
      </c>
      <c r="S62" s="76">
        <f t="shared" si="1"/>
        <v>2.1757925072046111</v>
      </c>
      <c r="T62" s="56">
        <f t="shared" si="2"/>
        <v>2.1757925072046111</v>
      </c>
      <c r="U62" s="56"/>
      <c r="V62" s="56">
        <f t="shared" si="7"/>
        <v>40.282009057225189</v>
      </c>
      <c r="W62" s="55">
        <f t="shared" si="4"/>
        <v>475230000</v>
      </c>
      <c r="X62" s="56">
        <f t="shared" si="5"/>
        <v>97.824207492795395</v>
      </c>
      <c r="Y62" s="56"/>
      <c r="Z62" s="67"/>
    </row>
    <row r="63" spans="1:26" ht="15" hidden="1" x14ac:dyDescent="0.25">
      <c r="A63" s="57">
        <f>A62+1</f>
        <v>17</v>
      </c>
      <c r="B63" s="77"/>
      <c r="C63" s="77"/>
      <c r="D63" s="77"/>
      <c r="E63" s="77"/>
      <c r="F63" s="77"/>
      <c r="G63" s="77"/>
      <c r="H63" s="77"/>
      <c r="I63" s="78"/>
      <c r="J63" s="73"/>
      <c r="K63" s="74"/>
      <c r="L63" s="191" t="s">
        <v>89</v>
      </c>
      <c r="M63" s="192"/>
      <c r="N63" s="98">
        <v>86632000</v>
      </c>
      <c r="O63" s="55"/>
      <c r="P63" s="55">
        <v>0.92344630159756202</v>
      </c>
      <c r="Q63" s="55">
        <v>0.92344630159756202</v>
      </c>
      <c r="R63" s="55">
        <v>0</v>
      </c>
      <c r="S63" s="76">
        <f t="shared" si="1"/>
        <v>0</v>
      </c>
      <c r="T63" s="56">
        <f t="shared" si="2"/>
        <v>0</v>
      </c>
      <c r="U63" s="56"/>
      <c r="V63" s="56">
        <f t="shared" si="7"/>
        <v>0.92344630159756202</v>
      </c>
      <c r="W63" s="55">
        <f t="shared" si="4"/>
        <v>86632000</v>
      </c>
      <c r="X63" s="56">
        <f t="shared" si="5"/>
        <v>100</v>
      </c>
      <c r="Y63" s="56"/>
      <c r="Z63" s="57"/>
    </row>
    <row r="64" spans="1:26" ht="15" hidden="1" x14ac:dyDescent="0.25">
      <c r="A64" s="57">
        <f t="shared" ref="A64:A106" si="16">A63+1</f>
        <v>18</v>
      </c>
      <c r="B64" s="77"/>
      <c r="C64" s="77"/>
      <c r="D64" s="77"/>
      <c r="E64" s="77"/>
      <c r="F64" s="77"/>
      <c r="G64" s="77"/>
      <c r="H64" s="77"/>
      <c r="I64" s="78"/>
      <c r="J64" s="73"/>
      <c r="K64" s="74"/>
      <c r="L64" s="191" t="s">
        <v>90</v>
      </c>
      <c r="M64" s="192"/>
      <c r="N64" s="98">
        <v>189932000</v>
      </c>
      <c r="O64" s="55"/>
      <c r="P64" s="55">
        <v>0</v>
      </c>
      <c r="Q64" s="55">
        <v>0</v>
      </c>
      <c r="R64" s="55">
        <v>0</v>
      </c>
      <c r="S64" s="76">
        <f t="shared" si="1"/>
        <v>0</v>
      </c>
      <c r="T64" s="56">
        <f t="shared" si="2"/>
        <v>0</v>
      </c>
      <c r="U64" s="56"/>
      <c r="V64" s="56">
        <f t="shared" si="7"/>
        <v>0</v>
      </c>
      <c r="W64" s="55">
        <f t="shared" si="4"/>
        <v>189932000</v>
      </c>
      <c r="X64" s="56">
        <f t="shared" si="5"/>
        <v>100</v>
      </c>
      <c r="Y64" s="56"/>
      <c r="Z64" s="57"/>
    </row>
    <row r="65" spans="1:26" ht="15" hidden="1" x14ac:dyDescent="0.25">
      <c r="A65" s="57">
        <f t="shared" si="16"/>
        <v>19</v>
      </c>
      <c r="B65" s="77"/>
      <c r="C65" s="77"/>
      <c r="D65" s="77"/>
      <c r="E65" s="77"/>
      <c r="F65" s="77"/>
      <c r="G65" s="77"/>
      <c r="H65" s="77"/>
      <c r="I65" s="78"/>
      <c r="J65" s="73"/>
      <c r="K65" s="74"/>
      <c r="L65" s="191" t="s">
        <v>91</v>
      </c>
      <c r="M65" s="192"/>
      <c r="N65" s="98">
        <v>323460000</v>
      </c>
      <c r="O65" s="55"/>
      <c r="P65" s="55">
        <v>7.1106164595313173</v>
      </c>
      <c r="Q65" s="55">
        <v>7.1106164595313173</v>
      </c>
      <c r="R65" s="55">
        <v>19377000</v>
      </c>
      <c r="S65" s="76">
        <f t="shared" si="1"/>
        <v>5.9905397885364495</v>
      </c>
      <c r="T65" s="56">
        <f t="shared" si="2"/>
        <v>5.9905397885364495</v>
      </c>
      <c r="U65" s="56"/>
      <c r="V65" s="56">
        <f t="shared" si="7"/>
        <v>1.1200766709948677</v>
      </c>
      <c r="W65" s="55">
        <f t="shared" si="4"/>
        <v>304083000</v>
      </c>
      <c r="X65" s="56">
        <f t="shared" si="5"/>
        <v>94.009460211463548</v>
      </c>
      <c r="Y65" s="56"/>
      <c r="Z65" s="57"/>
    </row>
    <row r="66" spans="1:26" ht="15" hidden="1" x14ac:dyDescent="0.25">
      <c r="A66" s="57">
        <f t="shared" si="16"/>
        <v>20</v>
      </c>
      <c r="B66" s="77"/>
      <c r="C66" s="77"/>
      <c r="D66" s="77"/>
      <c r="E66" s="77"/>
      <c r="F66" s="77"/>
      <c r="G66" s="77"/>
      <c r="H66" s="77"/>
      <c r="I66" s="78"/>
      <c r="J66" s="73"/>
      <c r="K66" s="74"/>
      <c r="L66" s="191" t="s">
        <v>92</v>
      </c>
      <c r="M66" s="192"/>
      <c r="N66" s="98">
        <v>113170000</v>
      </c>
      <c r="O66" s="55"/>
      <c r="P66" s="55">
        <v>12.370769638596801</v>
      </c>
      <c r="Q66" s="55">
        <v>12.370769638596801</v>
      </c>
      <c r="R66" s="55">
        <v>14000000</v>
      </c>
      <c r="S66" s="76">
        <f t="shared" si="1"/>
        <v>12.370769638596801</v>
      </c>
      <c r="T66" s="56">
        <f t="shared" si="2"/>
        <v>12.370769638596801</v>
      </c>
      <c r="U66" s="56"/>
      <c r="V66" s="56">
        <f t="shared" si="7"/>
        <v>0</v>
      </c>
      <c r="W66" s="55">
        <f t="shared" si="4"/>
        <v>99170000</v>
      </c>
      <c r="X66" s="56">
        <f t="shared" si="5"/>
        <v>87.629230361403202</v>
      </c>
      <c r="Y66" s="56"/>
      <c r="Z66" s="57"/>
    </row>
    <row r="67" spans="1:26" ht="15" hidden="1" x14ac:dyDescent="0.25">
      <c r="A67" s="57">
        <f t="shared" si="16"/>
        <v>21</v>
      </c>
      <c r="B67" s="77"/>
      <c r="C67" s="77"/>
      <c r="D67" s="77"/>
      <c r="E67" s="77"/>
      <c r="F67" s="77"/>
      <c r="G67" s="77"/>
      <c r="H67" s="77"/>
      <c r="I67" s="78"/>
      <c r="J67" s="73"/>
      <c r="K67" s="74"/>
      <c r="L67" s="191" t="s">
        <v>93</v>
      </c>
      <c r="M67" s="192"/>
      <c r="N67" s="98">
        <v>330040000</v>
      </c>
      <c r="O67" s="55"/>
      <c r="P67" s="55">
        <v>0</v>
      </c>
      <c r="Q67" s="55">
        <v>0</v>
      </c>
      <c r="R67" s="55">
        <v>0</v>
      </c>
      <c r="S67" s="76">
        <f t="shared" si="1"/>
        <v>0</v>
      </c>
      <c r="T67" s="56">
        <f t="shared" si="2"/>
        <v>0</v>
      </c>
      <c r="U67" s="56"/>
      <c r="V67" s="56">
        <f t="shared" si="7"/>
        <v>0</v>
      </c>
      <c r="W67" s="55">
        <f t="shared" si="4"/>
        <v>330040000</v>
      </c>
      <c r="X67" s="56">
        <f t="shared" si="5"/>
        <v>100</v>
      </c>
      <c r="Y67" s="56"/>
      <c r="Z67" s="57"/>
    </row>
    <row r="68" spans="1:26" ht="15" hidden="1" x14ac:dyDescent="0.25">
      <c r="A68" s="57">
        <f t="shared" si="16"/>
        <v>22</v>
      </c>
      <c r="B68" s="77"/>
      <c r="C68" s="77"/>
      <c r="D68" s="77"/>
      <c r="E68" s="77"/>
      <c r="F68" s="77"/>
      <c r="G68" s="77"/>
      <c r="H68" s="77"/>
      <c r="I68" s="78"/>
      <c r="J68" s="73"/>
      <c r="K68" s="74"/>
      <c r="L68" s="191" t="s">
        <v>94</v>
      </c>
      <c r="M68" s="192"/>
      <c r="N68" s="98">
        <v>192950000</v>
      </c>
      <c r="O68" s="55"/>
      <c r="P68" s="55">
        <v>48.5358901269759</v>
      </c>
      <c r="Q68" s="55">
        <v>48.5358901269759</v>
      </c>
      <c r="R68" s="55">
        <v>75600000</v>
      </c>
      <c r="S68" s="76">
        <f t="shared" si="1"/>
        <v>39.181135009069706</v>
      </c>
      <c r="T68" s="56">
        <f t="shared" si="2"/>
        <v>39.181135009069706</v>
      </c>
      <c r="U68" s="56"/>
      <c r="V68" s="56">
        <f t="shared" si="7"/>
        <v>9.3547551179061941</v>
      </c>
      <c r="W68" s="55">
        <f t="shared" si="4"/>
        <v>117350000</v>
      </c>
      <c r="X68" s="56">
        <f t="shared" si="5"/>
        <v>60.818864990930287</v>
      </c>
      <c r="Y68" s="56"/>
      <c r="Z68" s="57"/>
    </row>
    <row r="69" spans="1:26" ht="15" hidden="1" x14ac:dyDescent="0.25">
      <c r="A69" s="57">
        <f t="shared" si="16"/>
        <v>23</v>
      </c>
      <c r="B69" s="77"/>
      <c r="C69" s="77"/>
      <c r="D69" s="77"/>
      <c r="E69" s="77"/>
      <c r="F69" s="77"/>
      <c r="G69" s="77"/>
      <c r="H69" s="77"/>
      <c r="I69" s="78"/>
      <c r="J69" s="73"/>
      <c r="K69" s="74"/>
      <c r="L69" s="191" t="s">
        <v>95</v>
      </c>
      <c r="M69" s="192"/>
      <c r="N69" s="98">
        <v>114102000</v>
      </c>
      <c r="O69" s="55"/>
      <c r="P69" s="55">
        <v>0</v>
      </c>
      <c r="Q69" s="55">
        <v>0</v>
      </c>
      <c r="R69" s="55">
        <v>0</v>
      </c>
      <c r="S69" s="76">
        <f t="shared" si="1"/>
        <v>0</v>
      </c>
      <c r="T69" s="56">
        <f t="shared" si="2"/>
        <v>0</v>
      </c>
      <c r="U69" s="56"/>
      <c r="V69" s="56">
        <f t="shared" si="7"/>
        <v>0</v>
      </c>
      <c r="W69" s="55">
        <f t="shared" si="4"/>
        <v>114102000</v>
      </c>
      <c r="X69" s="56">
        <f t="shared" si="5"/>
        <v>100</v>
      </c>
      <c r="Y69" s="56"/>
      <c r="Z69" s="57"/>
    </row>
    <row r="70" spans="1:26" ht="15" hidden="1" x14ac:dyDescent="0.25">
      <c r="A70" s="57">
        <f t="shared" si="16"/>
        <v>24</v>
      </c>
      <c r="B70" s="77"/>
      <c r="C70" s="77"/>
      <c r="D70" s="77"/>
      <c r="E70" s="77"/>
      <c r="F70" s="77"/>
      <c r="G70" s="77"/>
      <c r="H70" s="77"/>
      <c r="I70" s="78"/>
      <c r="J70" s="73"/>
      <c r="K70" s="74"/>
      <c r="L70" s="191" t="s">
        <v>96</v>
      </c>
      <c r="M70" s="192"/>
      <c r="N70" s="98">
        <v>65742000</v>
      </c>
      <c r="O70" s="55"/>
      <c r="P70" s="55">
        <v>0</v>
      </c>
      <c r="Q70" s="55">
        <v>0</v>
      </c>
      <c r="R70" s="55">
        <v>0</v>
      </c>
      <c r="S70" s="76">
        <f t="shared" si="1"/>
        <v>0</v>
      </c>
      <c r="T70" s="56">
        <f t="shared" si="2"/>
        <v>0</v>
      </c>
      <c r="U70" s="56"/>
      <c r="V70" s="56">
        <f t="shared" si="7"/>
        <v>0</v>
      </c>
      <c r="W70" s="55">
        <f t="shared" si="4"/>
        <v>65742000</v>
      </c>
      <c r="X70" s="56">
        <f t="shared" si="5"/>
        <v>100</v>
      </c>
      <c r="Y70" s="56"/>
      <c r="Z70" s="57"/>
    </row>
    <row r="71" spans="1:26" ht="15" hidden="1" x14ac:dyDescent="0.25">
      <c r="A71" s="57">
        <f t="shared" si="16"/>
        <v>25</v>
      </c>
      <c r="B71" s="77"/>
      <c r="C71" s="77"/>
      <c r="D71" s="77"/>
      <c r="E71" s="77"/>
      <c r="F71" s="77"/>
      <c r="G71" s="77"/>
      <c r="H71" s="77"/>
      <c r="I71" s="78"/>
      <c r="J71" s="73"/>
      <c r="K71" s="74"/>
      <c r="L71" s="191" t="s">
        <v>97</v>
      </c>
      <c r="M71" s="192"/>
      <c r="N71" s="98">
        <v>186970000</v>
      </c>
      <c r="O71" s="55"/>
      <c r="P71" s="55">
        <v>3.9043696849761993</v>
      </c>
      <c r="Q71" s="55">
        <v>3.9043696849761993</v>
      </c>
      <c r="R71" s="55">
        <v>0</v>
      </c>
      <c r="S71" s="76">
        <f t="shared" si="1"/>
        <v>0</v>
      </c>
      <c r="T71" s="56">
        <f t="shared" si="2"/>
        <v>0</v>
      </c>
      <c r="U71" s="56"/>
      <c r="V71" s="56">
        <f t="shared" si="7"/>
        <v>3.9043696849761993</v>
      </c>
      <c r="W71" s="55">
        <f t="shared" si="4"/>
        <v>186970000</v>
      </c>
      <c r="X71" s="56">
        <f t="shared" si="5"/>
        <v>100</v>
      </c>
      <c r="Y71" s="56"/>
      <c r="Z71" s="57"/>
    </row>
    <row r="72" spans="1:26" ht="15" hidden="1" x14ac:dyDescent="0.25">
      <c r="A72" s="57">
        <f t="shared" si="16"/>
        <v>26</v>
      </c>
      <c r="B72" s="77"/>
      <c r="C72" s="77"/>
      <c r="D72" s="77"/>
      <c r="E72" s="77"/>
      <c r="F72" s="77"/>
      <c r="G72" s="77"/>
      <c r="H72" s="77"/>
      <c r="I72" s="78"/>
      <c r="J72" s="73"/>
      <c r="K72" s="74"/>
      <c r="L72" s="191" t="s">
        <v>98</v>
      </c>
      <c r="M72" s="192"/>
      <c r="N72" s="98">
        <v>356361700</v>
      </c>
      <c r="O72" s="55"/>
      <c r="P72" s="55">
        <v>58.120162744761856</v>
      </c>
      <c r="Q72" s="55">
        <v>58.120162744761856</v>
      </c>
      <c r="R72" s="55">
        <v>91752537</v>
      </c>
      <c r="S72" s="76">
        <f t="shared" si="1"/>
        <v>25.747025283581259</v>
      </c>
      <c r="T72" s="56">
        <f t="shared" si="2"/>
        <v>25.747025283581259</v>
      </c>
      <c r="U72" s="56"/>
      <c r="V72" s="56">
        <f t="shared" si="7"/>
        <v>32.373137461180598</v>
      </c>
      <c r="W72" s="55">
        <f t="shared" si="4"/>
        <v>264609163</v>
      </c>
      <c r="X72" s="56">
        <f t="shared" si="5"/>
        <v>74.252974716418734</v>
      </c>
      <c r="Y72" s="56"/>
      <c r="Z72" s="57"/>
    </row>
    <row r="73" spans="1:26" ht="15" hidden="1" x14ac:dyDescent="0.25">
      <c r="A73" s="57">
        <f t="shared" si="16"/>
        <v>27</v>
      </c>
      <c r="B73" s="77"/>
      <c r="C73" s="77"/>
      <c r="D73" s="77"/>
      <c r="E73" s="77"/>
      <c r="F73" s="77"/>
      <c r="G73" s="77"/>
      <c r="H73" s="77"/>
      <c r="I73" s="78"/>
      <c r="J73" s="73"/>
      <c r="K73" s="74"/>
      <c r="L73" s="191" t="s">
        <v>99</v>
      </c>
      <c r="M73" s="192"/>
      <c r="N73" s="98">
        <v>343330000</v>
      </c>
      <c r="O73" s="55"/>
      <c r="P73" s="55">
        <v>100</v>
      </c>
      <c r="Q73" s="55">
        <v>100</v>
      </c>
      <c r="R73" s="55">
        <v>0</v>
      </c>
      <c r="S73" s="76">
        <f t="shared" si="1"/>
        <v>0</v>
      </c>
      <c r="T73" s="56">
        <f t="shared" si="2"/>
        <v>0</v>
      </c>
      <c r="U73" s="56"/>
      <c r="V73" s="56">
        <f t="shared" si="7"/>
        <v>100</v>
      </c>
      <c r="W73" s="55">
        <f t="shared" si="4"/>
        <v>343330000</v>
      </c>
      <c r="X73" s="56">
        <f t="shared" si="5"/>
        <v>100</v>
      </c>
      <c r="Y73" s="56"/>
      <c r="Z73" s="57"/>
    </row>
    <row r="74" spans="1:26" ht="15" hidden="1" x14ac:dyDescent="0.25">
      <c r="A74" s="57">
        <f t="shared" si="16"/>
        <v>28</v>
      </c>
      <c r="B74" s="77"/>
      <c r="C74" s="77"/>
      <c r="D74" s="77"/>
      <c r="E74" s="77"/>
      <c r="F74" s="77"/>
      <c r="G74" s="77"/>
      <c r="H74" s="77"/>
      <c r="I74" s="78"/>
      <c r="J74" s="73"/>
      <c r="K74" s="74"/>
      <c r="L74" s="191" t="s">
        <v>100</v>
      </c>
      <c r="M74" s="192"/>
      <c r="N74" s="98">
        <v>988400000</v>
      </c>
      <c r="O74" s="55"/>
      <c r="P74" s="55">
        <v>100</v>
      </c>
      <c r="Q74" s="55">
        <v>100</v>
      </c>
      <c r="R74" s="55">
        <v>93300000</v>
      </c>
      <c r="S74" s="76">
        <f t="shared" si="1"/>
        <v>9.439498178874949</v>
      </c>
      <c r="T74" s="56">
        <f t="shared" si="2"/>
        <v>9.439498178874949</v>
      </c>
      <c r="U74" s="56"/>
      <c r="V74" s="56">
        <f t="shared" si="7"/>
        <v>90.560501821125058</v>
      </c>
      <c r="W74" s="55">
        <f t="shared" si="4"/>
        <v>895100000</v>
      </c>
      <c r="X74" s="56">
        <f t="shared" si="5"/>
        <v>90.560501821125044</v>
      </c>
      <c r="Y74" s="56"/>
      <c r="Z74" s="57"/>
    </row>
    <row r="75" spans="1:26" ht="15" hidden="1" x14ac:dyDescent="0.25">
      <c r="A75" s="57">
        <f t="shared" si="16"/>
        <v>29</v>
      </c>
      <c r="B75" s="77"/>
      <c r="C75" s="77"/>
      <c r="D75" s="77"/>
      <c r="E75" s="77"/>
      <c r="F75" s="77"/>
      <c r="G75" s="77"/>
      <c r="H75" s="77"/>
      <c r="I75" s="78"/>
      <c r="J75" s="73"/>
      <c r="K75" s="74"/>
      <c r="L75" s="191" t="s">
        <v>101</v>
      </c>
      <c r="M75" s="192"/>
      <c r="N75" s="98">
        <v>442950000</v>
      </c>
      <c r="O75" s="55"/>
      <c r="P75" s="55">
        <v>50.36076306580879</v>
      </c>
      <c r="Q75" s="55">
        <v>50.36076306580879</v>
      </c>
      <c r="R75" s="55">
        <v>158883850</v>
      </c>
      <c r="S75" s="76">
        <f t="shared" si="1"/>
        <v>35.869477367648713</v>
      </c>
      <c r="T75" s="56">
        <f t="shared" si="2"/>
        <v>35.869477367648713</v>
      </c>
      <c r="U75" s="56"/>
      <c r="V75" s="56">
        <f t="shared" si="7"/>
        <v>14.491285698160077</v>
      </c>
      <c r="W75" s="55">
        <f t="shared" si="4"/>
        <v>284066150</v>
      </c>
      <c r="X75" s="56">
        <f t="shared" si="5"/>
        <v>64.130522632351287</v>
      </c>
      <c r="Y75" s="56"/>
      <c r="Z75" s="57"/>
    </row>
    <row r="76" spans="1:26" ht="15" hidden="1" x14ac:dyDescent="0.25">
      <c r="A76" s="57">
        <f t="shared" si="16"/>
        <v>30</v>
      </c>
      <c r="B76" s="77"/>
      <c r="C76" s="77"/>
      <c r="D76" s="77"/>
      <c r="E76" s="77"/>
      <c r="F76" s="77"/>
      <c r="G76" s="77"/>
      <c r="H76" s="77"/>
      <c r="I76" s="78"/>
      <c r="J76" s="73"/>
      <c r="K76" s="74"/>
      <c r="L76" s="191" t="s">
        <v>102</v>
      </c>
      <c r="M76" s="192"/>
      <c r="N76" s="98">
        <v>194840000</v>
      </c>
      <c r="O76" s="55"/>
      <c r="P76" s="55">
        <v>24.85629234243482</v>
      </c>
      <c r="Q76" s="55">
        <v>24.85629234243482</v>
      </c>
      <c r="R76" s="55">
        <v>0</v>
      </c>
      <c r="S76" s="76">
        <f t="shared" si="1"/>
        <v>0</v>
      </c>
      <c r="T76" s="56">
        <f t="shared" si="2"/>
        <v>0</v>
      </c>
      <c r="U76" s="56"/>
      <c r="V76" s="56">
        <f t="shared" si="7"/>
        <v>24.85629234243482</v>
      </c>
      <c r="W76" s="55">
        <f t="shared" si="4"/>
        <v>194840000</v>
      </c>
      <c r="X76" s="56">
        <f t="shared" si="5"/>
        <v>100</v>
      </c>
      <c r="Y76" s="56"/>
      <c r="Z76" s="57"/>
    </row>
    <row r="77" spans="1:26" ht="15" hidden="1" x14ac:dyDescent="0.25">
      <c r="A77" s="57">
        <f t="shared" si="16"/>
        <v>31</v>
      </c>
      <c r="B77" s="77"/>
      <c r="C77" s="77"/>
      <c r="D77" s="77"/>
      <c r="E77" s="77"/>
      <c r="F77" s="77"/>
      <c r="G77" s="77"/>
      <c r="H77" s="77"/>
      <c r="I77" s="78"/>
      <c r="J77" s="73"/>
      <c r="K77" s="74"/>
      <c r="L77" s="191" t="s">
        <v>103</v>
      </c>
      <c r="M77" s="192"/>
      <c r="N77" s="98">
        <v>401200000</v>
      </c>
      <c r="O77" s="55"/>
      <c r="P77" s="55">
        <v>70.294117647058826</v>
      </c>
      <c r="Q77" s="55">
        <v>70.294117647058826</v>
      </c>
      <c r="R77" s="55">
        <v>0</v>
      </c>
      <c r="S77" s="76">
        <f t="shared" si="1"/>
        <v>0</v>
      </c>
      <c r="T77" s="56">
        <f t="shared" si="2"/>
        <v>0</v>
      </c>
      <c r="U77" s="56"/>
      <c r="V77" s="56">
        <f t="shared" si="7"/>
        <v>70.294117647058826</v>
      </c>
      <c r="W77" s="55">
        <f t="shared" si="4"/>
        <v>401200000</v>
      </c>
      <c r="X77" s="56">
        <f t="shared" si="5"/>
        <v>100</v>
      </c>
      <c r="Y77" s="56"/>
      <c r="Z77" s="57"/>
    </row>
    <row r="78" spans="1:26" ht="15" hidden="1" x14ac:dyDescent="0.25">
      <c r="A78" s="57">
        <f t="shared" si="16"/>
        <v>32</v>
      </c>
      <c r="B78" s="77"/>
      <c r="C78" s="77"/>
      <c r="D78" s="77"/>
      <c r="E78" s="77"/>
      <c r="F78" s="77"/>
      <c r="G78" s="77"/>
      <c r="H78" s="77"/>
      <c r="I78" s="78"/>
      <c r="J78" s="73"/>
      <c r="K78" s="74"/>
      <c r="L78" s="191" t="s">
        <v>104</v>
      </c>
      <c r="M78" s="192"/>
      <c r="N78" s="98">
        <v>250300000</v>
      </c>
      <c r="O78" s="55"/>
      <c r="P78" s="55">
        <v>20.575309628445861</v>
      </c>
      <c r="Q78" s="55">
        <v>20.575309628445861</v>
      </c>
      <c r="R78" s="55">
        <v>0</v>
      </c>
      <c r="S78" s="76">
        <f t="shared" si="1"/>
        <v>0</v>
      </c>
      <c r="T78" s="56">
        <f t="shared" si="2"/>
        <v>0</v>
      </c>
      <c r="U78" s="56"/>
      <c r="V78" s="56">
        <f t="shared" si="7"/>
        <v>20.575309628445861</v>
      </c>
      <c r="W78" s="55">
        <f t="shared" si="4"/>
        <v>250300000</v>
      </c>
      <c r="X78" s="56">
        <f t="shared" si="5"/>
        <v>100</v>
      </c>
      <c r="Y78" s="56"/>
      <c r="Z78" s="57"/>
    </row>
    <row r="79" spans="1:26" ht="15" hidden="1" x14ac:dyDescent="0.25">
      <c r="A79" s="57">
        <f t="shared" si="16"/>
        <v>33</v>
      </c>
      <c r="B79" s="77"/>
      <c r="C79" s="77"/>
      <c r="D79" s="77"/>
      <c r="E79" s="77"/>
      <c r="F79" s="77"/>
      <c r="G79" s="77"/>
      <c r="H79" s="77"/>
      <c r="I79" s="78"/>
      <c r="J79" s="73"/>
      <c r="K79" s="74"/>
      <c r="L79" s="191" t="s">
        <v>105</v>
      </c>
      <c r="M79" s="192"/>
      <c r="N79" s="98">
        <v>286094800</v>
      </c>
      <c r="O79" s="55"/>
      <c r="P79" s="55">
        <v>49.031300114507495</v>
      </c>
      <c r="Q79" s="55">
        <v>49.031300114507495</v>
      </c>
      <c r="R79" s="55">
        <v>0</v>
      </c>
      <c r="S79" s="76">
        <f t="shared" si="1"/>
        <v>0</v>
      </c>
      <c r="T79" s="56">
        <f t="shared" si="2"/>
        <v>0</v>
      </c>
      <c r="U79" s="56"/>
      <c r="V79" s="56">
        <f t="shared" si="7"/>
        <v>49.031300114507495</v>
      </c>
      <c r="W79" s="55">
        <f t="shared" si="4"/>
        <v>286094800</v>
      </c>
      <c r="X79" s="56">
        <f t="shared" si="5"/>
        <v>100</v>
      </c>
      <c r="Y79" s="56"/>
      <c r="Z79" s="57"/>
    </row>
    <row r="80" spans="1:26" ht="15" hidden="1" x14ac:dyDescent="0.25">
      <c r="A80" s="57">
        <f t="shared" si="16"/>
        <v>34</v>
      </c>
      <c r="B80" s="77"/>
      <c r="C80" s="77"/>
      <c r="D80" s="77"/>
      <c r="E80" s="77"/>
      <c r="F80" s="77"/>
      <c r="G80" s="77"/>
      <c r="H80" s="77"/>
      <c r="I80" s="78"/>
      <c r="J80" s="73"/>
      <c r="K80" s="74"/>
      <c r="L80" s="191" t="s">
        <v>106</v>
      </c>
      <c r="M80" s="192"/>
      <c r="N80" s="98">
        <v>312760000</v>
      </c>
      <c r="O80" s="55"/>
      <c r="P80" s="55">
        <v>100</v>
      </c>
      <c r="Q80" s="55">
        <v>100</v>
      </c>
      <c r="R80" s="55">
        <v>0</v>
      </c>
      <c r="S80" s="76">
        <f t="shared" si="1"/>
        <v>0</v>
      </c>
      <c r="T80" s="56">
        <f t="shared" si="2"/>
        <v>0</v>
      </c>
      <c r="U80" s="56"/>
      <c r="V80" s="56">
        <f t="shared" si="7"/>
        <v>100</v>
      </c>
      <c r="W80" s="55">
        <f t="shared" si="4"/>
        <v>312760000</v>
      </c>
      <c r="X80" s="56">
        <f t="shared" si="5"/>
        <v>100</v>
      </c>
      <c r="Y80" s="56"/>
      <c r="Z80" s="57"/>
    </row>
    <row r="81" spans="1:26" ht="15" hidden="1" x14ac:dyDescent="0.25">
      <c r="A81" s="57">
        <f t="shared" si="16"/>
        <v>35</v>
      </c>
      <c r="B81" s="77"/>
      <c r="C81" s="77"/>
      <c r="D81" s="77"/>
      <c r="E81" s="77"/>
      <c r="F81" s="77"/>
      <c r="G81" s="77"/>
      <c r="H81" s="77"/>
      <c r="I81" s="78"/>
      <c r="J81" s="73"/>
      <c r="K81" s="74"/>
      <c r="L81" s="191" t="s">
        <v>107</v>
      </c>
      <c r="M81" s="192"/>
      <c r="N81" s="98">
        <v>244084000</v>
      </c>
      <c r="O81" s="55"/>
      <c r="P81" s="55">
        <v>100</v>
      </c>
      <c r="Q81" s="55">
        <v>100</v>
      </c>
      <c r="R81" s="55">
        <v>0</v>
      </c>
      <c r="S81" s="76">
        <f t="shared" si="1"/>
        <v>0</v>
      </c>
      <c r="T81" s="56">
        <f t="shared" si="2"/>
        <v>0</v>
      </c>
      <c r="U81" s="56"/>
      <c r="V81" s="56">
        <f t="shared" si="7"/>
        <v>100</v>
      </c>
      <c r="W81" s="55">
        <f t="shared" si="4"/>
        <v>244084000</v>
      </c>
      <c r="X81" s="56">
        <f t="shared" si="5"/>
        <v>100</v>
      </c>
      <c r="Y81" s="56"/>
      <c r="Z81" s="57"/>
    </row>
    <row r="82" spans="1:26" ht="15" hidden="1" x14ac:dyDescent="0.25">
      <c r="A82" s="57">
        <f t="shared" si="16"/>
        <v>36</v>
      </c>
      <c r="B82" s="77"/>
      <c r="C82" s="77"/>
      <c r="D82" s="77"/>
      <c r="E82" s="77"/>
      <c r="F82" s="77"/>
      <c r="G82" s="77"/>
      <c r="H82" s="77"/>
      <c r="I82" s="78"/>
      <c r="J82" s="73"/>
      <c r="K82" s="74"/>
      <c r="L82" s="191" t="s">
        <v>108</v>
      </c>
      <c r="M82" s="192"/>
      <c r="N82" s="98">
        <v>154603000</v>
      </c>
      <c r="O82" s="55"/>
      <c r="P82" s="55">
        <v>59.049953752514504</v>
      </c>
      <c r="Q82" s="55">
        <v>59.049953752514504</v>
      </c>
      <c r="R82" s="55">
        <v>0</v>
      </c>
      <c r="S82" s="76">
        <f t="shared" si="1"/>
        <v>0</v>
      </c>
      <c r="T82" s="56">
        <f t="shared" si="2"/>
        <v>0</v>
      </c>
      <c r="U82" s="56"/>
      <c r="V82" s="56">
        <f t="shared" si="7"/>
        <v>59.049953752514504</v>
      </c>
      <c r="W82" s="55">
        <f t="shared" si="4"/>
        <v>154603000</v>
      </c>
      <c r="X82" s="56">
        <f t="shared" si="5"/>
        <v>100</v>
      </c>
      <c r="Y82" s="56"/>
      <c r="Z82" s="57"/>
    </row>
    <row r="83" spans="1:26" ht="15" hidden="1" x14ac:dyDescent="0.25">
      <c r="A83" s="57">
        <f t="shared" si="16"/>
        <v>37</v>
      </c>
      <c r="B83" s="77"/>
      <c r="C83" s="77"/>
      <c r="D83" s="77"/>
      <c r="E83" s="77"/>
      <c r="F83" s="77"/>
      <c r="G83" s="77"/>
      <c r="H83" s="77"/>
      <c r="I83" s="78"/>
      <c r="J83" s="73"/>
      <c r="K83" s="74"/>
      <c r="L83" s="191" t="s">
        <v>109</v>
      </c>
      <c r="M83" s="192"/>
      <c r="N83" s="98">
        <v>299690000</v>
      </c>
      <c r="O83" s="55"/>
      <c r="P83" s="55">
        <v>56.840401748473418</v>
      </c>
      <c r="Q83" s="55">
        <v>56.840401748473418</v>
      </c>
      <c r="R83" s="55">
        <v>0</v>
      </c>
      <c r="S83" s="76">
        <f t="shared" si="1"/>
        <v>0</v>
      </c>
      <c r="T83" s="56">
        <f t="shared" si="2"/>
        <v>0</v>
      </c>
      <c r="U83" s="56"/>
      <c r="V83" s="56">
        <f t="shared" si="7"/>
        <v>56.840401748473418</v>
      </c>
      <c r="W83" s="55">
        <f t="shared" si="4"/>
        <v>299690000</v>
      </c>
      <c r="X83" s="56">
        <f t="shared" si="5"/>
        <v>100</v>
      </c>
      <c r="Y83" s="56"/>
      <c r="Z83" s="57"/>
    </row>
    <row r="84" spans="1:26" ht="15" hidden="1" x14ac:dyDescent="0.25">
      <c r="A84" s="57">
        <f t="shared" si="16"/>
        <v>38</v>
      </c>
      <c r="B84" s="77"/>
      <c r="C84" s="77"/>
      <c r="D84" s="77"/>
      <c r="E84" s="77"/>
      <c r="F84" s="77"/>
      <c r="G84" s="77"/>
      <c r="H84" s="77"/>
      <c r="I84" s="78"/>
      <c r="J84" s="73"/>
      <c r="K84" s="74"/>
      <c r="L84" s="191" t="s">
        <v>110</v>
      </c>
      <c r="M84" s="192"/>
      <c r="N84" s="98">
        <v>827600000</v>
      </c>
      <c r="O84" s="55"/>
      <c r="P84" s="55">
        <v>100</v>
      </c>
      <c r="Q84" s="55">
        <v>100</v>
      </c>
      <c r="R84" s="55">
        <v>160212500</v>
      </c>
      <c r="S84" s="76">
        <f t="shared" si="1"/>
        <v>19.358687771870471</v>
      </c>
      <c r="T84" s="56">
        <f t="shared" si="2"/>
        <v>19.358687771870471</v>
      </c>
      <c r="U84" s="56"/>
      <c r="V84" s="56">
        <f t="shared" si="7"/>
        <v>80.641312228129522</v>
      </c>
      <c r="W84" s="55">
        <f t="shared" si="4"/>
        <v>667387500</v>
      </c>
      <c r="X84" s="56">
        <f t="shared" si="5"/>
        <v>80.641312228129536</v>
      </c>
      <c r="Y84" s="56"/>
      <c r="Z84" s="57"/>
    </row>
    <row r="85" spans="1:26" ht="15" hidden="1" x14ac:dyDescent="0.25">
      <c r="A85" s="57">
        <f t="shared" si="16"/>
        <v>39</v>
      </c>
      <c r="B85" s="77"/>
      <c r="C85" s="77"/>
      <c r="D85" s="77"/>
      <c r="E85" s="77"/>
      <c r="F85" s="77"/>
      <c r="G85" s="77"/>
      <c r="H85" s="77"/>
      <c r="I85" s="78"/>
      <c r="J85" s="73"/>
      <c r="K85" s="74"/>
      <c r="L85" s="191" t="s">
        <v>111</v>
      </c>
      <c r="M85" s="192"/>
      <c r="N85" s="98">
        <v>270610000</v>
      </c>
      <c r="O85" s="55"/>
      <c r="P85" s="55">
        <v>89.55138391042459</v>
      </c>
      <c r="Q85" s="55">
        <v>89.55138391042459</v>
      </c>
      <c r="R85" s="55">
        <v>0</v>
      </c>
      <c r="S85" s="76">
        <f t="shared" si="1"/>
        <v>0</v>
      </c>
      <c r="T85" s="56">
        <f t="shared" si="2"/>
        <v>0</v>
      </c>
      <c r="U85" s="56"/>
      <c r="V85" s="56">
        <f t="shared" si="7"/>
        <v>89.55138391042459</v>
      </c>
      <c r="W85" s="55">
        <f t="shared" si="4"/>
        <v>270610000</v>
      </c>
      <c r="X85" s="56">
        <f t="shared" si="5"/>
        <v>100</v>
      </c>
      <c r="Y85" s="56"/>
      <c r="Z85" s="57"/>
    </row>
    <row r="86" spans="1:26" ht="15" hidden="1" x14ac:dyDescent="0.25">
      <c r="A86" s="57">
        <f t="shared" si="16"/>
        <v>40</v>
      </c>
      <c r="B86" s="77"/>
      <c r="C86" s="77"/>
      <c r="D86" s="77"/>
      <c r="E86" s="77"/>
      <c r="F86" s="77"/>
      <c r="G86" s="77"/>
      <c r="H86" s="77"/>
      <c r="I86" s="78"/>
      <c r="J86" s="73"/>
      <c r="K86" s="74"/>
      <c r="L86" s="191" t="s">
        <v>112</v>
      </c>
      <c r="M86" s="192"/>
      <c r="N86" s="98">
        <v>292000644</v>
      </c>
      <c r="O86" s="55"/>
      <c r="P86" s="55">
        <v>100</v>
      </c>
      <c r="Q86" s="55">
        <v>100</v>
      </c>
      <c r="R86" s="55">
        <v>0</v>
      </c>
      <c r="S86" s="76">
        <f t="shared" si="1"/>
        <v>0</v>
      </c>
      <c r="T86" s="56">
        <f t="shared" si="2"/>
        <v>0</v>
      </c>
      <c r="U86" s="56"/>
      <c r="V86" s="56">
        <f t="shared" si="7"/>
        <v>100</v>
      </c>
      <c r="W86" s="55">
        <f t="shared" si="4"/>
        <v>292000644</v>
      </c>
      <c r="X86" s="56">
        <f t="shared" si="5"/>
        <v>100</v>
      </c>
      <c r="Y86" s="56"/>
      <c r="Z86" s="57"/>
    </row>
    <row r="87" spans="1:26" ht="15" hidden="1" x14ac:dyDescent="0.25">
      <c r="A87" s="57">
        <f t="shared" si="16"/>
        <v>41</v>
      </c>
      <c r="B87" s="77"/>
      <c r="C87" s="77"/>
      <c r="D87" s="77"/>
      <c r="E87" s="77"/>
      <c r="F87" s="77"/>
      <c r="G87" s="77"/>
      <c r="H87" s="77"/>
      <c r="I87" s="78"/>
      <c r="J87" s="73"/>
      <c r="K87" s="74"/>
      <c r="L87" s="191" t="s">
        <v>113</v>
      </c>
      <c r="M87" s="192"/>
      <c r="N87" s="98">
        <v>70200000</v>
      </c>
      <c r="O87" s="55"/>
      <c r="P87" s="55">
        <v>99.00284900284899</v>
      </c>
      <c r="Q87" s="55">
        <v>99.00284900284899</v>
      </c>
      <c r="R87" s="55">
        <v>0</v>
      </c>
      <c r="S87" s="76">
        <f t="shared" si="1"/>
        <v>0</v>
      </c>
      <c r="T87" s="56">
        <f t="shared" si="2"/>
        <v>0</v>
      </c>
      <c r="U87" s="56"/>
      <c r="V87" s="56">
        <f t="shared" si="7"/>
        <v>99.00284900284899</v>
      </c>
      <c r="W87" s="55">
        <f t="shared" si="4"/>
        <v>70200000</v>
      </c>
      <c r="X87" s="56">
        <f t="shared" si="5"/>
        <v>100</v>
      </c>
      <c r="Y87" s="56"/>
      <c r="Z87" s="57"/>
    </row>
    <row r="88" spans="1:26" ht="15" hidden="1" x14ac:dyDescent="0.25">
      <c r="A88" s="57">
        <f t="shared" si="16"/>
        <v>42</v>
      </c>
      <c r="B88" s="77"/>
      <c r="C88" s="77"/>
      <c r="D88" s="77"/>
      <c r="E88" s="77"/>
      <c r="F88" s="77"/>
      <c r="G88" s="77"/>
      <c r="H88" s="77"/>
      <c r="I88" s="78"/>
      <c r="J88" s="73"/>
      <c r="K88" s="74"/>
      <c r="L88" s="191" t="s">
        <v>114</v>
      </c>
      <c r="M88" s="192"/>
      <c r="N88" s="98">
        <v>573350000</v>
      </c>
      <c r="O88" s="55"/>
      <c r="P88" s="55">
        <v>26.179471526990493</v>
      </c>
      <c r="Q88" s="55">
        <v>26.179471526990493</v>
      </c>
      <c r="R88" s="55">
        <v>84845000</v>
      </c>
      <c r="S88" s="76">
        <f t="shared" si="1"/>
        <v>14.798116333827505</v>
      </c>
      <c r="T88" s="56">
        <f t="shared" si="2"/>
        <v>14.798116333827505</v>
      </c>
      <c r="U88" s="56"/>
      <c r="V88" s="56">
        <f t="shared" si="7"/>
        <v>11.381355193162989</v>
      </c>
      <c r="W88" s="55">
        <f t="shared" si="4"/>
        <v>488505000</v>
      </c>
      <c r="X88" s="56">
        <f t="shared" si="5"/>
        <v>85.201883666172492</v>
      </c>
      <c r="Y88" s="56"/>
      <c r="Z88" s="57"/>
    </row>
    <row r="89" spans="1:26" ht="15" hidden="1" x14ac:dyDescent="0.25">
      <c r="A89" s="57">
        <f t="shared" si="16"/>
        <v>43</v>
      </c>
      <c r="B89" s="77"/>
      <c r="C89" s="77"/>
      <c r="D89" s="77"/>
      <c r="E89" s="77"/>
      <c r="F89" s="77"/>
      <c r="G89" s="77"/>
      <c r="H89" s="77"/>
      <c r="I89" s="78"/>
      <c r="J89" s="73"/>
      <c r="K89" s="74"/>
      <c r="L89" s="191" t="s">
        <v>115</v>
      </c>
      <c r="M89" s="192"/>
      <c r="N89" s="98">
        <v>929790300</v>
      </c>
      <c r="O89" s="55"/>
      <c r="P89" s="55">
        <v>100</v>
      </c>
      <c r="Q89" s="55">
        <v>100</v>
      </c>
      <c r="R89" s="55">
        <v>0</v>
      </c>
      <c r="S89" s="76">
        <f t="shared" ref="S89:S108" si="17">T89</f>
        <v>0</v>
      </c>
      <c r="T89" s="56">
        <f t="shared" ref="T89:T108" si="18">R89/N89*100</f>
        <v>0</v>
      </c>
      <c r="U89" s="56"/>
      <c r="V89" s="56">
        <f t="shared" si="7"/>
        <v>100</v>
      </c>
      <c r="W89" s="55">
        <f t="shared" ref="W89:W108" si="19">N89-R89</f>
        <v>929790300</v>
      </c>
      <c r="X89" s="56">
        <f t="shared" ref="X89:X108" si="20">W89/N89*100</f>
        <v>100</v>
      </c>
      <c r="Y89" s="56"/>
      <c r="Z89" s="57"/>
    </row>
    <row r="90" spans="1:26" ht="15" hidden="1" x14ac:dyDescent="0.25">
      <c r="A90" s="57">
        <f t="shared" si="16"/>
        <v>44</v>
      </c>
      <c r="B90" s="77"/>
      <c r="C90" s="77"/>
      <c r="D90" s="77"/>
      <c r="E90" s="77"/>
      <c r="F90" s="77"/>
      <c r="G90" s="77"/>
      <c r="H90" s="77"/>
      <c r="I90" s="78"/>
      <c r="J90" s="73"/>
      <c r="K90" s="74"/>
      <c r="L90" s="191" t="s">
        <v>116</v>
      </c>
      <c r="M90" s="192"/>
      <c r="N90" s="98">
        <v>106510000</v>
      </c>
      <c r="O90" s="55"/>
      <c r="P90" s="55">
        <v>100</v>
      </c>
      <c r="Q90" s="55">
        <v>100</v>
      </c>
      <c r="R90" s="55">
        <v>0</v>
      </c>
      <c r="S90" s="76">
        <f t="shared" si="17"/>
        <v>0</v>
      </c>
      <c r="T90" s="56">
        <f t="shared" si="18"/>
        <v>0</v>
      </c>
      <c r="U90" s="56"/>
      <c r="V90" s="56">
        <f t="shared" si="7"/>
        <v>100</v>
      </c>
      <c r="W90" s="55">
        <f t="shared" si="19"/>
        <v>106510000</v>
      </c>
      <c r="X90" s="56">
        <f t="shared" si="20"/>
        <v>100</v>
      </c>
      <c r="Y90" s="56"/>
      <c r="Z90" s="57"/>
    </row>
    <row r="91" spans="1:26" ht="15" hidden="1" x14ac:dyDescent="0.25">
      <c r="A91" s="57">
        <f t="shared" si="16"/>
        <v>45</v>
      </c>
      <c r="B91" s="77"/>
      <c r="C91" s="77"/>
      <c r="D91" s="77"/>
      <c r="E91" s="77"/>
      <c r="F91" s="77"/>
      <c r="G91" s="77"/>
      <c r="H91" s="77"/>
      <c r="I91" s="78"/>
      <c r="J91" s="73"/>
      <c r="K91" s="74"/>
      <c r="L91" s="191" t="s">
        <v>117</v>
      </c>
      <c r="M91" s="192"/>
      <c r="N91" s="98">
        <v>97570000</v>
      </c>
      <c r="O91" s="55"/>
      <c r="P91" s="55">
        <v>71.251409244644876</v>
      </c>
      <c r="Q91" s="55">
        <v>71.251409244644876</v>
      </c>
      <c r="R91" s="55">
        <v>0</v>
      </c>
      <c r="S91" s="76">
        <f t="shared" si="17"/>
        <v>0</v>
      </c>
      <c r="T91" s="56">
        <f t="shared" si="18"/>
        <v>0</v>
      </c>
      <c r="U91" s="56"/>
      <c r="V91" s="56">
        <f t="shared" si="7"/>
        <v>71.251409244644876</v>
      </c>
      <c r="W91" s="55">
        <f t="shared" si="19"/>
        <v>97570000</v>
      </c>
      <c r="X91" s="56">
        <f t="shared" si="20"/>
        <v>100</v>
      </c>
      <c r="Y91" s="56"/>
      <c r="Z91" s="57"/>
    </row>
    <row r="92" spans="1:26" ht="15" hidden="1" x14ac:dyDescent="0.25">
      <c r="A92" s="57">
        <f t="shared" si="16"/>
        <v>46</v>
      </c>
      <c r="B92" s="77"/>
      <c r="C92" s="77"/>
      <c r="D92" s="77"/>
      <c r="E92" s="77"/>
      <c r="F92" s="77"/>
      <c r="G92" s="77"/>
      <c r="H92" s="77"/>
      <c r="I92" s="78"/>
      <c r="J92" s="73"/>
      <c r="K92" s="74"/>
      <c r="L92" s="191" t="s">
        <v>118</v>
      </c>
      <c r="M92" s="192"/>
      <c r="N92" s="98">
        <v>2645216000</v>
      </c>
      <c r="O92" s="55"/>
      <c r="P92" s="55">
        <v>100</v>
      </c>
      <c r="Q92" s="55">
        <v>100</v>
      </c>
      <c r="R92" s="55">
        <v>334020000</v>
      </c>
      <c r="S92" s="76">
        <f t="shared" si="17"/>
        <v>12.627324195831266</v>
      </c>
      <c r="T92" s="56">
        <f t="shared" si="18"/>
        <v>12.627324195831266</v>
      </c>
      <c r="U92" s="56"/>
      <c r="V92" s="56">
        <f t="shared" si="7"/>
        <v>87.372675804168736</v>
      </c>
      <c r="W92" s="55">
        <f t="shared" si="19"/>
        <v>2311196000</v>
      </c>
      <c r="X92" s="56">
        <f t="shared" si="20"/>
        <v>87.372675804168736</v>
      </c>
      <c r="Y92" s="56"/>
      <c r="Z92" s="57"/>
    </row>
    <row r="93" spans="1:26" ht="15" hidden="1" x14ac:dyDescent="0.25">
      <c r="A93" s="57">
        <f t="shared" si="16"/>
        <v>47</v>
      </c>
      <c r="B93" s="77"/>
      <c r="C93" s="77"/>
      <c r="D93" s="77"/>
      <c r="E93" s="77"/>
      <c r="F93" s="77"/>
      <c r="G93" s="77"/>
      <c r="H93" s="77"/>
      <c r="I93" s="77"/>
      <c r="J93" s="73"/>
      <c r="K93" s="74"/>
      <c r="L93" s="191" t="s">
        <v>119</v>
      </c>
      <c r="M93" s="192"/>
      <c r="N93" s="98">
        <v>134600000</v>
      </c>
      <c r="O93" s="55"/>
      <c r="P93" s="55">
        <v>100</v>
      </c>
      <c r="Q93" s="55">
        <v>100</v>
      </c>
      <c r="R93" s="55">
        <v>0</v>
      </c>
      <c r="S93" s="76">
        <f t="shared" si="17"/>
        <v>0</v>
      </c>
      <c r="T93" s="56">
        <f t="shared" si="18"/>
        <v>0</v>
      </c>
      <c r="U93" s="56"/>
      <c r="V93" s="56">
        <f t="shared" si="7"/>
        <v>100</v>
      </c>
      <c r="W93" s="55">
        <f t="shared" si="19"/>
        <v>134600000</v>
      </c>
      <c r="X93" s="56">
        <f t="shared" si="20"/>
        <v>100</v>
      </c>
      <c r="Y93" s="56"/>
      <c r="Z93" s="57"/>
    </row>
    <row r="94" spans="1:26" ht="15" hidden="1" x14ac:dyDescent="0.25">
      <c r="A94" s="57">
        <f t="shared" si="16"/>
        <v>48</v>
      </c>
      <c r="B94" s="77"/>
      <c r="C94" s="77"/>
      <c r="D94" s="77"/>
      <c r="E94" s="77"/>
      <c r="F94" s="77"/>
      <c r="G94" s="77"/>
      <c r="H94" s="77"/>
      <c r="I94" s="77"/>
      <c r="J94" s="73"/>
      <c r="K94" s="74"/>
      <c r="L94" s="191" t="s">
        <v>120</v>
      </c>
      <c r="M94" s="192"/>
      <c r="N94" s="98">
        <v>242640000</v>
      </c>
      <c r="O94" s="55"/>
      <c r="P94" s="55">
        <v>90.578635014836806</v>
      </c>
      <c r="Q94" s="55">
        <v>90.578635014836806</v>
      </c>
      <c r="R94" s="55">
        <v>145680000</v>
      </c>
      <c r="S94" s="76">
        <f t="shared" si="17"/>
        <v>60.039564787339273</v>
      </c>
      <c r="T94" s="56">
        <f t="shared" si="18"/>
        <v>60.039564787339273</v>
      </c>
      <c r="U94" s="56"/>
      <c r="V94" s="56">
        <f t="shared" si="7"/>
        <v>30.539070227497533</v>
      </c>
      <c r="W94" s="55">
        <f t="shared" si="19"/>
        <v>96960000</v>
      </c>
      <c r="X94" s="56">
        <f t="shared" si="20"/>
        <v>39.960435212660734</v>
      </c>
      <c r="Y94" s="56"/>
      <c r="Z94" s="57"/>
    </row>
    <row r="95" spans="1:26" ht="15" hidden="1" x14ac:dyDescent="0.25">
      <c r="A95" s="57">
        <f t="shared" si="16"/>
        <v>49</v>
      </c>
      <c r="B95" s="77"/>
      <c r="C95" s="77"/>
      <c r="D95" s="77"/>
      <c r="E95" s="77"/>
      <c r="F95" s="77"/>
      <c r="G95" s="77"/>
      <c r="H95" s="77"/>
      <c r="I95" s="77"/>
      <c r="J95" s="73"/>
      <c r="K95" s="74"/>
      <c r="L95" s="191" t="s">
        <v>121</v>
      </c>
      <c r="M95" s="192"/>
      <c r="N95" s="98">
        <v>224400000</v>
      </c>
      <c r="O95" s="55"/>
      <c r="P95" s="55">
        <v>100.00000000000001</v>
      </c>
      <c r="Q95" s="55">
        <v>100.00000000000001</v>
      </c>
      <c r="R95" s="55">
        <v>219600000</v>
      </c>
      <c r="S95" s="76">
        <f t="shared" si="17"/>
        <v>97.860962566844918</v>
      </c>
      <c r="T95" s="56">
        <f t="shared" si="18"/>
        <v>97.860962566844918</v>
      </c>
      <c r="U95" s="56"/>
      <c r="V95" s="56">
        <f t="shared" si="7"/>
        <v>2.1390374331550959</v>
      </c>
      <c r="W95" s="55">
        <f t="shared" si="19"/>
        <v>4800000</v>
      </c>
      <c r="X95" s="56">
        <f t="shared" si="20"/>
        <v>2.1390374331550799</v>
      </c>
      <c r="Y95" s="56"/>
      <c r="Z95" s="57"/>
    </row>
    <row r="96" spans="1:26" ht="15" hidden="1" x14ac:dyDescent="0.25">
      <c r="A96" s="57">
        <f t="shared" si="16"/>
        <v>50</v>
      </c>
      <c r="B96" s="77"/>
      <c r="C96" s="77"/>
      <c r="D96" s="77"/>
      <c r="E96" s="77"/>
      <c r="F96" s="77"/>
      <c r="G96" s="77"/>
      <c r="H96" s="77"/>
      <c r="I96" s="77"/>
      <c r="J96" s="73"/>
      <c r="K96" s="74"/>
      <c r="L96" s="191" t="s">
        <v>122</v>
      </c>
      <c r="M96" s="192"/>
      <c r="N96" s="98">
        <v>121000000</v>
      </c>
      <c r="O96" s="55"/>
      <c r="P96" s="55">
        <v>100</v>
      </c>
      <c r="Q96" s="55">
        <v>100</v>
      </c>
      <c r="R96" s="55">
        <v>0</v>
      </c>
      <c r="S96" s="76">
        <f t="shared" si="17"/>
        <v>0</v>
      </c>
      <c r="T96" s="56">
        <f t="shared" si="18"/>
        <v>0</v>
      </c>
      <c r="U96" s="56"/>
      <c r="V96" s="56">
        <f t="shared" si="7"/>
        <v>100</v>
      </c>
      <c r="W96" s="55">
        <f t="shared" si="19"/>
        <v>121000000</v>
      </c>
      <c r="X96" s="56">
        <f t="shared" si="20"/>
        <v>100</v>
      </c>
      <c r="Y96" s="56"/>
      <c r="Z96" s="57"/>
    </row>
    <row r="97" spans="1:26" ht="15" hidden="1" x14ac:dyDescent="0.25">
      <c r="A97" s="57">
        <f t="shared" si="16"/>
        <v>51</v>
      </c>
      <c r="B97" s="77"/>
      <c r="C97" s="77"/>
      <c r="D97" s="77"/>
      <c r="E97" s="77"/>
      <c r="F97" s="77"/>
      <c r="G97" s="77"/>
      <c r="H97" s="77"/>
      <c r="I97" s="77"/>
      <c r="J97" s="73"/>
      <c r="K97" s="74"/>
      <c r="L97" s="191" t="s">
        <v>123</v>
      </c>
      <c r="M97" s="192"/>
      <c r="N97" s="98">
        <v>297585000</v>
      </c>
      <c r="O97" s="55"/>
      <c r="P97" s="55">
        <v>48.812944200816574</v>
      </c>
      <c r="Q97" s="55">
        <v>48.812944200816574</v>
      </c>
      <c r="R97" s="55">
        <v>121643000</v>
      </c>
      <c r="S97" s="76">
        <f t="shared" si="17"/>
        <v>40.876724297259607</v>
      </c>
      <c r="T97" s="56">
        <f t="shared" si="18"/>
        <v>40.876724297259607</v>
      </c>
      <c r="U97" s="56"/>
      <c r="V97" s="56">
        <f t="shared" si="7"/>
        <v>7.9362199035569674</v>
      </c>
      <c r="W97" s="55">
        <f t="shared" si="19"/>
        <v>175942000</v>
      </c>
      <c r="X97" s="56">
        <f t="shared" si="20"/>
        <v>59.123275702740393</v>
      </c>
      <c r="Y97" s="56"/>
      <c r="Z97" s="57"/>
    </row>
    <row r="98" spans="1:26" ht="15" hidden="1" x14ac:dyDescent="0.25">
      <c r="A98" s="57">
        <f t="shared" si="16"/>
        <v>52</v>
      </c>
      <c r="B98" s="77"/>
      <c r="C98" s="77"/>
      <c r="D98" s="77"/>
      <c r="E98" s="77"/>
      <c r="F98" s="77"/>
      <c r="G98" s="77"/>
      <c r="H98" s="77"/>
      <c r="I98" s="77"/>
      <c r="J98" s="73"/>
      <c r="K98" s="74"/>
      <c r="L98" s="191" t="s">
        <v>124</v>
      </c>
      <c r="M98" s="192"/>
      <c r="N98" s="98">
        <v>287760000</v>
      </c>
      <c r="O98" s="55"/>
      <c r="P98" s="55">
        <v>1.0425354462051708</v>
      </c>
      <c r="Q98" s="55">
        <v>1.0425354462051708</v>
      </c>
      <c r="R98" s="55">
        <v>0</v>
      </c>
      <c r="S98" s="76">
        <f t="shared" si="17"/>
        <v>0</v>
      </c>
      <c r="T98" s="56">
        <f t="shared" si="18"/>
        <v>0</v>
      </c>
      <c r="U98" s="56"/>
      <c r="V98" s="56">
        <f t="shared" si="7"/>
        <v>1.0425354462051708</v>
      </c>
      <c r="W98" s="55">
        <f t="shared" si="19"/>
        <v>287760000</v>
      </c>
      <c r="X98" s="56">
        <f t="shared" si="20"/>
        <v>100</v>
      </c>
      <c r="Y98" s="56"/>
      <c r="Z98" s="57"/>
    </row>
    <row r="99" spans="1:26" ht="15" hidden="1" x14ac:dyDescent="0.25">
      <c r="A99" s="57">
        <f t="shared" si="16"/>
        <v>53</v>
      </c>
      <c r="B99" s="77"/>
      <c r="C99" s="77"/>
      <c r="D99" s="77"/>
      <c r="E99" s="77"/>
      <c r="F99" s="77"/>
      <c r="G99" s="77"/>
      <c r="H99" s="77"/>
      <c r="I99" s="77"/>
      <c r="J99" s="73"/>
      <c r="K99" s="74"/>
      <c r="L99" s="191" t="s">
        <v>125</v>
      </c>
      <c r="M99" s="192"/>
      <c r="N99" s="98">
        <v>551480000</v>
      </c>
      <c r="O99" s="55"/>
      <c r="P99" s="55">
        <v>38.523609197069703</v>
      </c>
      <c r="Q99" s="55">
        <v>38.523609197069703</v>
      </c>
      <c r="R99" s="55">
        <v>145254890</v>
      </c>
      <c r="S99" s="76">
        <f t="shared" si="17"/>
        <v>26.339103865960688</v>
      </c>
      <c r="T99" s="56">
        <f t="shared" si="18"/>
        <v>26.339103865960688</v>
      </c>
      <c r="U99" s="56"/>
      <c r="V99" s="56">
        <f t="shared" si="7"/>
        <v>12.184505331109015</v>
      </c>
      <c r="W99" s="55">
        <f t="shared" si="19"/>
        <v>406225110</v>
      </c>
      <c r="X99" s="56">
        <f t="shared" si="20"/>
        <v>73.660896134039305</v>
      </c>
      <c r="Y99" s="56"/>
      <c r="Z99" s="57"/>
    </row>
    <row r="100" spans="1:26" ht="15" hidden="1" x14ac:dyDescent="0.25">
      <c r="A100" s="57">
        <f t="shared" si="16"/>
        <v>54</v>
      </c>
      <c r="B100" s="77"/>
      <c r="C100" s="77"/>
      <c r="D100" s="77"/>
      <c r="E100" s="77"/>
      <c r="F100" s="77"/>
      <c r="G100" s="77"/>
      <c r="H100" s="77"/>
      <c r="I100" s="77"/>
      <c r="J100" s="73"/>
      <c r="K100" s="74"/>
      <c r="L100" s="191" t="s">
        <v>126</v>
      </c>
      <c r="M100" s="192"/>
      <c r="N100" s="98">
        <v>487484600</v>
      </c>
      <c r="O100" s="55"/>
      <c r="P100" s="55">
        <v>75.027929087400906</v>
      </c>
      <c r="Q100" s="55">
        <v>75.027929087400906</v>
      </c>
      <c r="R100" s="55">
        <v>15928000</v>
      </c>
      <c r="S100" s="76">
        <f t="shared" si="17"/>
        <v>3.2673852671448489</v>
      </c>
      <c r="T100" s="56">
        <f t="shared" si="18"/>
        <v>3.2673852671448489</v>
      </c>
      <c r="U100" s="56"/>
      <c r="V100" s="56">
        <f t="shared" si="7"/>
        <v>71.760543820256061</v>
      </c>
      <c r="W100" s="55">
        <f t="shared" si="19"/>
        <v>471556600</v>
      </c>
      <c r="X100" s="56">
        <f t="shared" si="20"/>
        <v>96.732614732855154</v>
      </c>
      <c r="Y100" s="56"/>
      <c r="Z100" s="57"/>
    </row>
    <row r="101" spans="1:26" ht="15" hidden="1" x14ac:dyDescent="0.25">
      <c r="A101" s="57">
        <f t="shared" si="16"/>
        <v>55</v>
      </c>
      <c r="B101" s="77"/>
      <c r="C101" s="77"/>
      <c r="D101" s="77"/>
      <c r="E101" s="77"/>
      <c r="F101" s="77"/>
      <c r="G101" s="77"/>
      <c r="H101" s="77"/>
      <c r="I101" s="77"/>
      <c r="J101" s="73"/>
      <c r="K101" s="74"/>
      <c r="L101" s="191" t="s">
        <v>127</v>
      </c>
      <c r="M101" s="192"/>
      <c r="N101" s="98">
        <v>274600000</v>
      </c>
      <c r="O101" s="55"/>
      <c r="P101" s="55">
        <v>26.501229060451564</v>
      </c>
      <c r="Q101" s="55">
        <v>26.501229060451564</v>
      </c>
      <c r="R101" s="55">
        <v>87461000</v>
      </c>
      <c r="S101" s="76">
        <f t="shared" si="17"/>
        <v>31.850327749453751</v>
      </c>
      <c r="T101" s="56">
        <f t="shared" si="18"/>
        <v>31.850327749453751</v>
      </c>
      <c r="U101" s="56"/>
      <c r="V101" s="56">
        <f t="shared" si="7"/>
        <v>-5.3490986890021865</v>
      </c>
      <c r="W101" s="55">
        <f t="shared" si="19"/>
        <v>187139000</v>
      </c>
      <c r="X101" s="56">
        <f t="shared" si="20"/>
        <v>68.149672250546246</v>
      </c>
      <c r="Y101" s="56"/>
      <c r="Z101" s="57"/>
    </row>
    <row r="102" spans="1:26" ht="15" hidden="1" x14ac:dyDescent="0.25">
      <c r="A102" s="57">
        <f t="shared" si="16"/>
        <v>56</v>
      </c>
      <c r="B102" s="77"/>
      <c r="C102" s="77"/>
      <c r="D102" s="77"/>
      <c r="E102" s="77"/>
      <c r="F102" s="77"/>
      <c r="G102" s="77"/>
      <c r="H102" s="77"/>
      <c r="I102" s="77"/>
      <c r="J102" s="73"/>
      <c r="K102" s="74"/>
      <c r="L102" s="191" t="s">
        <v>128</v>
      </c>
      <c r="M102" s="192"/>
      <c r="N102" s="98">
        <v>199500000</v>
      </c>
      <c r="O102" s="55"/>
      <c r="P102" s="55">
        <v>100</v>
      </c>
      <c r="Q102" s="55">
        <v>100</v>
      </c>
      <c r="R102" s="55">
        <v>23240000</v>
      </c>
      <c r="S102" s="76">
        <f t="shared" si="17"/>
        <v>11.649122807017545</v>
      </c>
      <c r="T102" s="56">
        <f t="shared" si="18"/>
        <v>11.649122807017545</v>
      </c>
      <c r="U102" s="56"/>
      <c r="V102" s="56">
        <f t="shared" si="7"/>
        <v>88.350877192982452</v>
      </c>
      <c r="W102" s="55">
        <f t="shared" si="19"/>
        <v>176260000</v>
      </c>
      <c r="X102" s="56">
        <f t="shared" si="20"/>
        <v>88.350877192982452</v>
      </c>
      <c r="Y102" s="56"/>
      <c r="Z102" s="57"/>
    </row>
    <row r="103" spans="1:26" ht="15" hidden="1" x14ac:dyDescent="0.25">
      <c r="A103" s="57">
        <f t="shared" si="16"/>
        <v>57</v>
      </c>
      <c r="B103" s="77"/>
      <c r="C103" s="77"/>
      <c r="D103" s="77"/>
      <c r="E103" s="77"/>
      <c r="F103" s="77"/>
      <c r="G103" s="77"/>
      <c r="H103" s="77"/>
      <c r="I103" s="77"/>
      <c r="J103" s="73"/>
      <c r="K103" s="74"/>
      <c r="L103" s="191" t="s">
        <v>129</v>
      </c>
      <c r="M103" s="192"/>
      <c r="N103" s="98">
        <v>145700000</v>
      </c>
      <c r="O103" s="55"/>
      <c r="P103" s="55">
        <v>100</v>
      </c>
      <c r="Q103" s="55">
        <v>100</v>
      </c>
      <c r="R103" s="55">
        <v>0</v>
      </c>
      <c r="S103" s="76">
        <f t="shared" si="17"/>
        <v>0</v>
      </c>
      <c r="T103" s="56">
        <f t="shared" si="18"/>
        <v>0</v>
      </c>
      <c r="U103" s="56"/>
      <c r="V103" s="56">
        <f t="shared" si="7"/>
        <v>100</v>
      </c>
      <c r="W103" s="55">
        <f t="shared" si="19"/>
        <v>145700000</v>
      </c>
      <c r="X103" s="56">
        <f t="shared" si="20"/>
        <v>100</v>
      </c>
      <c r="Y103" s="56"/>
      <c r="Z103" s="57"/>
    </row>
    <row r="104" spans="1:26" ht="15" hidden="1" x14ac:dyDescent="0.25">
      <c r="A104" s="57">
        <f t="shared" si="16"/>
        <v>58</v>
      </c>
      <c r="B104" s="77"/>
      <c r="C104" s="77"/>
      <c r="D104" s="77"/>
      <c r="E104" s="77"/>
      <c r="F104" s="77"/>
      <c r="G104" s="77"/>
      <c r="H104" s="77"/>
      <c r="I104" s="77"/>
      <c r="J104" s="73"/>
      <c r="K104" s="74"/>
      <c r="L104" s="191" t="s">
        <v>130</v>
      </c>
      <c r="M104" s="192"/>
      <c r="N104" s="98">
        <v>147900000</v>
      </c>
      <c r="O104" s="55"/>
      <c r="P104" s="55">
        <v>100</v>
      </c>
      <c r="Q104" s="55">
        <v>100</v>
      </c>
      <c r="R104" s="55">
        <v>5000000</v>
      </c>
      <c r="S104" s="76">
        <f t="shared" si="17"/>
        <v>3.3806626098715347</v>
      </c>
      <c r="T104" s="56">
        <f t="shared" si="18"/>
        <v>3.3806626098715347</v>
      </c>
      <c r="U104" s="56"/>
      <c r="V104" s="56">
        <f>Q104-T104</f>
        <v>96.619337390128464</v>
      </c>
      <c r="W104" s="55">
        <f t="shared" si="19"/>
        <v>142900000</v>
      </c>
      <c r="X104" s="56">
        <f t="shared" si="20"/>
        <v>96.619337390128464</v>
      </c>
      <c r="Y104" s="56"/>
      <c r="Z104" s="57"/>
    </row>
    <row r="105" spans="1:26" ht="15" hidden="1" x14ac:dyDescent="0.25">
      <c r="A105" s="57">
        <f t="shared" si="16"/>
        <v>59</v>
      </c>
      <c r="B105" s="79"/>
      <c r="C105" s="79"/>
      <c r="D105" s="79"/>
      <c r="E105" s="79"/>
      <c r="F105" s="79"/>
      <c r="G105" s="79"/>
      <c r="H105" s="79"/>
      <c r="I105" s="79"/>
      <c r="J105" s="68"/>
      <c r="K105" s="74"/>
      <c r="L105" s="191" t="s">
        <v>131</v>
      </c>
      <c r="M105" s="192"/>
      <c r="N105" s="98">
        <v>281210000</v>
      </c>
      <c r="O105" s="55"/>
      <c r="P105" s="55">
        <v>99.800860566836164</v>
      </c>
      <c r="Q105" s="55">
        <v>99.800860566836164</v>
      </c>
      <c r="R105" s="55">
        <v>9040000</v>
      </c>
      <c r="S105" s="76">
        <f t="shared" si="17"/>
        <v>3.2146794210732197</v>
      </c>
      <c r="T105" s="56">
        <f t="shared" si="18"/>
        <v>3.2146794210732197</v>
      </c>
      <c r="U105" s="56"/>
      <c r="V105" s="56">
        <f>Q105-T105</f>
        <v>96.58618114576295</v>
      </c>
      <c r="W105" s="55">
        <f t="shared" si="19"/>
        <v>272170000</v>
      </c>
      <c r="X105" s="56">
        <f t="shared" si="20"/>
        <v>96.785320578926786</v>
      </c>
      <c r="Y105" s="56"/>
      <c r="Z105" s="57"/>
    </row>
    <row r="106" spans="1:26" ht="15" hidden="1" x14ac:dyDescent="0.25">
      <c r="A106" s="57">
        <f t="shared" si="16"/>
        <v>60</v>
      </c>
      <c r="B106" s="74"/>
      <c r="C106" s="74"/>
      <c r="D106" s="74"/>
      <c r="E106" s="74"/>
      <c r="F106" s="74"/>
      <c r="G106" s="74"/>
      <c r="H106" s="74"/>
      <c r="I106" s="74"/>
      <c r="J106" s="73"/>
      <c r="K106" s="74"/>
      <c r="L106" s="191" t="s">
        <v>132</v>
      </c>
      <c r="M106" s="192"/>
      <c r="N106" s="75">
        <v>120080000</v>
      </c>
      <c r="O106" s="57"/>
      <c r="P106" s="55">
        <v>89.73184543637575</v>
      </c>
      <c r="Q106" s="55">
        <v>89.73184543637575</v>
      </c>
      <c r="R106" s="55">
        <v>0</v>
      </c>
      <c r="S106" s="76">
        <f t="shared" si="17"/>
        <v>0</v>
      </c>
      <c r="T106" s="56">
        <f t="shared" si="18"/>
        <v>0</v>
      </c>
      <c r="U106" s="56"/>
      <c r="V106" s="56">
        <f>Q106-T106</f>
        <v>89.73184543637575</v>
      </c>
      <c r="W106" s="55">
        <f t="shared" si="19"/>
        <v>120080000</v>
      </c>
      <c r="X106" s="56">
        <f t="shared" si="20"/>
        <v>100</v>
      </c>
      <c r="Y106" s="56"/>
      <c r="Z106" s="57"/>
    </row>
    <row r="107" spans="1:26" ht="15" hidden="1" x14ac:dyDescent="0.25">
      <c r="A107" s="68" t="s">
        <v>133</v>
      </c>
      <c r="B107" s="74"/>
      <c r="C107" s="74"/>
      <c r="D107" s="74"/>
      <c r="E107" s="74"/>
      <c r="F107" s="74"/>
      <c r="G107" s="74"/>
      <c r="H107" s="74"/>
      <c r="I107" s="74"/>
      <c r="J107" s="73"/>
      <c r="K107" s="193" t="s">
        <v>134</v>
      </c>
      <c r="L107" s="193"/>
      <c r="M107" s="194"/>
      <c r="N107" s="69">
        <f>N108</f>
        <v>280537351</v>
      </c>
      <c r="O107" s="74"/>
      <c r="P107" s="69">
        <v>100</v>
      </c>
      <c r="Q107" s="69">
        <v>100</v>
      </c>
      <c r="R107" s="69">
        <v>0</v>
      </c>
      <c r="S107" s="70">
        <f t="shared" si="17"/>
        <v>0</v>
      </c>
      <c r="T107" s="71">
        <f t="shared" si="18"/>
        <v>0</v>
      </c>
      <c r="U107" s="71"/>
      <c r="V107" s="56">
        <f>Q107-T107</f>
        <v>100</v>
      </c>
      <c r="W107" s="69">
        <f t="shared" si="19"/>
        <v>280537351</v>
      </c>
      <c r="X107" s="72">
        <f t="shared" si="20"/>
        <v>100</v>
      </c>
      <c r="Y107" s="72"/>
      <c r="Z107" s="100"/>
    </row>
    <row r="108" spans="1:26" ht="15" hidden="1" x14ac:dyDescent="0.25">
      <c r="A108" s="81">
        <f>A106+1</f>
        <v>61</v>
      </c>
      <c r="B108" s="101"/>
      <c r="C108" s="101"/>
      <c r="D108" s="101"/>
      <c r="E108" s="101"/>
      <c r="F108" s="101"/>
      <c r="G108" s="101"/>
      <c r="H108" s="101"/>
      <c r="I108" s="101"/>
      <c r="J108" s="102"/>
      <c r="K108" s="103"/>
      <c r="L108" s="189" t="s">
        <v>135</v>
      </c>
      <c r="M108" s="190"/>
      <c r="N108" s="86">
        <v>280537351</v>
      </c>
      <c r="O108" s="101"/>
      <c r="P108" s="87">
        <v>100</v>
      </c>
      <c r="Q108" s="87">
        <v>100</v>
      </c>
      <c r="R108" s="87">
        <v>0</v>
      </c>
      <c r="S108" s="88">
        <f t="shared" si="17"/>
        <v>0</v>
      </c>
      <c r="T108" s="89">
        <f t="shared" si="18"/>
        <v>0</v>
      </c>
      <c r="U108" s="89"/>
      <c r="V108" s="89">
        <f>Q108-T108</f>
        <v>100</v>
      </c>
      <c r="W108" s="87">
        <f t="shared" si="19"/>
        <v>280537351</v>
      </c>
      <c r="X108" s="89">
        <f t="shared" si="20"/>
        <v>100</v>
      </c>
      <c r="Y108" s="104"/>
      <c r="Z108" s="105"/>
    </row>
    <row r="109" spans="1:26" ht="15" x14ac:dyDescent="0.25">
      <c r="A109" s="106"/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61"/>
      <c r="W109" s="61"/>
      <c r="X109" s="61"/>
      <c r="Y109" s="61"/>
      <c r="Z109" s="61"/>
    </row>
    <row r="110" spans="1:26" ht="15" x14ac:dyDescent="0.25">
      <c r="A110" s="106"/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12" t="s">
        <v>141</v>
      </c>
      <c r="M110" s="108"/>
      <c r="N110" s="107"/>
      <c r="O110" s="106"/>
      <c r="P110" s="106"/>
      <c r="Q110" s="106"/>
      <c r="S110" s="106"/>
      <c r="T110" s="106"/>
      <c r="U110" s="106"/>
      <c r="V110" s="61"/>
      <c r="W110" s="61"/>
      <c r="X110" s="61"/>
      <c r="Y110" s="61"/>
      <c r="Z110" s="61"/>
    </row>
    <row r="111" spans="1:26" ht="15" customHeight="1" x14ac:dyDescent="0.25">
      <c r="A111" s="106"/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  <c r="L111" s="23" t="s">
        <v>142</v>
      </c>
      <c r="M111" s="108"/>
      <c r="N111" s="109"/>
      <c r="O111" s="106"/>
      <c r="P111" s="106"/>
      <c r="Q111" s="106"/>
      <c r="S111" s="107"/>
      <c r="T111" s="106"/>
      <c r="U111" s="106"/>
      <c r="V111" s="61"/>
      <c r="W111" s="61"/>
      <c r="X111" s="61"/>
      <c r="Y111" s="19" t="s">
        <v>136</v>
      </c>
      <c r="Z111" s="61"/>
    </row>
    <row r="112" spans="1:26" ht="15" customHeight="1" x14ac:dyDescent="0.25">
      <c r="A112" s="106"/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  <c r="L112" s="23" t="s">
        <v>143</v>
      </c>
      <c r="M112" s="108"/>
      <c r="N112" s="109"/>
      <c r="O112" s="106"/>
      <c r="P112" s="106"/>
      <c r="Q112" s="106"/>
      <c r="S112" s="109"/>
      <c r="T112" s="106"/>
      <c r="U112" s="106"/>
      <c r="V112" s="61"/>
      <c r="W112" s="61"/>
      <c r="X112" s="61"/>
      <c r="Y112" s="20"/>
      <c r="Z112" s="61"/>
    </row>
    <row r="113" spans="1:26" ht="15" customHeight="1" x14ac:dyDescent="0.25">
      <c r="A113" s="106"/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23" t="s">
        <v>144</v>
      </c>
      <c r="M113" s="108"/>
      <c r="N113" s="106"/>
      <c r="O113" s="106"/>
      <c r="P113" s="106"/>
      <c r="Q113" s="106"/>
      <c r="R113" s="106"/>
      <c r="S113" s="109"/>
      <c r="T113" s="106"/>
      <c r="U113" s="106"/>
      <c r="V113" s="61"/>
      <c r="W113" s="61"/>
      <c r="X113" s="61"/>
      <c r="Y113" s="20"/>
      <c r="Z113" s="61"/>
    </row>
    <row r="114" spans="1:26" ht="15" customHeight="1" x14ac:dyDescent="0.25">
      <c r="A114" s="106"/>
      <c r="B114" s="106"/>
      <c r="C114" s="106"/>
      <c r="D114" s="106"/>
      <c r="E114" s="106"/>
      <c r="F114" s="106"/>
      <c r="G114" s="106"/>
      <c r="H114" s="106"/>
      <c r="I114" s="106"/>
      <c r="J114" s="108"/>
      <c r="K114" s="111"/>
      <c r="L114" s="23" t="s">
        <v>161</v>
      </c>
      <c r="M114" s="108"/>
      <c r="N114" s="106"/>
      <c r="O114" s="106"/>
      <c r="P114" s="106"/>
      <c r="Q114" s="106"/>
      <c r="R114" s="106"/>
      <c r="S114" s="106"/>
      <c r="T114" s="106"/>
      <c r="U114" s="106"/>
      <c r="V114" s="23"/>
      <c r="W114" s="23"/>
      <c r="X114" s="23"/>
      <c r="Y114" s="20"/>
      <c r="Z114" s="23"/>
    </row>
    <row r="115" spans="1:26" ht="15" customHeight="1" x14ac:dyDescent="0.25">
      <c r="A115" s="113"/>
      <c r="B115" s="106"/>
      <c r="C115" s="106"/>
      <c r="D115" s="106"/>
      <c r="E115" s="106"/>
      <c r="F115" s="106"/>
      <c r="G115" s="106"/>
      <c r="H115" s="106"/>
      <c r="I115" s="106"/>
      <c r="J115" s="108"/>
      <c r="K115" s="109"/>
      <c r="L115" s="23" t="s">
        <v>148</v>
      </c>
      <c r="M115" s="108"/>
      <c r="N115" s="106"/>
      <c r="O115" s="106"/>
      <c r="P115" s="106"/>
      <c r="Q115" s="106"/>
      <c r="R115" s="106"/>
      <c r="S115" s="106"/>
      <c r="T115" s="106"/>
      <c r="U115" s="106"/>
      <c r="V115" s="23"/>
      <c r="W115" s="23"/>
      <c r="X115" s="110"/>
      <c r="Y115" s="150" t="s">
        <v>137</v>
      </c>
      <c r="Z115" s="110"/>
    </row>
    <row r="116" spans="1:26" ht="15" customHeight="1" x14ac:dyDescent="0.25">
      <c r="A116" s="106"/>
      <c r="B116" s="106"/>
      <c r="C116" s="106"/>
      <c r="D116" s="106"/>
      <c r="E116" s="106"/>
      <c r="F116" s="106"/>
      <c r="G116" s="106"/>
      <c r="H116" s="106"/>
      <c r="I116" s="106"/>
      <c r="J116" s="108"/>
      <c r="K116" s="109"/>
      <c r="L116" s="23" t="s">
        <v>149</v>
      </c>
      <c r="M116" s="108"/>
      <c r="N116" s="106"/>
      <c r="O116" s="106"/>
      <c r="P116" s="106"/>
      <c r="Q116" s="106"/>
      <c r="R116" s="106"/>
      <c r="S116" s="106"/>
      <c r="T116" s="106"/>
      <c r="U116" s="106"/>
      <c r="V116" s="23"/>
      <c r="W116" s="23"/>
      <c r="X116" s="23"/>
      <c r="Y116" s="150" t="s">
        <v>138</v>
      </c>
      <c r="Z116" s="23"/>
    </row>
    <row r="117" spans="1:26" ht="15" customHeight="1" x14ac:dyDescent="0.25">
      <c r="A117" s="106"/>
      <c r="B117" s="106"/>
      <c r="C117" s="106"/>
      <c r="D117" s="106"/>
      <c r="E117" s="106"/>
      <c r="F117" s="106"/>
      <c r="G117" s="106"/>
      <c r="H117" s="106"/>
      <c r="I117" s="106"/>
      <c r="J117" s="109"/>
      <c r="K117" s="109"/>
      <c r="L117" s="23" t="s">
        <v>147</v>
      </c>
      <c r="M117" s="108"/>
      <c r="N117" s="106"/>
      <c r="O117" s="106"/>
      <c r="P117" s="106"/>
      <c r="Q117" s="106"/>
      <c r="R117" s="106"/>
      <c r="S117" s="106"/>
      <c r="T117" s="106"/>
      <c r="U117" s="106"/>
      <c r="V117" s="23"/>
      <c r="W117" s="23"/>
      <c r="X117" s="23"/>
      <c r="Y117" s="23"/>
      <c r="Z117" s="23"/>
    </row>
    <row r="118" spans="1:26" ht="15" customHeight="1" x14ac:dyDescent="0.25">
      <c r="A118" s="106"/>
      <c r="B118" s="106"/>
      <c r="C118" s="106"/>
      <c r="D118" s="106"/>
      <c r="E118" s="106"/>
      <c r="F118" s="106"/>
      <c r="G118" s="106"/>
      <c r="H118" s="106"/>
      <c r="I118" s="106"/>
      <c r="J118" s="109"/>
      <c r="K118" s="109"/>
      <c r="L118" s="23" t="s">
        <v>150</v>
      </c>
      <c r="M118" s="108"/>
      <c r="N118" s="106"/>
      <c r="O118" s="106"/>
      <c r="P118" s="106"/>
      <c r="Q118" s="106"/>
      <c r="R118" s="106"/>
      <c r="S118" s="106"/>
      <c r="T118" s="106"/>
      <c r="U118" s="106"/>
      <c r="V118" s="23"/>
      <c r="W118" s="23"/>
      <c r="X118" s="23"/>
      <c r="Y118" s="23"/>
      <c r="Z118" s="23"/>
    </row>
    <row r="119" spans="1:26" ht="15" customHeight="1" x14ac:dyDescent="0.25">
      <c r="A119" s="106"/>
      <c r="B119" s="106"/>
      <c r="C119" s="106"/>
      <c r="D119" s="106"/>
      <c r="E119" s="106"/>
      <c r="F119" s="106"/>
      <c r="G119" s="106"/>
      <c r="H119" s="106"/>
      <c r="I119" s="106"/>
      <c r="J119" s="109"/>
      <c r="K119" s="109"/>
      <c r="L119" s="23" t="s">
        <v>151</v>
      </c>
      <c r="M119" s="108"/>
      <c r="N119" s="106"/>
      <c r="O119" s="106"/>
      <c r="P119" s="106"/>
      <c r="Q119" s="106"/>
      <c r="R119" s="106"/>
      <c r="S119" s="106"/>
      <c r="T119" s="106"/>
      <c r="U119" s="106"/>
      <c r="V119" s="23"/>
      <c r="W119" s="23"/>
      <c r="X119" s="110"/>
      <c r="Y119" s="110"/>
      <c r="Z119" s="110"/>
    </row>
    <row r="120" spans="1:26" ht="15" customHeight="1" x14ac:dyDescent="0.25">
      <c r="A120" s="106"/>
      <c r="B120" s="106"/>
      <c r="C120" s="106"/>
      <c r="D120" s="106"/>
      <c r="E120" s="106"/>
      <c r="F120" s="106"/>
      <c r="G120" s="106"/>
      <c r="H120" s="106"/>
      <c r="I120" s="106"/>
      <c r="J120" s="109"/>
      <c r="K120" s="109"/>
      <c r="L120" s="23" t="s">
        <v>156</v>
      </c>
      <c r="M120" s="108"/>
      <c r="N120" s="106"/>
      <c r="O120" s="106"/>
      <c r="P120" s="106"/>
      <c r="Q120" s="106"/>
      <c r="R120" s="106"/>
      <c r="S120" s="106"/>
      <c r="T120" s="106"/>
      <c r="U120" s="106"/>
      <c r="V120" s="23"/>
      <c r="W120" s="23"/>
      <c r="X120" s="110"/>
      <c r="Y120" s="110"/>
      <c r="Z120" s="110"/>
    </row>
    <row r="121" spans="1:26" ht="15" customHeight="1" x14ac:dyDescent="0.25">
      <c r="A121" s="106"/>
      <c r="B121" s="106"/>
      <c r="C121" s="106"/>
      <c r="D121" s="106"/>
      <c r="E121" s="106"/>
      <c r="F121" s="106"/>
      <c r="G121" s="106"/>
      <c r="H121" s="106"/>
      <c r="I121" s="106"/>
      <c r="J121" s="109"/>
      <c r="K121" s="109"/>
      <c r="L121" s="23" t="s">
        <v>157</v>
      </c>
      <c r="M121" s="108"/>
      <c r="N121" s="106"/>
      <c r="O121" s="106"/>
      <c r="P121" s="106"/>
      <c r="Q121" s="106"/>
      <c r="R121" s="106"/>
      <c r="S121" s="106"/>
      <c r="T121" s="106"/>
      <c r="U121" s="106"/>
      <c r="V121" s="23"/>
      <c r="W121" s="23"/>
      <c r="X121" s="23"/>
      <c r="Y121" s="23"/>
      <c r="Z121" s="23"/>
    </row>
    <row r="122" spans="1:26" ht="15" customHeight="1" x14ac:dyDescent="0.25">
      <c r="A122" s="106"/>
      <c r="B122" s="106"/>
      <c r="C122" s="106"/>
      <c r="D122" s="106"/>
      <c r="E122" s="106"/>
      <c r="F122" s="106"/>
      <c r="G122" s="106"/>
      <c r="H122" s="106"/>
      <c r="I122" s="106"/>
      <c r="J122" s="109"/>
      <c r="K122" s="109"/>
      <c r="L122" s="23" t="s">
        <v>158</v>
      </c>
      <c r="M122" s="108"/>
      <c r="N122" s="106"/>
      <c r="O122" s="106"/>
      <c r="P122" s="106"/>
      <c r="Q122" s="106"/>
      <c r="R122" s="106"/>
      <c r="S122" s="106"/>
      <c r="T122" s="106"/>
      <c r="U122" s="106"/>
      <c r="V122" s="23"/>
      <c r="W122" s="23"/>
      <c r="X122" s="23"/>
      <c r="Y122" s="23"/>
      <c r="Z122" s="23"/>
    </row>
    <row r="123" spans="1:26" ht="15" customHeight="1" x14ac:dyDescent="0.25">
      <c r="A123" s="106"/>
      <c r="B123" s="106"/>
      <c r="C123" s="106"/>
      <c r="D123" s="106"/>
      <c r="E123" s="106"/>
      <c r="F123" s="106"/>
      <c r="G123" s="106"/>
      <c r="H123" s="106"/>
      <c r="I123" s="106"/>
      <c r="J123" s="109"/>
      <c r="K123" s="109"/>
      <c r="L123" s="23" t="s">
        <v>159</v>
      </c>
      <c r="M123" s="108"/>
      <c r="N123" s="106"/>
      <c r="O123" s="106"/>
      <c r="P123" s="106"/>
      <c r="Q123" s="106"/>
      <c r="R123" s="106"/>
      <c r="S123" s="106"/>
      <c r="T123" s="106"/>
      <c r="U123" s="106"/>
      <c r="V123" s="23"/>
      <c r="W123" s="23"/>
      <c r="X123" s="23"/>
      <c r="Y123" s="23"/>
      <c r="Z123" s="23"/>
    </row>
    <row r="124" spans="1:26" ht="15" customHeight="1" x14ac:dyDescent="0.25">
      <c r="A124" s="106"/>
      <c r="B124" s="106"/>
      <c r="C124" s="106"/>
      <c r="D124" s="106"/>
      <c r="E124" s="106"/>
      <c r="F124" s="106"/>
      <c r="G124" s="106"/>
      <c r="H124" s="106"/>
      <c r="I124" s="106"/>
      <c r="J124" s="109"/>
      <c r="K124" s="109"/>
      <c r="L124" s="114" t="s">
        <v>160</v>
      </c>
      <c r="M124" s="108"/>
      <c r="N124" s="106"/>
      <c r="O124" s="106"/>
      <c r="P124" s="106"/>
      <c r="Q124" s="106"/>
      <c r="R124" s="106"/>
      <c r="S124" s="106"/>
      <c r="T124" s="106"/>
      <c r="U124" s="106"/>
      <c r="V124" s="23"/>
      <c r="W124" s="23"/>
      <c r="X124" s="23"/>
      <c r="Y124" s="23"/>
      <c r="Z124" s="23"/>
    </row>
    <row r="125" spans="1:26" ht="15" customHeight="1" x14ac:dyDescent="0.25">
      <c r="A125" s="113"/>
      <c r="B125" s="106"/>
      <c r="C125" s="106"/>
      <c r="D125" s="106"/>
      <c r="E125" s="106"/>
      <c r="F125" s="106"/>
      <c r="G125" s="106"/>
      <c r="H125" s="106"/>
      <c r="I125" s="106"/>
      <c r="J125" s="109"/>
      <c r="K125" s="109"/>
      <c r="L125" s="114" t="s">
        <v>170</v>
      </c>
      <c r="M125" s="108"/>
      <c r="N125" s="106"/>
      <c r="O125" s="106"/>
      <c r="P125" s="106"/>
      <c r="Q125" s="106"/>
      <c r="R125" s="106"/>
      <c r="S125" s="106"/>
      <c r="T125" s="106"/>
      <c r="U125" s="106"/>
      <c r="V125" s="23"/>
      <c r="W125" s="23"/>
      <c r="X125" s="23"/>
      <c r="Y125" s="23"/>
      <c r="Z125" s="23"/>
    </row>
    <row r="126" spans="1:26" ht="13.5" customHeight="1" x14ac:dyDescent="0.25">
      <c r="A126" s="106"/>
      <c r="B126" s="106"/>
      <c r="C126" s="106"/>
      <c r="D126" s="106"/>
      <c r="E126" s="106"/>
      <c r="F126" s="106"/>
      <c r="G126" s="106"/>
      <c r="H126" s="106"/>
      <c r="I126" s="106"/>
      <c r="J126" s="109"/>
      <c r="K126" s="109"/>
      <c r="M126" s="108"/>
      <c r="N126" s="106"/>
      <c r="O126" s="106"/>
      <c r="P126" s="106"/>
      <c r="Q126" s="106"/>
      <c r="R126" s="106"/>
      <c r="S126" s="106"/>
      <c r="T126" s="106"/>
      <c r="U126" s="106"/>
      <c r="V126" s="23"/>
      <c r="W126" s="23"/>
      <c r="X126" s="23"/>
      <c r="Y126" s="23"/>
      <c r="Z126" s="23"/>
    </row>
    <row r="127" spans="1:26" ht="13.5" customHeight="1" x14ac:dyDescent="0.25">
      <c r="A127" s="107" t="s">
        <v>146</v>
      </c>
      <c r="B127" s="106"/>
      <c r="C127" s="106"/>
      <c r="D127" s="106"/>
      <c r="E127" s="106"/>
      <c r="F127" s="106"/>
      <c r="G127" s="106"/>
      <c r="H127" s="106"/>
      <c r="I127" s="106"/>
      <c r="J127" s="109"/>
      <c r="K127" s="109"/>
      <c r="M127" s="108"/>
      <c r="N127" s="106"/>
      <c r="O127" s="106"/>
      <c r="P127" s="106"/>
      <c r="Q127" s="106"/>
      <c r="R127" s="106"/>
      <c r="S127" s="106"/>
      <c r="T127" s="106"/>
      <c r="U127" s="106"/>
      <c r="V127" s="23"/>
      <c r="W127" s="23"/>
      <c r="X127" s="23"/>
      <c r="Y127" s="23"/>
      <c r="Z127" s="23"/>
    </row>
    <row r="128" spans="1:26" ht="13.5" customHeight="1" x14ac:dyDescent="0.25">
      <c r="A128" s="109" t="s">
        <v>163</v>
      </c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M128" s="108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3.5" customHeight="1" x14ac:dyDescent="0.25">
      <c r="A129" s="109" t="s">
        <v>164</v>
      </c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</row>
  </sheetData>
  <mergeCells count="137">
    <mergeCell ref="A1:Z1"/>
    <mergeCell ref="A2:Z2"/>
    <mergeCell ref="A3:Z3"/>
    <mergeCell ref="C5:H5"/>
    <mergeCell ref="J5:L5"/>
    <mergeCell ref="A7:A9"/>
    <mergeCell ref="B7:I9"/>
    <mergeCell ref="J7:M9"/>
    <mergeCell ref="N7:N9"/>
    <mergeCell ref="O7:O9"/>
    <mergeCell ref="AA7:AA9"/>
    <mergeCell ref="AB7:AB9"/>
    <mergeCell ref="AC7:AC9"/>
    <mergeCell ref="P8:Q8"/>
    <mergeCell ref="R8:T8"/>
    <mergeCell ref="B10:I10"/>
    <mergeCell ref="J10:M10"/>
    <mergeCell ref="P7:T7"/>
    <mergeCell ref="U7:V9"/>
    <mergeCell ref="W7:W9"/>
    <mergeCell ref="X7:X9"/>
    <mergeCell ref="Y7:Y9"/>
    <mergeCell ref="Z7:Z9"/>
    <mergeCell ref="B20:I20"/>
    <mergeCell ref="K20:M20"/>
    <mergeCell ref="B22:I22"/>
    <mergeCell ref="K22:M22"/>
    <mergeCell ref="B23:I23"/>
    <mergeCell ref="K23:M23"/>
    <mergeCell ref="B12:I12"/>
    <mergeCell ref="K12:M12"/>
    <mergeCell ref="L14:M14"/>
    <mergeCell ref="L15:M15"/>
    <mergeCell ref="L16:M16"/>
    <mergeCell ref="B17:I17"/>
    <mergeCell ref="K17:M17"/>
    <mergeCell ref="B27:I27"/>
    <mergeCell ref="L27:M27"/>
    <mergeCell ref="B28:I28"/>
    <mergeCell ref="L28:M28"/>
    <mergeCell ref="B29:I29"/>
    <mergeCell ref="L29:M29"/>
    <mergeCell ref="B24:I24"/>
    <mergeCell ref="L24:M24"/>
    <mergeCell ref="B25:I25"/>
    <mergeCell ref="L25:M25"/>
    <mergeCell ref="B26:I26"/>
    <mergeCell ref="L26:M26"/>
    <mergeCell ref="L33:M33"/>
    <mergeCell ref="L34:M34"/>
    <mergeCell ref="L35:M35"/>
    <mergeCell ref="B36:I36"/>
    <mergeCell ref="K36:M36"/>
    <mergeCell ref="B37:I37"/>
    <mergeCell ref="L37:M37"/>
    <mergeCell ref="B30:I30"/>
    <mergeCell ref="L30:M30"/>
    <mergeCell ref="B31:I31"/>
    <mergeCell ref="L31:M31"/>
    <mergeCell ref="B32:I32"/>
    <mergeCell ref="L32:M32"/>
    <mergeCell ref="L46:M46"/>
    <mergeCell ref="K47:M47"/>
    <mergeCell ref="L48:M48"/>
    <mergeCell ref="L49:M49"/>
    <mergeCell ref="K50:M50"/>
    <mergeCell ref="B51:I51"/>
    <mergeCell ref="L51:M51"/>
    <mergeCell ref="L38:M38"/>
    <mergeCell ref="L39:M39"/>
    <mergeCell ref="L40:M40"/>
    <mergeCell ref="L44:M44"/>
    <mergeCell ref="B45:I45"/>
    <mergeCell ref="L45:M45"/>
    <mergeCell ref="L41:M41"/>
    <mergeCell ref="K42:M42"/>
    <mergeCell ref="B55:I55"/>
    <mergeCell ref="L55:M55"/>
    <mergeCell ref="L56:M56"/>
    <mergeCell ref="L57:M57"/>
    <mergeCell ref="L58:M58"/>
    <mergeCell ref="L59:M59"/>
    <mergeCell ref="B52:I52"/>
    <mergeCell ref="L52:M52"/>
    <mergeCell ref="B53:I53"/>
    <mergeCell ref="K53:M53"/>
    <mergeCell ref="B54:I54"/>
    <mergeCell ref="L54:M54"/>
    <mergeCell ref="L66:M66"/>
    <mergeCell ref="L67:M67"/>
    <mergeCell ref="L68:M68"/>
    <mergeCell ref="L69:M69"/>
    <mergeCell ref="L70:M70"/>
    <mergeCell ref="L71:M71"/>
    <mergeCell ref="L60:M60"/>
    <mergeCell ref="K61:M61"/>
    <mergeCell ref="L62:M62"/>
    <mergeCell ref="L63:M63"/>
    <mergeCell ref="L64:M64"/>
    <mergeCell ref="L65:M65"/>
    <mergeCell ref="L78:M78"/>
    <mergeCell ref="L79:M79"/>
    <mergeCell ref="L80:M80"/>
    <mergeCell ref="L81:M81"/>
    <mergeCell ref="L82:M82"/>
    <mergeCell ref="L83:M83"/>
    <mergeCell ref="L72:M72"/>
    <mergeCell ref="L73:M73"/>
    <mergeCell ref="L74:M74"/>
    <mergeCell ref="L75:M75"/>
    <mergeCell ref="L76:M76"/>
    <mergeCell ref="L77:M77"/>
    <mergeCell ref="L90:M90"/>
    <mergeCell ref="L91:M91"/>
    <mergeCell ref="L92:M92"/>
    <mergeCell ref="L93:M93"/>
    <mergeCell ref="L94:M94"/>
    <mergeCell ref="L95:M95"/>
    <mergeCell ref="L84:M84"/>
    <mergeCell ref="L85:M85"/>
    <mergeCell ref="L86:M86"/>
    <mergeCell ref="L87:M87"/>
    <mergeCell ref="L88:M88"/>
    <mergeCell ref="L89:M89"/>
    <mergeCell ref="L108:M108"/>
    <mergeCell ref="L102:M102"/>
    <mergeCell ref="L103:M103"/>
    <mergeCell ref="L104:M104"/>
    <mergeCell ref="L105:M105"/>
    <mergeCell ref="L106:M106"/>
    <mergeCell ref="K107:M107"/>
    <mergeCell ref="L96:M96"/>
    <mergeCell ref="L97:M97"/>
    <mergeCell ref="L98:M98"/>
    <mergeCell ref="L99:M99"/>
    <mergeCell ref="L100:M100"/>
    <mergeCell ref="L101:M101"/>
  </mergeCells>
  <pageMargins left="1.63" right="0.27559055118110237" top="0.26" bottom="0.27559055118110237" header="0.23" footer="0.35433070866141736"/>
  <pageSetup paperSize="5" scale="60" fitToWidth="0" fitToHeight="0" orientation="landscape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tabSelected="1" view="pageBreakPreview" zoomScale="70" zoomScaleNormal="70" zoomScaleSheetLayoutView="70" workbookViewId="0">
      <pane ySplit="6" topLeftCell="A10" activePane="bottomLeft" state="frozenSplit"/>
      <selection pane="bottomLeft" activeCell="G43" sqref="G43"/>
    </sheetView>
  </sheetViews>
  <sheetFormatPr defaultRowHeight="15" x14ac:dyDescent="0.25"/>
  <cols>
    <col min="1" max="1" width="5.85546875" style="1" customWidth="1"/>
    <col min="2" max="2" width="34.85546875" style="1" customWidth="1"/>
    <col min="3" max="3" width="27" style="1" customWidth="1"/>
    <col min="4" max="4" width="78.5703125" style="1" customWidth="1"/>
    <col min="5" max="5" width="35.5703125" style="1" customWidth="1"/>
    <col min="6" max="6" width="35.7109375" style="1" customWidth="1"/>
    <col min="7" max="7" width="18.85546875" style="1" customWidth="1"/>
    <col min="8" max="8" width="20" style="1" customWidth="1"/>
    <col min="9" max="9" width="17" style="1" customWidth="1"/>
    <col min="10" max="10" width="19.140625" style="1" customWidth="1"/>
    <col min="11" max="11" width="28.140625" style="1" customWidth="1"/>
    <col min="12" max="16384" width="9.140625" style="1"/>
  </cols>
  <sheetData>
    <row r="1" spans="1:11" ht="15.75" x14ac:dyDescent="0.25">
      <c r="A1" s="279" t="s">
        <v>165</v>
      </c>
      <c r="B1" s="279"/>
      <c r="C1" s="279"/>
      <c r="D1" s="279"/>
      <c r="E1" s="279"/>
      <c r="F1" s="279"/>
      <c r="G1" s="279"/>
      <c r="H1" s="279"/>
      <c r="I1" s="279"/>
      <c r="J1" s="279"/>
      <c r="K1" s="173"/>
    </row>
    <row r="2" spans="1:11" ht="15.75" x14ac:dyDescent="0.25">
      <c r="A2" s="279" t="s">
        <v>3</v>
      </c>
      <c r="B2" s="279"/>
      <c r="C2" s="279"/>
      <c r="D2" s="279"/>
      <c r="E2" s="279"/>
      <c r="F2" s="279"/>
      <c r="G2" s="279"/>
      <c r="H2" s="279"/>
      <c r="I2" s="279"/>
      <c r="J2" s="279"/>
      <c r="K2" s="173"/>
    </row>
    <row r="3" spans="1:11" ht="15.75" x14ac:dyDescent="0.25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</row>
    <row r="4" spans="1:11" ht="29.25" customHeight="1" x14ac:dyDescent="0.25">
      <c r="A4" s="280" t="s">
        <v>4</v>
      </c>
      <c r="B4" s="282" t="s">
        <v>171</v>
      </c>
      <c r="C4" s="280" t="s">
        <v>5</v>
      </c>
      <c r="D4" s="280" t="s">
        <v>140</v>
      </c>
      <c r="E4" s="280" t="s">
        <v>139</v>
      </c>
      <c r="F4" s="280" t="s">
        <v>172</v>
      </c>
      <c r="G4" s="284" t="s">
        <v>145</v>
      </c>
      <c r="H4" s="285"/>
      <c r="I4" s="285"/>
      <c r="J4" s="285"/>
      <c r="K4" s="174"/>
    </row>
    <row r="5" spans="1:11" s="2" customFormat="1" ht="33.75" customHeight="1" x14ac:dyDescent="0.25">
      <c r="A5" s="281"/>
      <c r="B5" s="283"/>
      <c r="C5" s="281"/>
      <c r="D5" s="281"/>
      <c r="E5" s="281"/>
      <c r="F5" s="281"/>
      <c r="G5" s="12" t="s">
        <v>166</v>
      </c>
      <c r="H5" s="12" t="s">
        <v>167</v>
      </c>
      <c r="I5" s="13" t="s">
        <v>168</v>
      </c>
      <c r="J5" s="12" t="s">
        <v>169</v>
      </c>
      <c r="K5" s="175" t="s">
        <v>2</v>
      </c>
    </row>
    <row r="6" spans="1:11" s="3" customFormat="1" ht="12" customHeight="1" x14ac:dyDescent="0.25">
      <c r="A6" s="176">
        <v>1</v>
      </c>
      <c r="B6" s="176">
        <v>2</v>
      </c>
      <c r="C6" s="176">
        <v>3</v>
      </c>
      <c r="D6" s="176">
        <v>4</v>
      </c>
      <c r="E6" s="176">
        <v>5</v>
      </c>
      <c r="F6" s="176">
        <v>6</v>
      </c>
      <c r="G6" s="176">
        <v>7</v>
      </c>
      <c r="H6" s="176">
        <v>8</v>
      </c>
      <c r="I6" s="176">
        <v>9</v>
      </c>
      <c r="J6" s="176">
        <v>10</v>
      </c>
      <c r="K6" s="176">
        <v>11</v>
      </c>
    </row>
    <row r="7" spans="1:11" ht="75" customHeight="1" x14ac:dyDescent="0.25">
      <c r="A7" s="175" t="s">
        <v>6</v>
      </c>
      <c r="B7" s="185" t="s">
        <v>173</v>
      </c>
      <c r="C7" s="179"/>
      <c r="D7" s="178"/>
      <c r="E7" s="178"/>
      <c r="F7" s="178"/>
      <c r="G7" s="180"/>
      <c r="H7" s="180"/>
      <c r="I7" s="180"/>
      <c r="J7" s="180"/>
      <c r="K7" s="177"/>
    </row>
    <row r="8" spans="1:11" ht="20.25" customHeight="1" x14ac:dyDescent="0.25">
      <c r="A8" s="262" t="s">
        <v>195</v>
      </c>
      <c r="B8" s="274" t="s">
        <v>174</v>
      </c>
      <c r="C8" s="258">
        <v>227000000</v>
      </c>
      <c r="D8" s="183" t="s">
        <v>187</v>
      </c>
      <c r="E8" s="260" t="s">
        <v>188</v>
      </c>
      <c r="F8" s="179">
        <v>50000000</v>
      </c>
      <c r="G8" s="180"/>
      <c r="H8" s="180"/>
      <c r="I8" s="180"/>
      <c r="J8" s="180"/>
      <c r="K8" s="177"/>
    </row>
    <row r="9" spans="1:11" ht="20.25" customHeight="1" x14ac:dyDescent="0.25">
      <c r="A9" s="266"/>
      <c r="B9" s="274"/>
      <c r="C9" s="268"/>
      <c r="D9" s="183" t="s">
        <v>189</v>
      </c>
      <c r="E9" s="269"/>
      <c r="F9" s="179">
        <v>5400000</v>
      </c>
      <c r="G9" s="180"/>
      <c r="H9" s="180"/>
      <c r="I9" s="180"/>
      <c r="J9" s="180"/>
      <c r="K9" s="177"/>
    </row>
    <row r="10" spans="1:11" ht="20.25" customHeight="1" x14ac:dyDescent="0.25">
      <c r="A10" s="266"/>
      <c r="B10" s="274"/>
      <c r="C10" s="268"/>
      <c r="D10" s="183" t="s">
        <v>190</v>
      </c>
      <c r="E10" s="269"/>
      <c r="F10" s="179">
        <v>13200000</v>
      </c>
      <c r="G10" s="180"/>
      <c r="H10" s="180"/>
      <c r="I10" s="180"/>
      <c r="J10" s="180"/>
      <c r="K10" s="177"/>
    </row>
    <row r="11" spans="1:11" ht="20.25" customHeight="1" x14ac:dyDescent="0.25">
      <c r="A11" s="266"/>
      <c r="B11" s="274"/>
      <c r="C11" s="268"/>
      <c r="D11" s="183" t="s">
        <v>191</v>
      </c>
      <c r="E11" s="269"/>
      <c r="F11" s="179">
        <v>20000000</v>
      </c>
      <c r="G11" s="180"/>
      <c r="H11" s="180"/>
      <c r="I11" s="180"/>
      <c r="J11" s="180"/>
      <c r="K11" s="177"/>
    </row>
    <row r="12" spans="1:11" ht="20.25" customHeight="1" x14ac:dyDescent="0.25">
      <c r="A12" s="266"/>
      <c r="B12" s="274"/>
      <c r="C12" s="268"/>
      <c r="D12" s="183" t="s">
        <v>192</v>
      </c>
      <c r="E12" s="269"/>
      <c r="F12" s="179">
        <v>48800000</v>
      </c>
      <c r="G12" s="180"/>
      <c r="H12" s="180"/>
      <c r="I12" s="180"/>
      <c r="J12" s="180"/>
      <c r="K12" s="177"/>
    </row>
    <row r="13" spans="1:11" ht="20.25" customHeight="1" x14ac:dyDescent="0.25">
      <c r="A13" s="266"/>
      <c r="B13" s="274"/>
      <c r="C13" s="268"/>
      <c r="D13" s="183" t="s">
        <v>193</v>
      </c>
      <c r="E13" s="269"/>
      <c r="F13" s="179">
        <v>50000000</v>
      </c>
      <c r="G13" s="180"/>
      <c r="H13" s="180"/>
      <c r="I13" s="180"/>
      <c r="J13" s="180"/>
      <c r="K13" s="177"/>
    </row>
    <row r="14" spans="1:11" ht="20.25" customHeight="1" x14ac:dyDescent="0.25">
      <c r="A14" s="263"/>
      <c r="B14" s="275"/>
      <c r="C14" s="259"/>
      <c r="D14" s="183" t="s">
        <v>194</v>
      </c>
      <c r="E14" s="261"/>
      <c r="F14" s="179">
        <v>39600000</v>
      </c>
      <c r="G14" s="180"/>
      <c r="H14" s="180"/>
      <c r="I14" s="180"/>
      <c r="J14" s="180"/>
      <c r="K14" s="177"/>
    </row>
    <row r="15" spans="1:11" ht="30" customHeight="1" x14ac:dyDescent="0.25">
      <c r="A15" s="262" t="s">
        <v>196</v>
      </c>
      <c r="B15" s="273" t="s">
        <v>175</v>
      </c>
      <c r="C15" s="258">
        <v>206000000</v>
      </c>
      <c r="D15" s="184" t="s">
        <v>214</v>
      </c>
      <c r="E15" s="181" t="s">
        <v>215</v>
      </c>
      <c r="F15" s="182">
        <v>800000</v>
      </c>
      <c r="G15" s="180"/>
      <c r="H15" s="180"/>
      <c r="I15" s="180"/>
      <c r="J15" s="180"/>
      <c r="K15" s="177"/>
    </row>
    <row r="16" spans="1:11" ht="30" customHeight="1" x14ac:dyDescent="0.25">
      <c r="A16" s="266"/>
      <c r="B16" s="274"/>
      <c r="C16" s="268"/>
      <c r="D16" s="184" t="s">
        <v>217</v>
      </c>
      <c r="E16" s="181" t="s">
        <v>188</v>
      </c>
      <c r="F16" s="182">
        <v>6000000</v>
      </c>
      <c r="G16" s="180"/>
      <c r="H16" s="180"/>
      <c r="I16" s="180"/>
      <c r="J16" s="180"/>
      <c r="K16" s="177"/>
    </row>
    <row r="17" spans="1:11" ht="66.75" customHeight="1" x14ac:dyDescent="0.25">
      <c r="A17" s="263"/>
      <c r="B17" s="274"/>
      <c r="C17" s="259"/>
      <c r="D17" s="184" t="s">
        <v>216</v>
      </c>
      <c r="E17" s="181" t="s">
        <v>215</v>
      </c>
      <c r="F17" s="182">
        <v>199200000</v>
      </c>
      <c r="G17" s="180"/>
      <c r="H17" s="180"/>
      <c r="I17" s="180"/>
      <c r="J17" s="180"/>
      <c r="K17" s="177"/>
    </row>
    <row r="18" spans="1:11" ht="45" customHeight="1" x14ac:dyDescent="0.25">
      <c r="A18" s="262" t="s">
        <v>197</v>
      </c>
      <c r="B18" s="273" t="s">
        <v>176</v>
      </c>
      <c r="C18" s="258">
        <v>320000000</v>
      </c>
      <c r="D18" s="184" t="s">
        <v>198</v>
      </c>
      <c r="E18" s="260" t="s">
        <v>215</v>
      </c>
      <c r="F18" s="182">
        <v>42600000</v>
      </c>
      <c r="G18" s="180"/>
      <c r="H18" s="180"/>
      <c r="I18" s="180"/>
      <c r="J18" s="180"/>
      <c r="K18" s="177"/>
    </row>
    <row r="19" spans="1:11" ht="21" customHeight="1" x14ac:dyDescent="0.25">
      <c r="A19" s="266"/>
      <c r="B19" s="274"/>
      <c r="C19" s="268"/>
      <c r="D19" s="184" t="s">
        <v>199</v>
      </c>
      <c r="E19" s="269"/>
      <c r="F19" s="182">
        <v>20700000</v>
      </c>
      <c r="G19" s="180"/>
      <c r="H19" s="180"/>
      <c r="I19" s="180"/>
      <c r="J19" s="180"/>
      <c r="K19" s="177"/>
    </row>
    <row r="20" spans="1:11" ht="21" customHeight="1" x14ac:dyDescent="0.25">
      <c r="A20" s="266"/>
      <c r="B20" s="274"/>
      <c r="C20" s="268"/>
      <c r="D20" s="184" t="s">
        <v>200</v>
      </c>
      <c r="E20" s="269"/>
      <c r="F20" s="182">
        <v>41030000</v>
      </c>
      <c r="G20" s="180"/>
      <c r="H20" s="180"/>
      <c r="I20" s="180"/>
      <c r="J20" s="180"/>
      <c r="K20" s="177"/>
    </row>
    <row r="21" spans="1:11" ht="36.75" customHeight="1" x14ac:dyDescent="0.25">
      <c r="A21" s="266"/>
      <c r="B21" s="274"/>
      <c r="C21" s="268"/>
      <c r="D21" s="184" t="s">
        <v>201</v>
      </c>
      <c r="E21" s="269"/>
      <c r="F21" s="182">
        <v>175920000</v>
      </c>
      <c r="G21" s="180"/>
      <c r="H21" s="180"/>
      <c r="I21" s="180"/>
      <c r="J21" s="180"/>
      <c r="K21" s="177"/>
    </row>
    <row r="22" spans="1:11" ht="35.25" customHeight="1" x14ac:dyDescent="0.25">
      <c r="A22" s="263"/>
      <c r="B22" s="275"/>
      <c r="C22" s="259"/>
      <c r="D22" s="184" t="s">
        <v>202</v>
      </c>
      <c r="E22" s="261"/>
      <c r="F22" s="182">
        <v>20000000</v>
      </c>
      <c r="G22" s="180"/>
      <c r="H22" s="180"/>
      <c r="I22" s="180"/>
      <c r="J22" s="180"/>
      <c r="K22" s="177"/>
    </row>
    <row r="23" spans="1:11" ht="32.25" customHeight="1" x14ac:dyDescent="0.25">
      <c r="A23" s="262" t="s">
        <v>203</v>
      </c>
      <c r="B23" s="273" t="s">
        <v>177</v>
      </c>
      <c r="C23" s="258">
        <v>30000000</v>
      </c>
      <c r="D23" s="184" t="s">
        <v>204</v>
      </c>
      <c r="E23" s="260" t="s">
        <v>188</v>
      </c>
      <c r="F23" s="182">
        <v>13180000</v>
      </c>
      <c r="G23" s="180"/>
      <c r="H23" s="180"/>
      <c r="I23" s="180"/>
      <c r="J23" s="180"/>
      <c r="K23" s="177"/>
    </row>
    <row r="24" spans="1:11" ht="19.5" customHeight="1" x14ac:dyDescent="0.25">
      <c r="A24" s="266"/>
      <c r="B24" s="274"/>
      <c r="C24" s="268"/>
      <c r="D24" s="184" t="s">
        <v>205</v>
      </c>
      <c r="E24" s="269"/>
      <c r="F24" s="182">
        <v>2150000</v>
      </c>
      <c r="G24" s="180"/>
      <c r="H24" s="180"/>
      <c r="I24" s="180"/>
      <c r="J24" s="180"/>
      <c r="K24" s="177"/>
    </row>
    <row r="25" spans="1:11" ht="19.5" customHeight="1" x14ac:dyDescent="0.25">
      <c r="A25" s="266"/>
      <c r="B25" s="274"/>
      <c r="C25" s="268"/>
      <c r="D25" s="184" t="s">
        <v>206</v>
      </c>
      <c r="E25" s="269"/>
      <c r="F25" s="182">
        <v>4050000</v>
      </c>
      <c r="G25" s="180"/>
      <c r="H25" s="180"/>
      <c r="I25" s="180"/>
      <c r="J25" s="180"/>
      <c r="K25" s="177"/>
    </row>
    <row r="26" spans="1:11" ht="31.5" customHeight="1" x14ac:dyDescent="0.25">
      <c r="A26" s="266"/>
      <c r="B26" s="274"/>
      <c r="C26" s="268"/>
      <c r="D26" s="184" t="s">
        <v>207</v>
      </c>
      <c r="E26" s="269"/>
      <c r="F26" s="182">
        <v>8100000</v>
      </c>
      <c r="G26" s="180"/>
      <c r="H26" s="180"/>
      <c r="I26" s="180"/>
      <c r="J26" s="180"/>
      <c r="K26" s="177"/>
    </row>
    <row r="27" spans="1:11" ht="19.5" customHeight="1" x14ac:dyDescent="0.25">
      <c r="A27" s="263"/>
      <c r="B27" s="275"/>
      <c r="C27" s="259"/>
      <c r="D27" s="184" t="s">
        <v>194</v>
      </c>
      <c r="E27" s="261"/>
      <c r="F27" s="182">
        <v>2520000</v>
      </c>
      <c r="G27" s="180"/>
      <c r="H27" s="180"/>
      <c r="I27" s="180"/>
      <c r="J27" s="180"/>
      <c r="K27" s="177"/>
    </row>
    <row r="28" spans="1:11" ht="27" customHeight="1" x14ac:dyDescent="0.25">
      <c r="A28" s="262" t="s">
        <v>208</v>
      </c>
      <c r="B28" s="270" t="s">
        <v>178</v>
      </c>
      <c r="C28" s="258">
        <v>30000000</v>
      </c>
      <c r="D28" s="264" t="s">
        <v>194</v>
      </c>
      <c r="E28" s="260" t="s">
        <v>188</v>
      </c>
      <c r="F28" s="258">
        <v>6250000</v>
      </c>
      <c r="G28" s="180"/>
      <c r="H28" s="180"/>
      <c r="I28" s="180"/>
      <c r="J28" s="180"/>
      <c r="K28" s="177"/>
    </row>
    <row r="29" spans="1:11" ht="19.5" customHeight="1" x14ac:dyDescent="0.25">
      <c r="A29" s="266"/>
      <c r="B29" s="271"/>
      <c r="C29" s="268"/>
      <c r="D29" s="267"/>
      <c r="E29" s="269"/>
      <c r="F29" s="268"/>
      <c r="G29" s="180"/>
      <c r="H29" s="180"/>
      <c r="I29" s="180"/>
      <c r="J29" s="180"/>
      <c r="K29" s="177"/>
    </row>
    <row r="30" spans="1:11" ht="19.5" customHeight="1" x14ac:dyDescent="0.25">
      <c r="A30" s="263"/>
      <c r="B30" s="272"/>
      <c r="C30" s="259"/>
      <c r="D30" s="265"/>
      <c r="E30" s="261"/>
      <c r="F30" s="259"/>
      <c r="G30" s="180"/>
      <c r="H30" s="180"/>
      <c r="I30" s="180"/>
      <c r="J30" s="180"/>
      <c r="K30" s="177"/>
    </row>
    <row r="31" spans="1:11" ht="34.5" customHeight="1" x14ac:dyDescent="0.25">
      <c r="A31" s="262" t="s">
        <v>209</v>
      </c>
      <c r="B31" s="260" t="s">
        <v>179</v>
      </c>
      <c r="C31" s="258">
        <v>25000000</v>
      </c>
      <c r="D31" s="184" t="s">
        <v>210</v>
      </c>
      <c r="E31" s="260" t="s">
        <v>188</v>
      </c>
      <c r="F31" s="182">
        <v>1676000</v>
      </c>
      <c r="G31" s="180"/>
      <c r="H31" s="180"/>
      <c r="I31" s="180"/>
      <c r="J31" s="180"/>
      <c r="K31" s="177"/>
    </row>
    <row r="32" spans="1:11" ht="19.5" customHeight="1" x14ac:dyDescent="0.25">
      <c r="A32" s="263"/>
      <c r="B32" s="261"/>
      <c r="C32" s="259"/>
      <c r="D32" s="184" t="s">
        <v>211</v>
      </c>
      <c r="E32" s="261"/>
      <c r="F32" s="182">
        <v>2491000</v>
      </c>
      <c r="G32" s="180"/>
      <c r="H32" s="180"/>
      <c r="I32" s="180"/>
      <c r="J32" s="180"/>
      <c r="K32" s="177"/>
    </row>
    <row r="33" spans="1:13" ht="30" customHeight="1" x14ac:dyDescent="0.25">
      <c r="A33" s="262" t="s">
        <v>212</v>
      </c>
      <c r="B33" s="260" t="s">
        <v>180</v>
      </c>
      <c r="C33" s="258">
        <v>190000000</v>
      </c>
      <c r="D33" s="264" t="s">
        <v>213</v>
      </c>
      <c r="E33" s="260" t="s">
        <v>188</v>
      </c>
      <c r="F33" s="258">
        <v>113902526</v>
      </c>
      <c r="G33" s="180"/>
      <c r="H33" s="180"/>
      <c r="I33" s="180"/>
      <c r="J33" s="180"/>
      <c r="K33" s="177"/>
    </row>
    <row r="34" spans="1:13" ht="37.5" customHeight="1" x14ac:dyDescent="0.25">
      <c r="A34" s="263"/>
      <c r="B34" s="261"/>
      <c r="C34" s="259"/>
      <c r="D34" s="265"/>
      <c r="E34" s="261"/>
      <c r="F34" s="259"/>
      <c r="G34" s="180"/>
      <c r="H34" s="180"/>
      <c r="I34" s="180"/>
      <c r="J34" s="180"/>
      <c r="K34" s="177"/>
    </row>
    <row r="35" spans="1:13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1:13" ht="15.75" x14ac:dyDescent="0.25">
      <c r="A36" s="14"/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1:13" ht="18" customHeight="1" x14ac:dyDescent="0.25">
      <c r="A37" s="15"/>
      <c r="B37" s="16"/>
      <c r="C37" s="11"/>
      <c r="D37" s="11"/>
      <c r="E37" s="11"/>
      <c r="F37" s="11"/>
      <c r="G37" s="11"/>
      <c r="H37" s="11"/>
      <c r="I37" s="11"/>
      <c r="J37" s="11"/>
      <c r="K37" s="11"/>
    </row>
    <row r="38" spans="1:13" ht="18" customHeight="1" x14ac:dyDescent="0.25">
      <c r="A38" s="15"/>
      <c r="B38" s="16"/>
      <c r="C38" s="11"/>
      <c r="D38" s="11"/>
      <c r="E38" s="11"/>
      <c r="F38" s="11"/>
      <c r="G38" s="11" t="s">
        <v>218</v>
      </c>
      <c r="H38" s="277" t="s">
        <v>181</v>
      </c>
      <c r="I38" s="277"/>
      <c r="J38" s="277"/>
      <c r="K38" s="277"/>
      <c r="L38" s="186"/>
      <c r="M38" s="186"/>
    </row>
    <row r="39" spans="1:13" ht="18" customHeight="1" x14ac:dyDescent="0.3">
      <c r="A39" s="15"/>
      <c r="B39" s="17"/>
      <c r="C39" s="11"/>
      <c r="D39" s="11"/>
      <c r="E39" s="11"/>
      <c r="F39" s="11"/>
      <c r="G39" s="11"/>
      <c r="H39" s="277" t="s">
        <v>182</v>
      </c>
      <c r="I39" s="277"/>
      <c r="J39" s="277"/>
      <c r="K39" s="277"/>
      <c r="L39" s="186"/>
      <c r="M39" s="186"/>
    </row>
    <row r="40" spans="1:13" ht="18" customHeight="1" x14ac:dyDescent="0.25">
      <c r="A40" s="18"/>
      <c r="B40" s="11"/>
      <c r="C40" s="11"/>
      <c r="D40" s="11"/>
      <c r="E40" s="11"/>
      <c r="F40" s="11"/>
      <c r="G40" s="11"/>
      <c r="H40" s="277" t="s">
        <v>183</v>
      </c>
      <c r="I40" s="277"/>
      <c r="J40" s="277"/>
      <c r="K40" s="277"/>
      <c r="L40" s="186"/>
      <c r="M40" s="186"/>
    </row>
    <row r="41" spans="1:13" ht="18" customHeight="1" x14ac:dyDescent="0.25">
      <c r="A41" s="18"/>
      <c r="B41" s="11"/>
      <c r="C41" s="11"/>
      <c r="D41" s="11"/>
      <c r="E41" s="11"/>
      <c r="F41" s="11"/>
      <c r="G41" s="11"/>
      <c r="H41" s="11"/>
      <c r="I41" s="169"/>
      <c r="J41" s="169"/>
      <c r="K41" s="169"/>
      <c r="L41" s="169"/>
      <c r="M41" s="169"/>
    </row>
    <row r="42" spans="1:13" ht="18" customHeight="1" x14ac:dyDescent="0.25">
      <c r="A42" s="18"/>
      <c r="B42" s="11"/>
      <c r="C42" s="11"/>
      <c r="D42" s="11"/>
      <c r="E42" s="11"/>
      <c r="F42" s="11"/>
      <c r="G42" s="11"/>
      <c r="H42" s="11"/>
      <c r="I42" s="169"/>
      <c r="J42" s="169"/>
      <c r="K42" s="169"/>
      <c r="L42" s="169"/>
      <c r="M42" s="169"/>
    </row>
    <row r="43" spans="1:13" ht="18" customHeight="1" x14ac:dyDescent="0.25">
      <c r="A43" s="18"/>
      <c r="B43" s="11"/>
      <c r="C43" s="11"/>
      <c r="D43" s="11"/>
      <c r="E43" s="11"/>
      <c r="F43" s="11"/>
      <c r="G43" s="11"/>
      <c r="H43" s="11"/>
      <c r="I43" s="169"/>
      <c r="J43" s="169"/>
      <c r="K43" s="169"/>
      <c r="L43" s="169"/>
      <c r="M43" s="169"/>
    </row>
    <row r="44" spans="1:13" ht="18" customHeight="1" x14ac:dyDescent="0.25">
      <c r="A44" s="18"/>
      <c r="B44" s="11"/>
      <c r="C44" s="11"/>
      <c r="D44" s="11"/>
      <c r="E44" s="11"/>
      <c r="F44" s="11"/>
      <c r="G44" s="11"/>
      <c r="H44" s="11"/>
      <c r="I44" s="171"/>
      <c r="J44" s="170"/>
      <c r="K44" s="171"/>
      <c r="L44" s="171"/>
      <c r="M44" s="172"/>
    </row>
    <row r="45" spans="1:13" ht="18" customHeight="1" x14ac:dyDescent="0.25">
      <c r="A45" s="18"/>
      <c r="B45" s="11"/>
      <c r="C45" s="11"/>
      <c r="D45" s="11"/>
      <c r="E45" s="11"/>
      <c r="F45" s="11"/>
      <c r="G45" s="11"/>
      <c r="H45" s="278" t="s">
        <v>184</v>
      </c>
      <c r="I45" s="278"/>
      <c r="J45" s="278"/>
      <c r="K45" s="278"/>
      <c r="L45" s="187"/>
      <c r="M45" s="187"/>
    </row>
    <row r="46" spans="1:13" ht="18" customHeight="1" x14ac:dyDescent="0.25">
      <c r="A46" s="18"/>
      <c r="B46" s="11"/>
      <c r="C46" s="11"/>
      <c r="D46" s="11"/>
      <c r="E46" s="11"/>
      <c r="F46" s="11"/>
      <c r="G46" s="11"/>
      <c r="H46" s="276" t="s">
        <v>185</v>
      </c>
      <c r="I46" s="276"/>
      <c r="J46" s="276"/>
      <c r="K46" s="276"/>
      <c r="L46" s="188"/>
      <c r="M46" s="188"/>
    </row>
    <row r="47" spans="1:13" ht="15.75" x14ac:dyDescent="0.25">
      <c r="A47" s="21"/>
      <c r="B47" s="11"/>
      <c r="C47" s="11"/>
      <c r="D47" s="11"/>
      <c r="E47" s="11"/>
      <c r="F47" s="11"/>
      <c r="G47" s="11"/>
      <c r="H47" s="276" t="s">
        <v>186</v>
      </c>
      <c r="I47" s="276"/>
      <c r="J47" s="276"/>
      <c r="K47" s="276"/>
      <c r="L47" s="188"/>
      <c r="M47" s="188"/>
    </row>
    <row r="48" spans="1:13" x14ac:dyDescent="0.25">
      <c r="A48" s="21"/>
      <c r="B48" s="11"/>
      <c r="C48" s="11"/>
      <c r="D48" s="11"/>
      <c r="E48" s="11"/>
      <c r="F48" s="11"/>
      <c r="G48" s="11"/>
      <c r="H48" s="11"/>
      <c r="I48" s="11"/>
      <c r="J48" s="11"/>
      <c r="K48" s="11"/>
    </row>
    <row r="49" spans="1:11" x14ac:dyDescent="0.25">
      <c r="A49" s="21"/>
      <c r="B49" s="11"/>
      <c r="C49" s="11"/>
      <c r="D49" s="11"/>
      <c r="E49" s="11"/>
      <c r="F49" s="11"/>
      <c r="G49" s="11"/>
      <c r="H49" s="11"/>
      <c r="I49" s="11"/>
      <c r="J49" s="11"/>
      <c r="K49" s="11"/>
    </row>
  </sheetData>
  <mergeCells count="46">
    <mergeCell ref="A1:J1"/>
    <mergeCell ref="A2:J2"/>
    <mergeCell ref="A4:A5"/>
    <mergeCell ref="B4:B5"/>
    <mergeCell ref="C4:C5"/>
    <mergeCell ref="D4:D5"/>
    <mergeCell ref="E4:E5"/>
    <mergeCell ref="G4:J4"/>
    <mergeCell ref="F4:F5"/>
    <mergeCell ref="H47:K47"/>
    <mergeCell ref="H38:K38"/>
    <mergeCell ref="H39:K39"/>
    <mergeCell ref="H40:K40"/>
    <mergeCell ref="H45:K45"/>
    <mergeCell ref="C8:C14"/>
    <mergeCell ref="B8:B14"/>
    <mergeCell ref="E8:E14"/>
    <mergeCell ref="A8:A14"/>
    <mergeCell ref="H46:K46"/>
    <mergeCell ref="B15:B17"/>
    <mergeCell ref="C15:C17"/>
    <mergeCell ref="B18:B22"/>
    <mergeCell ref="A18:A22"/>
    <mergeCell ref="A15:A17"/>
    <mergeCell ref="C18:C22"/>
    <mergeCell ref="A28:A30"/>
    <mergeCell ref="D28:D30"/>
    <mergeCell ref="F28:F30"/>
    <mergeCell ref="E28:E30"/>
    <mergeCell ref="E18:E22"/>
    <mergeCell ref="E23:E27"/>
    <mergeCell ref="C28:C30"/>
    <mergeCell ref="B28:B30"/>
    <mergeCell ref="B23:B27"/>
    <mergeCell ref="C23:C27"/>
    <mergeCell ref="A23:A27"/>
    <mergeCell ref="F33:F34"/>
    <mergeCell ref="C33:C34"/>
    <mergeCell ref="B33:B34"/>
    <mergeCell ref="A33:A34"/>
    <mergeCell ref="E31:E32"/>
    <mergeCell ref="E33:E34"/>
    <mergeCell ref="D33:D34"/>
    <mergeCell ref="C31:C32"/>
    <mergeCell ref="B31:B32"/>
    <mergeCell ref="A31:A32"/>
  </mergeCells>
  <phoneticPr fontId="45" type="noConversion"/>
  <pageMargins left="0.86614173228346458" right="0.39370078740157483" top="0.39370078740157483" bottom="0.39370078740157483" header="0.31496062992125984" footer="0.31496062992125984"/>
  <pageSetup paperSize="5" scale="4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Conto Keu dan Fisik</vt:lpstr>
      <vt:lpstr>Barjas Ok</vt:lpstr>
      <vt:lpstr>'Barjas Ok'!Print_Area</vt:lpstr>
      <vt:lpstr>'Conto Keu dan Fisik'!Print_Area</vt:lpstr>
      <vt:lpstr>'Conto Keu dan Fisik'!Print_Titles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cp:lastPrinted>2019-07-22T09:41:44Z</cp:lastPrinted>
  <dcterms:created xsi:type="dcterms:W3CDTF">2019-07-15T06:52:19Z</dcterms:created>
  <dcterms:modified xsi:type="dcterms:W3CDTF">2019-07-22T09:47:46Z</dcterms:modified>
</cp:coreProperties>
</file>