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5600" windowHeight="7995"/>
  </bookViews>
  <sheets>
    <sheet name="ROK" sheetId="10" r:id="rId1"/>
    <sheet name="kurva S" sheetId="18" r:id="rId2"/>
  </sheets>
  <definedNames>
    <definedName name="_xlnm.Print_Area" localSheetId="0">ROK!$A$1:$AG$55</definedName>
  </definedNames>
  <calcPr calcId="144525"/>
</workbook>
</file>

<file path=xl/calcChain.xml><?xml version="1.0" encoding="utf-8"?>
<calcChain xmlns="http://schemas.openxmlformats.org/spreadsheetml/2006/main">
  <c r="C22" i="18" l="1"/>
  <c r="AE25" i="10" l="1"/>
  <c r="Y25" i="10"/>
  <c r="W25" i="10"/>
  <c r="K25" i="10"/>
  <c r="K26" i="10" s="1"/>
  <c r="AA25" i="10"/>
  <c r="U25" i="10"/>
  <c r="M25" i="10"/>
  <c r="S25" i="10"/>
  <c r="AG25" i="10"/>
  <c r="AC25" i="10"/>
  <c r="O23" i="18" l="1"/>
  <c r="K23" i="18"/>
  <c r="G23" i="18"/>
  <c r="N23" i="18"/>
  <c r="J23" i="18"/>
  <c r="M23" i="18"/>
  <c r="I23" i="18"/>
  <c r="E23" i="18"/>
  <c r="E24" i="18" s="1"/>
  <c r="P23" i="18"/>
  <c r="L23" i="18"/>
  <c r="H23" i="18"/>
  <c r="F23" i="18"/>
  <c r="D19" i="18"/>
  <c r="D18" i="18"/>
  <c r="D20" i="18"/>
  <c r="D11" i="18"/>
  <c r="O25" i="10"/>
  <c r="M26" i="10"/>
  <c r="Q25" i="10"/>
  <c r="C21" i="10"/>
  <c r="C18" i="10" s="1"/>
  <c r="W27" i="10" s="1"/>
  <c r="F24" i="18" l="1"/>
  <c r="G24" i="18" s="1"/>
  <c r="H24" i="18" s="1"/>
  <c r="I24" i="18" s="1"/>
  <c r="J24" i="18" s="1"/>
  <c r="K24" i="18" s="1"/>
  <c r="L24" i="18" s="1"/>
  <c r="M24" i="18" s="1"/>
  <c r="N24" i="18" s="1"/>
  <c r="O24" i="18" s="1"/>
  <c r="P24" i="18" s="1"/>
  <c r="D23" i="18"/>
  <c r="O26" i="10"/>
  <c r="Q26" i="10" s="1"/>
  <c r="S26" i="10" s="1"/>
  <c r="U26" i="10" s="1"/>
  <c r="W26" i="10" s="1"/>
  <c r="Y26" i="10" s="1"/>
  <c r="AA26" i="10" s="1"/>
  <c r="AC26" i="10" s="1"/>
  <c r="AE26" i="10" s="1"/>
  <c r="AG26" i="10" s="1"/>
  <c r="Q27" i="10"/>
  <c r="U27" i="10"/>
  <c r="O27" i="10"/>
  <c r="AC27" i="10"/>
  <c r="AG27" i="10"/>
  <c r="AE27" i="10"/>
  <c r="S27" i="10"/>
  <c r="Y27" i="10"/>
  <c r="E4" i="10"/>
  <c r="AA27" i="10"/>
  <c r="K27" i="10"/>
  <c r="K28" i="10" s="1"/>
  <c r="M27" i="10"/>
  <c r="M28" i="10" l="1"/>
  <c r="O28" i="10" s="1"/>
  <c r="Q28" i="10" s="1"/>
  <c r="S28" i="10" s="1"/>
  <c r="U28" i="10" s="1"/>
  <c r="W28" i="10" s="1"/>
  <c r="Y28" i="10" s="1"/>
  <c r="AA28" i="10" s="1"/>
  <c r="AC28" i="10" s="1"/>
  <c r="AE28" i="10" s="1"/>
  <c r="AG28" i="10" s="1"/>
</calcChain>
</file>

<file path=xl/sharedStrings.xml><?xml version="1.0" encoding="utf-8"?>
<sst xmlns="http://schemas.openxmlformats.org/spreadsheetml/2006/main" count="150" uniqueCount="88">
  <si>
    <t>RENCANA OPERASIONAL KEGIATAN (ROK)</t>
  </si>
  <si>
    <t>No</t>
  </si>
  <si>
    <t>Kode rekening</t>
  </si>
  <si>
    <t>RENCANA</t>
  </si>
  <si>
    <t>TRIWULAN II</t>
  </si>
  <si>
    <t>TRIWULAN III</t>
  </si>
  <si>
    <t>TRIWULAN IV</t>
  </si>
  <si>
    <t>Mei</t>
  </si>
  <si>
    <t>Vol.</t>
  </si>
  <si>
    <t>Keu.</t>
  </si>
  <si>
    <t>Belanja Pegawai</t>
  </si>
  <si>
    <t>Belanja Barang dan Jasa</t>
  </si>
  <si>
    <t>Serang,          Januari 2012</t>
  </si>
  <si>
    <t>PPTK</t>
  </si>
  <si>
    <t>:</t>
  </si>
  <si>
    <t>Satuan Kerja Perangkat Daerah</t>
  </si>
  <si>
    <t>Program</t>
  </si>
  <si>
    <t>Nama Kegiatan</t>
  </si>
  <si>
    <t>Pagu Anggaran</t>
  </si>
  <si>
    <t>Tahun Anggaran</t>
  </si>
  <si>
    <t>Sumber Dana</t>
  </si>
  <si>
    <t>JADWAL KEGIATAN DAN PEMBIAYAAN</t>
  </si>
  <si>
    <t>Rincian Kegiatan</t>
  </si>
  <si>
    <t>Pagu Anggaran (Rp)</t>
  </si>
  <si>
    <t>Sat.</t>
  </si>
  <si>
    <t>Harga Satuan</t>
  </si>
  <si>
    <t xml:space="preserve">Jumlah </t>
  </si>
  <si>
    <t>Jan</t>
  </si>
  <si>
    <t>Feb</t>
  </si>
  <si>
    <t>Mar</t>
  </si>
  <si>
    <t>Apr</t>
  </si>
  <si>
    <t>Jun</t>
  </si>
  <si>
    <t>Jul</t>
  </si>
  <si>
    <t>Ags</t>
  </si>
  <si>
    <t>Sep</t>
  </si>
  <si>
    <t>Okt</t>
  </si>
  <si>
    <t>Nop</t>
  </si>
  <si>
    <t>Des</t>
  </si>
  <si>
    <t>TOTAL BIAYA</t>
  </si>
  <si>
    <t>KUMULATIF BIAYA</t>
  </si>
  <si>
    <t>PROSENTASE</t>
  </si>
  <si>
    <t>PROSENTASE KUMULATIF</t>
  </si>
  <si>
    <t>REALISASI</t>
  </si>
  <si>
    <t>Mengetahui / Menyetujui,</t>
  </si>
  <si>
    <t>BAPPEDA KOTA SERANG</t>
  </si>
  <si>
    <t>APBD Kota Serang</t>
  </si>
  <si>
    <t>Indah Nurul Listyorini, SP, M.Ec. Dev</t>
  </si>
  <si>
    <t>NIP. 19740820 199903 2 006</t>
  </si>
  <si>
    <t>KEPALA BAPPEDA KOTA SERANG</t>
  </si>
  <si>
    <t>SELAKU PENGGUNA ANGGARAN</t>
  </si>
  <si>
    <t>DEDI CAHYADI, SKM, M.Si</t>
  </si>
  <si>
    <t>Nip. 19810407 200501 1 006</t>
  </si>
  <si>
    <t>5.2.1</t>
  </si>
  <si>
    <t>5.2.2</t>
  </si>
  <si>
    <t>Agus</t>
  </si>
  <si>
    <t>Nov</t>
  </si>
  <si>
    <t>BULAN</t>
  </si>
  <si>
    <t>KURVA S</t>
  </si>
  <si>
    <t>Kegiatan</t>
  </si>
  <si>
    <t xml:space="preserve">NO </t>
  </si>
  <si>
    <t xml:space="preserve">RINCIAN/PROGRAM KERJA </t>
  </si>
  <si>
    <t>JUMLAH DANA</t>
  </si>
  <si>
    <t xml:space="preserve">BOBOT </t>
  </si>
  <si>
    <t>WAKTU (BULAN)</t>
  </si>
  <si>
    <t>Pelaksanaan</t>
  </si>
  <si>
    <t xml:space="preserve">    Cetak spanduk</t>
  </si>
  <si>
    <t xml:space="preserve">    Makmin</t>
  </si>
  <si>
    <t xml:space="preserve">    Narasumber</t>
  </si>
  <si>
    <t xml:space="preserve">    Jasa Penunjang acara</t>
  </si>
  <si>
    <t xml:space="preserve">    Fotokopi</t>
  </si>
  <si>
    <t>Perjalanan Dinas Dalam Daerah</t>
  </si>
  <si>
    <t>Perjalanan Dinas Luar Daerah</t>
  </si>
  <si>
    <t>Pelaporan/Fotokopi</t>
  </si>
  <si>
    <t>TOTAL DANA</t>
  </si>
  <si>
    <t xml:space="preserve">KUMULATIF BOBOT </t>
  </si>
  <si>
    <t>PERENCANAAN INFRASTRUKTUR DAN KEWILAYAHAN</t>
  </si>
  <si>
    <t>3.001.3.001.11</t>
  </si>
  <si>
    <t>: PERENCANAAN INFRASTRUKTUR DAN KEWILAYAHAN</t>
  </si>
  <si>
    <t>KAK dan ROK</t>
  </si>
  <si>
    <t xml:space="preserve">Persiapan </t>
  </si>
  <si>
    <t>KOORDINASI PERENCANAAN PENANGANAN PERUMAHAN</t>
  </si>
  <si>
    <t>3.001.3.001.11.004</t>
  </si>
  <si>
    <t>Rapat Koordinasi dan Evaluasi</t>
  </si>
  <si>
    <t>: KOORDINASI PERENCANAAN PENANGANAN PERUMAHAN</t>
  </si>
  <si>
    <t>Serang,           Januari 2020</t>
  </si>
  <si>
    <t>Drs. H. Nanang Saefudin, M.Si</t>
  </si>
  <si>
    <t>Nip. 19670802 198603 1 003</t>
  </si>
  <si>
    <t xml:space="preserve">    Sewa ruang rapat pertemuan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</si>
</sst>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sz val="8"/>
      <name val="Times New Roman"/>
      <family val="1"/>
    </font>
    <font>
      <b/>
      <u/>
      <sz val="8"/>
      <name val="Times New Roman"/>
      <family val="1"/>
    </font>
    <font>
      <b/>
      <u/>
      <sz val="8"/>
      <color theme="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0"/>
      <color rgb="FFFFFFFF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</cellStyleXfs>
  <cellXfs count="122">
    <xf numFmtId="0" fontId="0" fillId="0" borderId="0" xfId="0"/>
    <xf numFmtId="0" fontId="3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3" fillId="0" borderId="5" xfId="0" applyFont="1" applyBorder="1"/>
    <xf numFmtId="164" fontId="3" fillId="0" borderId="5" xfId="1" applyNumberFormat="1" applyFont="1" applyBorder="1"/>
    <xf numFmtId="41" fontId="3" fillId="0" borderId="5" xfId="2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6" xfId="0" applyFont="1" applyBorder="1"/>
    <xf numFmtId="164" fontId="3" fillId="0" borderId="6" xfId="1" applyNumberFormat="1" applyFont="1" applyBorder="1"/>
    <xf numFmtId="41" fontId="3" fillId="0" borderId="6" xfId="2" applyFont="1" applyBorder="1"/>
    <xf numFmtId="0" fontId="4" fillId="0" borderId="6" xfId="0" applyFont="1" applyBorder="1" applyAlignment="1">
      <alignment vertical="center" wrapText="1"/>
    </xf>
    <xf numFmtId="41" fontId="3" fillId="0" borderId="9" xfId="2" applyFont="1" applyBorder="1" applyAlignment="1">
      <alignment horizontal="center"/>
    </xf>
    <xf numFmtId="41" fontId="3" fillId="0" borderId="23" xfId="2" applyFont="1" applyBorder="1" applyAlignment="1">
      <alignment horizont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/>
    <xf numFmtId="0" fontId="3" fillId="0" borderId="9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5" fillId="0" borderId="7" xfId="0" applyFont="1" applyBorder="1"/>
    <xf numFmtId="0" fontId="3" fillId="0" borderId="12" xfId="0" applyFont="1" applyBorder="1" applyAlignment="1">
      <alignment horizontal="left"/>
    </xf>
    <xf numFmtId="0" fontId="3" fillId="0" borderId="11" xfId="0" applyFont="1" applyBorder="1"/>
    <xf numFmtId="164" fontId="3" fillId="0" borderId="11" xfId="1" applyNumberFormat="1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164" fontId="3" fillId="0" borderId="4" xfId="1" applyNumberFormat="1" applyFont="1" applyBorder="1"/>
    <xf numFmtId="164" fontId="3" fillId="0" borderId="1" xfId="1" applyNumberFormat="1" applyFont="1" applyBorder="1"/>
    <xf numFmtId="0" fontId="3" fillId="0" borderId="2" xfId="0" applyFont="1" applyBorder="1" applyAlignment="1">
      <alignment horizontal="left"/>
    </xf>
    <xf numFmtId="2" fontId="3" fillId="0" borderId="1" xfId="1" applyNumberFormat="1" applyFont="1" applyBorder="1"/>
    <xf numFmtId="43" fontId="3" fillId="0" borderId="1" xfId="1" applyNumberFormat="1" applyFont="1" applyBorder="1"/>
    <xf numFmtId="0" fontId="3" fillId="0" borderId="0" xfId="0" applyFont="1"/>
    <xf numFmtId="41" fontId="4" fillId="0" borderId="0" xfId="2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8" xfId="1" applyNumberFormat="1" applyFont="1" applyBorder="1"/>
    <xf numFmtId="0" fontId="3" fillId="0" borderId="8" xfId="0" applyFont="1" applyBorder="1"/>
    <xf numFmtId="164" fontId="3" fillId="0" borderId="7" xfId="1" applyNumberFormat="1" applyFont="1" applyBorder="1"/>
    <xf numFmtId="0" fontId="3" fillId="0" borderId="7" xfId="0" applyFont="1" applyBorder="1"/>
    <xf numFmtId="164" fontId="3" fillId="0" borderId="13" xfId="1" applyNumberFormat="1" applyFont="1" applyBorder="1"/>
    <xf numFmtId="0" fontId="3" fillId="0" borderId="13" xfId="0" applyFont="1" applyBorder="1"/>
    <xf numFmtId="164" fontId="3" fillId="0" borderId="6" xfId="0" applyNumberFormat="1" applyFont="1" applyBorder="1"/>
    <xf numFmtId="43" fontId="3" fillId="0" borderId="6" xfId="1" applyNumberFormat="1" applyFont="1" applyBorder="1"/>
    <xf numFmtId="164" fontId="3" fillId="0" borderId="14" xfId="1" applyNumberFormat="1" applyFont="1" applyBorder="1"/>
    <xf numFmtId="43" fontId="3" fillId="0" borderId="14" xfId="1" applyNumberFormat="1" applyFont="1" applyBorder="1"/>
    <xf numFmtId="2" fontId="3" fillId="0" borderId="14" xfId="0" applyNumberFormat="1" applyFont="1" applyBorder="1"/>
    <xf numFmtId="0" fontId="3" fillId="0" borderId="14" xfId="0" applyFont="1" applyBorder="1"/>
    <xf numFmtId="41" fontId="3" fillId="0" borderId="1" xfId="2" applyFont="1" applyBorder="1"/>
    <xf numFmtId="0" fontId="3" fillId="0" borderId="0" xfId="0" applyFont="1" applyAlignment="1"/>
    <xf numFmtId="0" fontId="6" fillId="2" borderId="0" xfId="0" applyFont="1" applyFill="1" applyAlignment="1"/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 applyAlignment="1"/>
    <xf numFmtId="0" fontId="7" fillId="0" borderId="0" xfId="0" applyFont="1" applyAlignment="1"/>
    <xf numFmtId="43" fontId="3" fillId="0" borderId="0" xfId="0" applyNumberFormat="1" applyFont="1"/>
    <xf numFmtId="0" fontId="10" fillId="0" borderId="0" xfId="0" applyFont="1"/>
    <xf numFmtId="0" fontId="11" fillId="0" borderId="0" xfId="0" applyFont="1" applyBorder="1" applyAlignment="1"/>
    <xf numFmtId="164" fontId="11" fillId="0" borderId="0" xfId="1" applyNumberFormat="1" applyFont="1" applyBorder="1" applyAlignment="1"/>
    <xf numFmtId="164" fontId="10" fillId="0" borderId="0" xfId="1" applyNumberFormat="1" applyFont="1"/>
    <xf numFmtId="0" fontId="10" fillId="0" borderId="0" xfId="0" applyFont="1" applyBorder="1" applyAlignment="1"/>
    <xf numFmtId="164" fontId="10" fillId="0" borderId="0" xfId="1" applyNumberFormat="1" applyFont="1" applyBorder="1" applyAlignment="1"/>
    <xf numFmtId="1" fontId="13" fillId="3" borderId="1" xfId="1" applyNumberFormat="1" applyFont="1" applyFill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center" vertical="top" wrapText="1" readingOrder="1"/>
    </xf>
    <xf numFmtId="0" fontId="13" fillId="0" borderId="1" xfId="0" applyFont="1" applyBorder="1" applyAlignment="1">
      <alignment horizontal="left" vertical="top" wrapText="1" readingOrder="1"/>
    </xf>
    <xf numFmtId="164" fontId="13" fillId="0" borderId="1" xfId="1" applyNumberFormat="1" applyFont="1" applyBorder="1" applyAlignment="1">
      <alignment horizontal="left" vertical="top" wrapText="1" readingOrder="1"/>
    </xf>
    <xf numFmtId="0" fontId="13" fillId="0" borderId="1" xfId="0" applyFont="1" applyBorder="1" applyAlignment="1">
      <alignment vertical="top" wrapText="1"/>
    </xf>
    <xf numFmtId="164" fontId="13" fillId="0" borderId="1" xfId="1" applyNumberFormat="1" applyFont="1" applyBorder="1" applyAlignment="1">
      <alignment vertical="top" wrapText="1"/>
    </xf>
    <xf numFmtId="2" fontId="13" fillId="0" borderId="1" xfId="0" applyNumberFormat="1" applyFont="1" applyBorder="1" applyAlignment="1">
      <alignment vertical="top" wrapText="1"/>
    </xf>
    <xf numFmtId="0" fontId="13" fillId="0" borderId="2" xfId="0" applyFont="1" applyBorder="1" applyAlignment="1">
      <alignment horizontal="center" vertical="top" wrapText="1" readingOrder="1"/>
    </xf>
    <xf numFmtId="164" fontId="13" fillId="0" borderId="4" xfId="1" applyNumberFormat="1" applyFont="1" applyBorder="1" applyAlignment="1">
      <alignment horizontal="left" vertical="top" wrapText="1" readingOrder="1"/>
    </xf>
    <xf numFmtId="0" fontId="10" fillId="0" borderId="1" xfId="0" applyFont="1" applyBorder="1"/>
    <xf numFmtId="0" fontId="13" fillId="0" borderId="14" xfId="0" applyFont="1" applyBorder="1" applyAlignment="1">
      <alignment horizontal="left" vertical="top" wrapText="1" readingOrder="1"/>
    </xf>
    <xf numFmtId="0" fontId="14" fillId="0" borderId="1" xfId="0" applyFont="1" applyBorder="1" applyAlignment="1">
      <alignment horizontal="right" vertical="top" wrapText="1"/>
    </xf>
    <xf numFmtId="164" fontId="14" fillId="0" borderId="1" xfId="1" applyNumberFormat="1" applyFont="1" applyBorder="1" applyAlignment="1">
      <alignment vertical="top" wrapText="1"/>
    </xf>
    <xf numFmtId="164" fontId="15" fillId="0" borderId="6" xfId="1" applyNumberFormat="1" applyFont="1" applyBorder="1"/>
    <xf numFmtId="164" fontId="10" fillId="0" borderId="0" xfId="0" applyNumberFormat="1" applyFont="1"/>
    <xf numFmtId="0" fontId="14" fillId="0" borderId="1" xfId="0" applyFont="1" applyBorder="1" applyAlignment="1">
      <alignment horizontal="right" vertical="top" wrapText="1" readingOrder="1"/>
    </xf>
    <xf numFmtId="164" fontId="14" fillId="0" borderId="1" xfId="1" applyNumberFormat="1" applyFont="1" applyBorder="1" applyAlignment="1">
      <alignment horizontal="right" vertical="top" wrapText="1" readingOrder="1"/>
    </xf>
    <xf numFmtId="2" fontId="14" fillId="0" borderId="1" xfId="0" applyNumberFormat="1" applyFont="1" applyBorder="1" applyAlignment="1">
      <alignment vertical="top" wrapText="1" readingOrder="1"/>
    </xf>
    <xf numFmtId="43" fontId="13" fillId="0" borderId="1" xfId="1" applyFont="1" applyBorder="1" applyAlignment="1">
      <alignment vertical="center" wrapText="1"/>
    </xf>
    <xf numFmtId="0" fontId="14" fillId="0" borderId="1" xfId="0" applyFont="1" applyBorder="1" applyAlignment="1">
      <alignment vertical="top" wrapText="1" readingOrder="1"/>
    </xf>
    <xf numFmtId="43" fontId="13" fillId="0" borderId="1" xfId="1" applyFont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1" fontId="3" fillId="0" borderId="9" xfId="2" applyFont="1" applyBorder="1" applyAlignment="1">
      <alignment horizontal="center"/>
    </xf>
    <xf numFmtId="41" fontId="3" fillId="0" borderId="23" xfId="2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41" fontId="4" fillId="0" borderId="9" xfId="2" applyFont="1" applyBorder="1" applyAlignment="1">
      <alignment horizontal="center" vertical="top"/>
    </xf>
    <xf numFmtId="41" fontId="4" fillId="0" borderId="23" xfId="2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3" borderId="10" xfId="0" applyFont="1" applyFill="1" applyBorder="1" applyAlignment="1">
      <alignment horizontal="center" vertical="center" wrapText="1" readingOrder="1"/>
    </xf>
    <xf numFmtId="0" fontId="12" fillId="3" borderId="14" xfId="0" applyFont="1" applyFill="1" applyBorder="1" applyAlignment="1">
      <alignment horizontal="center" vertical="center" wrapText="1" readingOrder="1"/>
    </xf>
    <xf numFmtId="164" fontId="12" fillId="3" borderId="10" xfId="1" applyNumberFormat="1" applyFont="1" applyFill="1" applyBorder="1" applyAlignment="1">
      <alignment horizontal="center" vertical="center" wrapText="1" readingOrder="1"/>
    </xf>
    <xf numFmtId="164" fontId="12" fillId="3" borderId="14" xfId="1" applyNumberFormat="1" applyFont="1" applyFill="1" applyBorder="1" applyAlignment="1">
      <alignment horizontal="center" vertical="center" wrapText="1" readingOrder="1"/>
    </xf>
    <xf numFmtId="164" fontId="12" fillId="3" borderId="1" xfId="1" applyNumberFormat="1" applyFont="1" applyFill="1" applyBorder="1" applyAlignment="1">
      <alignment horizontal="center" vertical="top" wrapText="1" readingOrder="1"/>
    </xf>
  </cellXfs>
  <cellStyles count="5">
    <cellStyle name="Comma" xfId="1" builtinId="3"/>
    <cellStyle name="Comma [0]" xfId="2" builtinId="6"/>
    <cellStyle name="Comma [0] 3 2" xfId="3"/>
    <cellStyle name="Normal" xfId="0" builtinId="0"/>
    <cellStyle name="Norm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0"/>
          <c:w val="1"/>
          <c:h val="0.97574753347005039"/>
        </c:manualLayout>
      </c:layout>
      <c:lineChart>
        <c:grouping val="stacked"/>
        <c:varyColors val="0"/>
        <c:ser>
          <c:idx val="0"/>
          <c:order val="0"/>
          <c:val>
            <c:numRef>
              <c:f>'kurva S'!$E$24:$P$24</c:f>
              <c:numCache>
                <c:formatCode>_(* #,##0.00_);_(* \(#,##0.00\);_(* "-"??_);_(@_)</c:formatCode>
                <c:ptCount val="12"/>
                <c:pt idx="0">
                  <c:v>3.4246575342465753</c:v>
                </c:pt>
                <c:pt idx="1">
                  <c:v>5.5772994129158509</c:v>
                </c:pt>
                <c:pt idx="2">
                  <c:v>5.5772994129158509</c:v>
                </c:pt>
                <c:pt idx="3">
                  <c:v>24.168297455968684</c:v>
                </c:pt>
                <c:pt idx="4">
                  <c:v>31.898238747553812</c:v>
                </c:pt>
                <c:pt idx="5">
                  <c:v>32.31409001956947</c:v>
                </c:pt>
                <c:pt idx="6">
                  <c:v>49.43737769080235</c:v>
                </c:pt>
                <c:pt idx="7">
                  <c:v>54.574363992172209</c:v>
                </c:pt>
                <c:pt idx="8">
                  <c:v>72.969667318982388</c:v>
                </c:pt>
                <c:pt idx="9">
                  <c:v>76.066536203522503</c:v>
                </c:pt>
                <c:pt idx="10">
                  <c:v>94.951076320939336</c:v>
                </c:pt>
                <c:pt idx="11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23776"/>
        <c:axId val="69325568"/>
      </c:lineChart>
      <c:catAx>
        <c:axId val="69323776"/>
        <c:scaling>
          <c:orientation val="minMax"/>
        </c:scaling>
        <c:delete val="1"/>
        <c:axPos val="b"/>
        <c:majorTickMark val="out"/>
        <c:minorTickMark val="none"/>
        <c:tickLblPos val="nextTo"/>
        <c:crossAx val="69325568"/>
        <c:crosses val="autoZero"/>
        <c:auto val="1"/>
        <c:lblAlgn val="ctr"/>
        <c:lblOffset val="100"/>
        <c:noMultiLvlLbl val="0"/>
      </c:catAx>
      <c:valAx>
        <c:axId val="69325568"/>
        <c:scaling>
          <c:orientation val="minMax"/>
        </c:scaling>
        <c:delete val="1"/>
        <c:axPos val="l"/>
        <c:numFmt formatCode="_(* #,##0.00_);_(* \(#,##0.00\);_(* &quot;-&quot;??_);_(@_)" sourceLinked="1"/>
        <c:majorTickMark val="out"/>
        <c:minorTickMark val="none"/>
        <c:tickLblPos val="nextTo"/>
        <c:crossAx val="69323776"/>
        <c:crosses val="autoZero"/>
        <c:crossBetween val="between"/>
      </c:valAx>
    </c:plotArea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259292</xdr:colOff>
      <xdr:row>25</xdr:row>
      <xdr:rowOff>70555</xdr:rowOff>
    </xdr:from>
    <xdr:to>
      <xdr:col>15</xdr:col>
      <xdr:colOff>685158</xdr:colOff>
      <xdr:row>34</xdr:row>
      <xdr:rowOff>61148</xdr:rowOff>
    </xdr:to>
    <xdr:sp macro="" textlink="">
      <xdr:nvSpPr>
        <xdr:cNvPr id="2" name="TextBox 1"/>
        <xdr:cNvSpPr txBox="1"/>
      </xdr:nvSpPr>
      <xdr:spPr>
        <a:xfrm>
          <a:off x="10711392" y="6695722"/>
          <a:ext cx="2711866" cy="14383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US" sz="1100"/>
            <a:t>Serang,</a:t>
          </a:r>
          <a:r>
            <a:rPr lang="en-US" sz="1100" baseline="0"/>
            <a:t>     Januari 2020</a:t>
          </a:r>
        </a:p>
        <a:p>
          <a:pPr algn="ctr"/>
          <a:r>
            <a:rPr lang="en-US" sz="1100" baseline="0"/>
            <a:t>PPTK</a:t>
          </a:r>
        </a:p>
        <a:p>
          <a:pPr algn="ctr"/>
          <a:endParaRPr lang="en-US" sz="1100" baseline="0"/>
        </a:p>
        <a:p>
          <a:pPr algn="ctr"/>
          <a:endParaRPr lang="en-US" sz="1100" baseline="0"/>
        </a:p>
        <a:p>
          <a:pPr algn="ctr"/>
          <a:endParaRPr lang="en-US" sz="1100" baseline="0"/>
        </a:p>
        <a:p>
          <a:pPr algn="ctr"/>
          <a:r>
            <a:rPr lang="en-US" sz="1100" baseline="0"/>
            <a:t>Dedi Cahyadi, SKM,M.Si</a:t>
          </a:r>
        </a:p>
        <a:p>
          <a:pPr algn="ctr"/>
          <a:r>
            <a:rPr lang="en-US" sz="1100"/>
            <a:t>Nip. 19810407 200501 1 006</a:t>
          </a:r>
        </a:p>
      </xdr:txBody>
    </xdr:sp>
    <xdr:clientData/>
  </xdr:twoCellAnchor>
  <xdr:twoCellAnchor>
    <xdr:from>
      <xdr:col>4</xdr:col>
      <xdr:colOff>8467</xdr:colOff>
      <xdr:row>7</xdr:row>
      <xdr:rowOff>4233</xdr:rowOff>
    </xdr:from>
    <xdr:to>
      <xdr:col>16</xdr:col>
      <xdr:colOff>0</xdr:colOff>
      <xdr:row>20</xdr:row>
      <xdr:rowOff>49530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1"/>
  <sheetViews>
    <sheetView showGridLines="0" tabSelected="1" view="pageBreakPreview" zoomScaleSheetLayoutView="100" workbookViewId="0">
      <selection activeCell="AG22" sqref="AG22"/>
    </sheetView>
  </sheetViews>
  <sheetFormatPr defaultColWidth="9.140625" defaultRowHeight="11.25" x14ac:dyDescent="0.2"/>
  <cols>
    <col min="1" max="1" width="4.140625" style="31" customWidth="1"/>
    <col min="2" max="2" width="17" style="31" customWidth="1"/>
    <col min="3" max="3" width="8" style="31" customWidth="1"/>
    <col min="4" max="4" width="2.5703125" style="31" customWidth="1"/>
    <col min="5" max="5" width="15.7109375" style="31" customWidth="1"/>
    <col min="6" max="9" width="5.85546875" style="31" customWidth="1"/>
    <col min="10" max="10" width="4.42578125" style="31" customWidth="1"/>
    <col min="11" max="11" width="9.5703125" style="31" customWidth="1"/>
    <col min="12" max="12" width="4.42578125" style="31" customWidth="1"/>
    <col min="13" max="13" width="9.5703125" style="31" customWidth="1"/>
    <col min="14" max="14" width="4.42578125" style="31" customWidth="1"/>
    <col min="15" max="15" width="9.5703125" style="31" customWidth="1"/>
    <col min="16" max="16" width="4.42578125" style="31" customWidth="1"/>
    <col min="17" max="17" width="9.5703125" style="31" customWidth="1"/>
    <col min="18" max="18" width="4.42578125" style="31" customWidth="1"/>
    <col min="19" max="19" width="9.5703125" style="31" customWidth="1"/>
    <col min="20" max="20" width="4.42578125" style="31" customWidth="1"/>
    <col min="21" max="21" width="9.5703125" style="31" customWidth="1"/>
    <col min="22" max="22" width="4.42578125" style="31" customWidth="1"/>
    <col min="23" max="23" width="9.5703125" style="31" customWidth="1"/>
    <col min="24" max="24" width="4.42578125" style="31" customWidth="1"/>
    <col min="25" max="25" width="9.5703125" style="31" customWidth="1"/>
    <col min="26" max="26" width="4.42578125" style="31" customWidth="1"/>
    <col min="27" max="27" width="9.5703125" style="31" customWidth="1"/>
    <col min="28" max="28" width="4.42578125" style="31" customWidth="1"/>
    <col min="29" max="29" width="9.5703125" style="31" customWidth="1"/>
    <col min="30" max="30" width="4.42578125" style="31" customWidth="1"/>
    <col min="31" max="31" width="9.5703125" style="31" customWidth="1"/>
    <col min="32" max="32" width="4.42578125" style="31" customWidth="1"/>
    <col min="33" max="33" width="9.5703125" style="31" customWidth="1"/>
    <col min="34" max="34" width="0.28515625" style="31" hidden="1" customWidth="1"/>
    <col min="35" max="35" width="4.42578125" style="31" hidden="1" customWidth="1"/>
    <col min="36" max="36" width="4.140625" style="31" hidden="1" customWidth="1"/>
    <col min="37" max="37" width="12.7109375" style="31" hidden="1" customWidth="1"/>
    <col min="38" max="39" width="4.140625" style="31" hidden="1" customWidth="1"/>
    <col min="40" max="40" width="10.85546875" style="31" hidden="1" customWidth="1"/>
    <col min="41" max="50" width="4.140625" style="31" hidden="1" customWidth="1"/>
    <col min="51" max="51" width="3" style="31" hidden="1" customWidth="1"/>
    <col min="52" max="52" width="9.140625" style="31" hidden="1" customWidth="1"/>
    <col min="53" max="16384" width="9.140625" style="31"/>
  </cols>
  <sheetData>
    <row r="1" spans="1:52" x14ac:dyDescent="0.2">
      <c r="A1" s="31" t="s">
        <v>15</v>
      </c>
      <c r="D1" s="31" t="s">
        <v>14</v>
      </c>
      <c r="E1" s="31" t="s">
        <v>44</v>
      </c>
    </row>
    <row r="2" spans="1:52" x14ac:dyDescent="0.2">
      <c r="A2" s="31" t="s">
        <v>16</v>
      </c>
      <c r="D2" s="31" t="s">
        <v>14</v>
      </c>
      <c r="E2" s="31" t="s">
        <v>75</v>
      </c>
    </row>
    <row r="3" spans="1:52" x14ac:dyDescent="0.2">
      <c r="A3" s="31" t="s">
        <v>17</v>
      </c>
      <c r="D3" s="31" t="s">
        <v>14</v>
      </c>
      <c r="E3" s="31" t="s">
        <v>80</v>
      </c>
    </row>
    <row r="4" spans="1:52" x14ac:dyDescent="0.2">
      <c r="A4" s="31" t="s">
        <v>18</v>
      </c>
      <c r="D4" s="31" t="s">
        <v>14</v>
      </c>
      <c r="E4" s="32">
        <f>C18</f>
        <v>102200000</v>
      </c>
    </row>
    <row r="5" spans="1:52" x14ac:dyDescent="0.2">
      <c r="A5" s="31" t="s">
        <v>19</v>
      </c>
      <c r="D5" s="31" t="s">
        <v>14</v>
      </c>
      <c r="E5" s="33">
        <v>2020</v>
      </c>
      <c r="AD5" s="33"/>
    </row>
    <row r="6" spans="1:52" x14ac:dyDescent="0.2">
      <c r="A6" s="31" t="s">
        <v>20</v>
      </c>
      <c r="D6" s="31" t="s">
        <v>14</v>
      </c>
      <c r="E6" s="31" t="s">
        <v>45</v>
      </c>
      <c r="AD6" s="34"/>
    </row>
    <row r="8" spans="1:52" x14ac:dyDescent="0.2">
      <c r="A8" s="109" t="s">
        <v>0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</row>
    <row r="9" spans="1:52" x14ac:dyDescent="0.2">
      <c r="A9" s="109" t="s">
        <v>21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</row>
    <row r="11" spans="1:52" s="35" customFormat="1" ht="18.75" customHeight="1" x14ac:dyDescent="0.25">
      <c r="A11" s="93" t="s">
        <v>1</v>
      </c>
      <c r="B11" s="93" t="s">
        <v>22</v>
      </c>
      <c r="C11" s="110" t="s">
        <v>23</v>
      </c>
      <c r="D11" s="111"/>
      <c r="E11" s="110" t="s">
        <v>2</v>
      </c>
      <c r="F11" s="103" t="s">
        <v>24</v>
      </c>
      <c r="G11" s="103" t="s">
        <v>8</v>
      </c>
      <c r="H11" s="103" t="s">
        <v>25</v>
      </c>
      <c r="I11" s="103" t="s">
        <v>26</v>
      </c>
      <c r="J11" s="89" t="s">
        <v>56</v>
      </c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90"/>
      <c r="AH11" s="89" t="s">
        <v>4</v>
      </c>
      <c r="AI11" s="106"/>
      <c r="AJ11" s="106"/>
      <c r="AK11" s="106"/>
      <c r="AL11" s="106"/>
      <c r="AM11" s="90"/>
      <c r="AN11" s="93" t="s">
        <v>5</v>
      </c>
      <c r="AO11" s="93"/>
      <c r="AP11" s="93"/>
      <c r="AQ11" s="93"/>
      <c r="AR11" s="93"/>
      <c r="AS11" s="93"/>
      <c r="AT11" s="93" t="s">
        <v>6</v>
      </c>
      <c r="AU11" s="93"/>
      <c r="AV11" s="93"/>
      <c r="AW11" s="93"/>
      <c r="AX11" s="93"/>
      <c r="AY11" s="93"/>
    </row>
    <row r="12" spans="1:52" s="35" customFormat="1" ht="15.75" customHeight="1" x14ac:dyDescent="0.25">
      <c r="A12" s="93"/>
      <c r="B12" s="93"/>
      <c r="C12" s="112"/>
      <c r="D12" s="113"/>
      <c r="E12" s="112"/>
      <c r="F12" s="104"/>
      <c r="G12" s="104"/>
      <c r="H12" s="104"/>
      <c r="I12" s="104"/>
      <c r="J12" s="89" t="s">
        <v>27</v>
      </c>
      <c r="K12" s="90"/>
      <c r="L12" s="89" t="s">
        <v>28</v>
      </c>
      <c r="M12" s="90"/>
      <c r="N12" s="89" t="s">
        <v>29</v>
      </c>
      <c r="O12" s="90"/>
      <c r="P12" s="89" t="s">
        <v>30</v>
      </c>
      <c r="Q12" s="90"/>
      <c r="R12" s="89" t="s">
        <v>7</v>
      </c>
      <c r="S12" s="90"/>
      <c r="T12" s="89" t="s">
        <v>31</v>
      </c>
      <c r="U12" s="90"/>
      <c r="V12" s="89" t="s">
        <v>32</v>
      </c>
      <c r="W12" s="90"/>
      <c r="X12" s="89" t="s">
        <v>54</v>
      </c>
      <c r="Y12" s="90"/>
      <c r="Z12" s="89" t="s">
        <v>34</v>
      </c>
      <c r="AA12" s="90"/>
      <c r="AB12" s="89" t="s">
        <v>35</v>
      </c>
      <c r="AC12" s="90"/>
      <c r="AD12" s="89" t="s">
        <v>55</v>
      </c>
      <c r="AE12" s="90"/>
      <c r="AF12" s="89" t="s">
        <v>37</v>
      </c>
      <c r="AG12" s="90"/>
      <c r="AH12" s="89" t="s">
        <v>30</v>
      </c>
      <c r="AI12" s="90"/>
      <c r="AJ12" s="89" t="s">
        <v>7</v>
      </c>
      <c r="AK12" s="90"/>
      <c r="AL12" s="89" t="s">
        <v>31</v>
      </c>
      <c r="AM12" s="90"/>
      <c r="AN12" s="93" t="s">
        <v>32</v>
      </c>
      <c r="AO12" s="93"/>
      <c r="AP12" s="93" t="s">
        <v>33</v>
      </c>
      <c r="AQ12" s="93"/>
      <c r="AR12" s="93" t="s">
        <v>34</v>
      </c>
      <c r="AS12" s="93"/>
      <c r="AT12" s="93" t="s">
        <v>35</v>
      </c>
      <c r="AU12" s="93"/>
      <c r="AV12" s="93" t="s">
        <v>36</v>
      </c>
      <c r="AW12" s="93"/>
      <c r="AX12" s="93" t="s">
        <v>37</v>
      </c>
      <c r="AY12" s="93"/>
    </row>
    <row r="13" spans="1:52" ht="15" customHeight="1" x14ac:dyDescent="0.2">
      <c r="A13" s="93"/>
      <c r="B13" s="93"/>
      <c r="C13" s="114"/>
      <c r="D13" s="115"/>
      <c r="E13" s="114"/>
      <c r="F13" s="105"/>
      <c r="G13" s="105"/>
      <c r="H13" s="105"/>
      <c r="I13" s="105"/>
      <c r="J13" s="36" t="s">
        <v>8</v>
      </c>
      <c r="K13" s="36" t="s">
        <v>9</v>
      </c>
      <c r="L13" s="36" t="s">
        <v>8</v>
      </c>
      <c r="M13" s="36" t="s">
        <v>9</v>
      </c>
      <c r="N13" s="36" t="s">
        <v>8</v>
      </c>
      <c r="O13" s="36" t="s">
        <v>9</v>
      </c>
      <c r="P13" s="36" t="s">
        <v>8</v>
      </c>
      <c r="Q13" s="36" t="s">
        <v>9</v>
      </c>
      <c r="R13" s="36" t="s">
        <v>8</v>
      </c>
      <c r="S13" s="36" t="s">
        <v>9</v>
      </c>
      <c r="T13" s="36" t="s">
        <v>8</v>
      </c>
      <c r="U13" s="36" t="s">
        <v>9</v>
      </c>
      <c r="V13" s="36" t="s">
        <v>8</v>
      </c>
      <c r="W13" s="36" t="s">
        <v>9</v>
      </c>
      <c r="X13" s="36" t="s">
        <v>8</v>
      </c>
      <c r="Y13" s="36" t="s">
        <v>9</v>
      </c>
      <c r="Z13" s="36" t="s">
        <v>8</v>
      </c>
      <c r="AA13" s="36" t="s">
        <v>9</v>
      </c>
      <c r="AB13" s="36" t="s">
        <v>8</v>
      </c>
      <c r="AC13" s="36" t="s">
        <v>9</v>
      </c>
      <c r="AD13" s="36" t="s">
        <v>8</v>
      </c>
      <c r="AE13" s="36" t="s">
        <v>9</v>
      </c>
      <c r="AF13" s="36" t="s">
        <v>8</v>
      </c>
      <c r="AG13" s="36" t="s">
        <v>9</v>
      </c>
      <c r="AH13" s="36" t="s">
        <v>8</v>
      </c>
      <c r="AI13" s="36" t="s">
        <v>9</v>
      </c>
      <c r="AJ13" s="36" t="s">
        <v>8</v>
      </c>
      <c r="AK13" s="36" t="s">
        <v>9</v>
      </c>
      <c r="AL13" s="36" t="s">
        <v>8</v>
      </c>
      <c r="AM13" s="36" t="s">
        <v>9</v>
      </c>
      <c r="AN13" s="37" t="s">
        <v>8</v>
      </c>
      <c r="AO13" s="37" t="s">
        <v>9</v>
      </c>
      <c r="AP13" s="37" t="s">
        <v>8</v>
      </c>
      <c r="AQ13" s="37" t="s">
        <v>9</v>
      </c>
      <c r="AR13" s="37" t="s">
        <v>8</v>
      </c>
      <c r="AS13" s="37" t="s">
        <v>9</v>
      </c>
      <c r="AT13" s="37" t="s">
        <v>8</v>
      </c>
      <c r="AU13" s="37" t="s">
        <v>9</v>
      </c>
      <c r="AV13" s="37" t="s">
        <v>8</v>
      </c>
      <c r="AW13" s="37" t="s">
        <v>9</v>
      </c>
      <c r="AX13" s="37" t="s">
        <v>8</v>
      </c>
      <c r="AY13" s="37" t="s">
        <v>9</v>
      </c>
    </row>
    <row r="14" spans="1:52" x14ac:dyDescent="0.2">
      <c r="A14" s="38">
        <v>1</v>
      </c>
      <c r="B14" s="38">
        <v>2</v>
      </c>
      <c r="C14" s="89">
        <v>3</v>
      </c>
      <c r="D14" s="90"/>
      <c r="E14" s="39">
        <v>4</v>
      </c>
      <c r="F14" s="38">
        <v>5</v>
      </c>
      <c r="G14" s="38">
        <v>6</v>
      </c>
      <c r="H14" s="38">
        <v>7</v>
      </c>
      <c r="I14" s="38">
        <v>8</v>
      </c>
      <c r="J14" s="38">
        <v>9</v>
      </c>
      <c r="K14" s="38">
        <v>10</v>
      </c>
      <c r="L14" s="38">
        <v>11</v>
      </c>
      <c r="M14" s="38">
        <v>12</v>
      </c>
      <c r="N14" s="38">
        <v>13</v>
      </c>
      <c r="O14" s="38">
        <v>14</v>
      </c>
      <c r="P14" s="38">
        <v>15</v>
      </c>
      <c r="Q14" s="38">
        <v>16</v>
      </c>
      <c r="R14" s="38">
        <v>17</v>
      </c>
      <c r="S14" s="38">
        <v>18</v>
      </c>
      <c r="T14" s="38">
        <v>19</v>
      </c>
      <c r="U14" s="38">
        <v>20</v>
      </c>
      <c r="V14" s="38">
        <v>21</v>
      </c>
      <c r="W14" s="38">
        <v>22</v>
      </c>
      <c r="X14" s="38">
        <v>23</v>
      </c>
      <c r="Y14" s="38">
        <v>24</v>
      </c>
      <c r="Z14" s="38">
        <v>25</v>
      </c>
      <c r="AA14" s="38">
        <v>26</v>
      </c>
      <c r="AB14" s="38">
        <v>27</v>
      </c>
      <c r="AC14" s="38">
        <v>28</v>
      </c>
      <c r="AD14" s="38">
        <v>29</v>
      </c>
      <c r="AE14" s="38">
        <v>30</v>
      </c>
      <c r="AF14" s="38">
        <v>31</v>
      </c>
      <c r="AG14" s="38">
        <v>32</v>
      </c>
      <c r="AH14" s="38">
        <v>33</v>
      </c>
      <c r="AI14" s="38">
        <v>34</v>
      </c>
      <c r="AJ14" s="38">
        <v>35</v>
      </c>
      <c r="AK14" s="38">
        <v>36</v>
      </c>
      <c r="AL14" s="38">
        <v>37</v>
      </c>
      <c r="AM14" s="38">
        <v>38</v>
      </c>
      <c r="AN14" s="38">
        <v>39</v>
      </c>
      <c r="AO14" s="38">
        <v>40</v>
      </c>
      <c r="AP14" s="38">
        <v>41</v>
      </c>
      <c r="AQ14" s="38">
        <v>42</v>
      </c>
      <c r="AR14" s="38">
        <v>43</v>
      </c>
      <c r="AS14" s="38">
        <v>44</v>
      </c>
      <c r="AT14" s="38">
        <v>45</v>
      </c>
      <c r="AU14" s="38">
        <v>46</v>
      </c>
      <c r="AV14" s="38">
        <v>47</v>
      </c>
      <c r="AW14" s="38">
        <v>48</v>
      </c>
      <c r="AX14" s="38">
        <v>49</v>
      </c>
      <c r="AY14" s="38">
        <v>50</v>
      </c>
      <c r="AZ14" s="38">
        <v>51</v>
      </c>
    </row>
    <row r="15" spans="1:52" ht="42" x14ac:dyDescent="0.2">
      <c r="A15" s="1">
        <v>1</v>
      </c>
      <c r="B15" s="2" t="s">
        <v>75</v>
      </c>
      <c r="C15" s="91"/>
      <c r="D15" s="92"/>
      <c r="E15" s="1" t="s">
        <v>76</v>
      </c>
      <c r="F15" s="3"/>
      <c r="G15" s="3"/>
      <c r="H15" s="3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5"/>
      <c r="AF15" s="4"/>
      <c r="AG15" s="4"/>
      <c r="AH15" s="4"/>
      <c r="AI15" s="4"/>
      <c r="AJ15" s="4"/>
      <c r="AK15" s="4"/>
      <c r="AL15" s="4"/>
      <c r="AM15" s="4"/>
      <c r="AN15" s="3"/>
      <c r="AO15" s="4"/>
      <c r="AP15" s="3"/>
      <c r="AQ15" s="4"/>
      <c r="AR15" s="3"/>
      <c r="AS15" s="4"/>
      <c r="AT15" s="3"/>
      <c r="AU15" s="4"/>
      <c r="AV15" s="3"/>
      <c r="AW15" s="4"/>
      <c r="AX15" s="3"/>
      <c r="AY15" s="4"/>
    </row>
    <row r="16" spans="1:52" ht="15" customHeight="1" x14ac:dyDescent="0.2">
      <c r="A16" s="6"/>
      <c r="B16" s="7"/>
      <c r="C16" s="8"/>
      <c r="D16" s="9"/>
      <c r="E16" s="6"/>
      <c r="F16" s="10"/>
      <c r="G16" s="10"/>
      <c r="H16" s="10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2"/>
      <c r="AF16" s="11"/>
      <c r="AG16" s="11"/>
      <c r="AH16" s="40"/>
      <c r="AI16" s="40"/>
      <c r="AJ16" s="40"/>
      <c r="AK16" s="40"/>
      <c r="AL16" s="40"/>
      <c r="AM16" s="40"/>
      <c r="AN16" s="41"/>
      <c r="AO16" s="40"/>
      <c r="AP16" s="41"/>
      <c r="AQ16" s="40"/>
      <c r="AR16" s="41"/>
      <c r="AS16" s="40"/>
      <c r="AT16" s="41"/>
      <c r="AU16" s="40"/>
      <c r="AV16" s="41"/>
      <c r="AW16" s="40"/>
      <c r="AX16" s="41"/>
      <c r="AY16" s="40"/>
    </row>
    <row r="17" spans="1:53" ht="15" customHeight="1" x14ac:dyDescent="0.2">
      <c r="A17" s="6"/>
      <c r="B17" s="7"/>
      <c r="C17" s="8"/>
      <c r="D17" s="9"/>
      <c r="E17" s="6"/>
      <c r="F17" s="10"/>
      <c r="G17" s="10"/>
      <c r="H17" s="10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2"/>
      <c r="AF17" s="11"/>
      <c r="AG17" s="11"/>
      <c r="AH17" s="40"/>
      <c r="AI17" s="40"/>
      <c r="AJ17" s="40"/>
      <c r="AK17" s="40"/>
      <c r="AL17" s="40"/>
      <c r="AM17" s="40"/>
      <c r="AN17" s="41"/>
      <c r="AO17" s="40"/>
      <c r="AP17" s="41"/>
      <c r="AQ17" s="40"/>
      <c r="AR17" s="41"/>
      <c r="AS17" s="40"/>
      <c r="AT17" s="41"/>
      <c r="AU17" s="40"/>
      <c r="AV17" s="41"/>
      <c r="AW17" s="40"/>
      <c r="AX17" s="41"/>
      <c r="AY17" s="40"/>
    </row>
    <row r="18" spans="1:53" ht="42" x14ac:dyDescent="0.2">
      <c r="A18" s="6"/>
      <c r="B18" s="13" t="s">
        <v>80</v>
      </c>
      <c r="C18" s="101">
        <f>SUM(C20:D21)</f>
        <v>102200000</v>
      </c>
      <c r="D18" s="102"/>
      <c r="E18" s="1" t="s">
        <v>81</v>
      </c>
      <c r="F18" s="10"/>
      <c r="G18" s="10"/>
      <c r="H18" s="10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2"/>
      <c r="AF18" s="11"/>
      <c r="AG18" s="11"/>
      <c r="AH18" s="11"/>
      <c r="AI18" s="11"/>
      <c r="AJ18" s="11"/>
      <c r="AK18" s="11"/>
      <c r="AL18" s="11"/>
      <c r="AM18" s="11"/>
      <c r="AN18" s="12"/>
      <c r="AO18" s="11"/>
      <c r="AP18" s="10"/>
      <c r="AQ18" s="11"/>
      <c r="AR18" s="10"/>
      <c r="AS18" s="11"/>
      <c r="AT18" s="10"/>
      <c r="AU18" s="11"/>
      <c r="AV18" s="10"/>
      <c r="AW18" s="11"/>
      <c r="AX18" s="10"/>
      <c r="AY18" s="11"/>
    </row>
    <row r="19" spans="1:53" ht="15" customHeight="1" x14ac:dyDescent="0.2">
      <c r="A19" s="6"/>
      <c r="B19" s="13"/>
      <c r="C19" s="14"/>
      <c r="D19" s="15"/>
      <c r="E19" s="6"/>
      <c r="F19" s="10"/>
      <c r="G19" s="10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2"/>
      <c r="AF19" s="11"/>
      <c r="AG19" s="11"/>
      <c r="AH19" s="11"/>
      <c r="AI19" s="11"/>
      <c r="AJ19" s="11"/>
      <c r="AK19" s="11"/>
      <c r="AL19" s="11"/>
      <c r="AM19" s="11"/>
      <c r="AN19" s="12"/>
      <c r="AO19" s="11"/>
      <c r="AP19" s="10"/>
      <c r="AQ19" s="11"/>
      <c r="AR19" s="10"/>
      <c r="AS19" s="11"/>
      <c r="AT19" s="10"/>
      <c r="AU19" s="11"/>
      <c r="AV19" s="10"/>
      <c r="AW19" s="11"/>
      <c r="AX19" s="10"/>
      <c r="AY19" s="11"/>
    </row>
    <row r="20" spans="1:53" ht="15" customHeight="1" x14ac:dyDescent="0.2">
      <c r="A20" s="6"/>
      <c r="B20" s="16" t="s">
        <v>10</v>
      </c>
      <c r="C20" s="95"/>
      <c r="D20" s="96"/>
      <c r="E20" s="6" t="s">
        <v>52</v>
      </c>
      <c r="F20" s="10"/>
      <c r="G20" s="10"/>
      <c r="H20" s="10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2"/>
      <c r="AO20" s="11"/>
      <c r="AP20" s="10"/>
      <c r="AQ20" s="11"/>
      <c r="AR20" s="10"/>
      <c r="AS20" s="11"/>
      <c r="AT20" s="10"/>
      <c r="AU20" s="11"/>
      <c r="AV20" s="10"/>
      <c r="AW20" s="11"/>
      <c r="AX20" s="10"/>
      <c r="AY20" s="11"/>
    </row>
    <row r="21" spans="1:53" ht="15" customHeight="1" x14ac:dyDescent="0.2">
      <c r="A21" s="6"/>
      <c r="B21" s="16" t="s">
        <v>11</v>
      </c>
      <c r="C21" s="95">
        <f>K21+M21+O21+Q21+S21+U21+W21+Y21+AA21+AC21+AE21+AG21</f>
        <v>102200000</v>
      </c>
      <c r="D21" s="96"/>
      <c r="E21" s="6" t="s">
        <v>53</v>
      </c>
      <c r="F21" s="10"/>
      <c r="G21" s="10"/>
      <c r="H21" s="10"/>
      <c r="I21" s="11"/>
      <c r="J21" s="11"/>
      <c r="K21" s="11">
        <v>3500000</v>
      </c>
      <c r="L21" s="11"/>
      <c r="M21" s="11">
        <v>2200000</v>
      </c>
      <c r="N21" s="11"/>
      <c r="O21" s="11">
        <v>0</v>
      </c>
      <c r="P21" s="11"/>
      <c r="Q21" s="11">
        <v>19000000</v>
      </c>
      <c r="R21" s="11"/>
      <c r="S21" s="11">
        <v>7900000</v>
      </c>
      <c r="T21" s="11"/>
      <c r="U21" s="11">
        <v>425000</v>
      </c>
      <c r="V21" s="11"/>
      <c r="W21" s="11">
        <v>17500000</v>
      </c>
      <c r="X21" s="11"/>
      <c r="Y21" s="11">
        <v>5250000</v>
      </c>
      <c r="Z21" s="11"/>
      <c r="AA21" s="11">
        <v>18800000</v>
      </c>
      <c r="AB21" s="11"/>
      <c r="AC21" s="11">
        <v>3165000</v>
      </c>
      <c r="AD21" s="11"/>
      <c r="AE21" s="11">
        <v>19300000</v>
      </c>
      <c r="AF21" s="11"/>
      <c r="AG21" s="11">
        <v>5160000</v>
      </c>
      <c r="AH21" s="11"/>
      <c r="AI21" s="11"/>
      <c r="AJ21" s="11"/>
      <c r="AK21" s="11"/>
      <c r="AL21" s="11"/>
      <c r="AM21" s="11"/>
      <c r="AN21" s="12"/>
      <c r="AO21" s="11"/>
      <c r="AP21" s="10"/>
      <c r="AQ21" s="11"/>
      <c r="AR21" s="10"/>
      <c r="AS21" s="11"/>
      <c r="AT21" s="10"/>
      <c r="AU21" s="11"/>
      <c r="AV21" s="10"/>
      <c r="AW21" s="11"/>
      <c r="AX21" s="10"/>
      <c r="AY21" s="11"/>
    </row>
    <row r="22" spans="1:53" x14ac:dyDescent="0.2">
      <c r="A22" s="8"/>
      <c r="B22" s="17"/>
      <c r="C22" s="97"/>
      <c r="D22" s="98"/>
      <c r="E22" s="18"/>
      <c r="F22" s="10"/>
      <c r="G22" s="10"/>
      <c r="H22" s="10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23"/>
      <c r="AI22" s="23"/>
      <c r="AJ22" s="23"/>
      <c r="AK22" s="23"/>
      <c r="AL22" s="23"/>
      <c r="AM22" s="23"/>
      <c r="AN22" s="22"/>
      <c r="AO22" s="23"/>
      <c r="AP22" s="22"/>
      <c r="AQ22" s="23"/>
      <c r="AR22" s="22"/>
      <c r="AS22" s="23"/>
      <c r="AT22" s="22"/>
      <c r="AU22" s="23"/>
      <c r="AV22" s="22"/>
      <c r="AW22" s="23"/>
      <c r="AX22" s="22"/>
      <c r="AY22" s="23"/>
    </row>
    <row r="23" spans="1:53" x14ac:dyDescent="0.2">
      <c r="A23" s="8"/>
      <c r="B23" s="17"/>
      <c r="C23" s="97"/>
      <c r="D23" s="98"/>
      <c r="E23" s="18"/>
      <c r="F23" s="10"/>
      <c r="G23" s="10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23"/>
      <c r="AI23" s="23"/>
      <c r="AJ23" s="23"/>
      <c r="AK23" s="23"/>
      <c r="AL23" s="23"/>
      <c r="AM23" s="23"/>
      <c r="AN23" s="22"/>
      <c r="AO23" s="23"/>
      <c r="AP23" s="22"/>
      <c r="AQ23" s="23"/>
      <c r="AR23" s="22"/>
      <c r="AS23" s="23"/>
      <c r="AT23" s="22"/>
      <c r="AU23" s="23"/>
      <c r="AV23" s="22"/>
      <c r="AW23" s="23"/>
      <c r="AX23" s="22"/>
      <c r="AY23" s="23"/>
    </row>
    <row r="24" spans="1:53" x14ac:dyDescent="0.2">
      <c r="A24" s="19"/>
      <c r="B24" s="20"/>
      <c r="C24" s="99"/>
      <c r="D24" s="100"/>
      <c r="E24" s="21"/>
      <c r="F24" s="22"/>
      <c r="G24" s="22"/>
      <c r="H24" s="2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42"/>
      <c r="AI24" s="42"/>
      <c r="AJ24" s="42"/>
      <c r="AK24" s="42"/>
      <c r="AL24" s="42"/>
      <c r="AM24" s="42"/>
      <c r="AN24" s="43"/>
      <c r="AO24" s="42"/>
      <c r="AP24" s="43"/>
      <c r="AQ24" s="42"/>
      <c r="AR24" s="43"/>
      <c r="AS24" s="42"/>
      <c r="AT24" s="43"/>
      <c r="AU24" s="42"/>
      <c r="AV24" s="43"/>
      <c r="AW24" s="42"/>
      <c r="AX24" s="43"/>
      <c r="AY24" s="42"/>
    </row>
    <row r="25" spans="1:53" x14ac:dyDescent="0.2">
      <c r="A25" s="94" t="s">
        <v>3</v>
      </c>
      <c r="B25" s="94"/>
      <c r="C25" s="94"/>
      <c r="D25" s="94"/>
      <c r="E25" s="24" t="s">
        <v>38</v>
      </c>
      <c r="F25" s="25"/>
      <c r="G25" s="25"/>
      <c r="H25" s="25"/>
      <c r="I25" s="26"/>
      <c r="J25" s="27"/>
      <c r="K25" s="27">
        <f>SUM(K20:K24)</f>
        <v>3500000</v>
      </c>
      <c r="L25" s="27"/>
      <c r="M25" s="27">
        <f>SUM(M20:M24)</f>
        <v>2200000</v>
      </c>
      <c r="N25" s="27"/>
      <c r="O25" s="27">
        <f>SUM(O20:O24)</f>
        <v>0</v>
      </c>
      <c r="P25" s="27"/>
      <c r="Q25" s="27">
        <f>SUM(Q20:Q24)</f>
        <v>19000000</v>
      </c>
      <c r="R25" s="27"/>
      <c r="S25" s="27">
        <f>SUM(S20:S24)</f>
        <v>7900000</v>
      </c>
      <c r="T25" s="27"/>
      <c r="U25" s="27">
        <f>SUM(U20:U24)</f>
        <v>425000</v>
      </c>
      <c r="V25" s="27"/>
      <c r="W25" s="27">
        <f>SUM(W20:W24)</f>
        <v>17500000</v>
      </c>
      <c r="X25" s="27"/>
      <c r="Y25" s="27">
        <f>SUM(Y20:Y24)</f>
        <v>5250000</v>
      </c>
      <c r="Z25" s="27"/>
      <c r="AA25" s="27">
        <f>SUM(AA20:AA24)</f>
        <v>18800000</v>
      </c>
      <c r="AB25" s="27"/>
      <c r="AC25" s="27">
        <f>SUM(AC20:AC24)</f>
        <v>3165000</v>
      </c>
      <c r="AD25" s="27"/>
      <c r="AE25" s="27">
        <f>SUM(AE20:AE24)</f>
        <v>19300000</v>
      </c>
      <c r="AF25" s="27"/>
      <c r="AG25" s="27">
        <f>SUM(AG20:AG24)</f>
        <v>5160000</v>
      </c>
      <c r="AH25" s="44"/>
      <c r="AI25" s="44"/>
      <c r="AJ25" s="44"/>
      <c r="AK25" s="44"/>
      <c r="AL25" s="44"/>
      <c r="AM25" s="44"/>
      <c r="AN25" s="44"/>
      <c r="AO25" s="44"/>
      <c r="AP25" s="45"/>
      <c r="AQ25" s="44"/>
      <c r="AR25" s="45"/>
      <c r="AS25" s="44"/>
      <c r="AT25" s="45"/>
      <c r="AU25" s="44"/>
      <c r="AV25" s="45"/>
      <c r="AW25" s="44"/>
      <c r="AX25" s="45"/>
      <c r="AY25" s="44"/>
    </row>
    <row r="26" spans="1:53" x14ac:dyDescent="0.2">
      <c r="A26" s="94"/>
      <c r="B26" s="94"/>
      <c r="C26" s="94"/>
      <c r="D26" s="94"/>
      <c r="E26" s="28" t="s">
        <v>39</v>
      </c>
      <c r="F26" s="25"/>
      <c r="G26" s="25"/>
      <c r="H26" s="25"/>
      <c r="I26" s="26"/>
      <c r="J26" s="27"/>
      <c r="K26" s="27">
        <f>SUM(K25)</f>
        <v>3500000</v>
      </c>
      <c r="L26" s="27"/>
      <c r="M26" s="27">
        <f>SUM(M25+K26)</f>
        <v>5700000</v>
      </c>
      <c r="N26" s="27"/>
      <c r="O26" s="27">
        <f>SUM(O25+M26)</f>
        <v>5700000</v>
      </c>
      <c r="P26" s="27"/>
      <c r="Q26" s="27">
        <f>SUM(Q25+O26)</f>
        <v>24700000</v>
      </c>
      <c r="R26" s="27"/>
      <c r="S26" s="27">
        <f>SUM(S25+Q26)</f>
        <v>32600000</v>
      </c>
      <c r="T26" s="27"/>
      <c r="U26" s="27">
        <f>SUM(U25+S26)</f>
        <v>33025000</v>
      </c>
      <c r="V26" s="27"/>
      <c r="W26" s="27">
        <f>SUM(W25+U26)</f>
        <v>50525000</v>
      </c>
      <c r="X26" s="27"/>
      <c r="Y26" s="27">
        <f>SUM(Y25+W26)</f>
        <v>55775000</v>
      </c>
      <c r="Z26" s="27"/>
      <c r="AA26" s="27">
        <f>SUM(AA25+Y26)</f>
        <v>74575000</v>
      </c>
      <c r="AB26" s="27"/>
      <c r="AC26" s="27">
        <f>SUM(AC25+AA26)</f>
        <v>77740000</v>
      </c>
      <c r="AD26" s="27"/>
      <c r="AE26" s="27">
        <f>SUM(AE25+AC26)</f>
        <v>97040000</v>
      </c>
      <c r="AF26" s="27"/>
      <c r="AG26" s="27">
        <f>SUM(AG25+AE26)</f>
        <v>102200000</v>
      </c>
      <c r="AH26" s="11"/>
      <c r="AI26" s="11"/>
      <c r="AJ26" s="11"/>
      <c r="AK26" s="11"/>
      <c r="AL26" s="11"/>
      <c r="AM26" s="11"/>
      <c r="AN26" s="46"/>
      <c r="AO26" s="11"/>
      <c r="AP26" s="10"/>
      <c r="AQ26" s="11"/>
      <c r="AR26" s="10"/>
      <c r="AS26" s="11"/>
      <c r="AT26" s="10"/>
      <c r="AU26" s="11"/>
      <c r="AV26" s="10"/>
      <c r="AW26" s="11"/>
      <c r="AX26" s="10"/>
      <c r="AY26" s="11"/>
    </row>
    <row r="27" spans="1:53" x14ac:dyDescent="0.2">
      <c r="A27" s="94"/>
      <c r="B27" s="94"/>
      <c r="C27" s="94"/>
      <c r="D27" s="94"/>
      <c r="E27" s="28" t="s">
        <v>40</v>
      </c>
      <c r="F27" s="25"/>
      <c r="G27" s="25"/>
      <c r="H27" s="25"/>
      <c r="I27" s="26"/>
      <c r="J27" s="27"/>
      <c r="K27" s="29">
        <f>K25/C18*100</f>
        <v>3.4246575342465753</v>
      </c>
      <c r="L27" s="29"/>
      <c r="M27" s="29">
        <f>M25/C18*100</f>
        <v>2.152641878669276</v>
      </c>
      <c r="N27" s="29"/>
      <c r="O27" s="29">
        <f>O25/C18*100</f>
        <v>0</v>
      </c>
      <c r="P27" s="29"/>
      <c r="Q27" s="29">
        <f>Q25/C18*100</f>
        <v>18.590998043052835</v>
      </c>
      <c r="R27" s="29"/>
      <c r="S27" s="29">
        <f>S25/C18*100</f>
        <v>7.7299412915851269</v>
      </c>
      <c r="T27" s="29"/>
      <c r="U27" s="29">
        <f>U25/C18*100</f>
        <v>0.41585127201565553</v>
      </c>
      <c r="V27" s="29"/>
      <c r="W27" s="29">
        <f>W25/C18*100</f>
        <v>17.123287671232877</v>
      </c>
      <c r="X27" s="29"/>
      <c r="Y27" s="29">
        <f>Y25/C18*100</f>
        <v>5.1369863013698627</v>
      </c>
      <c r="Z27" s="29"/>
      <c r="AA27" s="29">
        <f>AA25/C18*100</f>
        <v>18.395303326810176</v>
      </c>
      <c r="AB27" s="29"/>
      <c r="AC27" s="29">
        <f>AC25/C18*100</f>
        <v>3.0968688845401173</v>
      </c>
      <c r="AD27" s="27"/>
      <c r="AE27" s="30">
        <f>AE25/C18*100</f>
        <v>18.884540117416829</v>
      </c>
      <c r="AF27" s="27"/>
      <c r="AG27" s="29">
        <f>AG25/C18*100</f>
        <v>5.0489236790606657</v>
      </c>
      <c r="AH27" s="11"/>
      <c r="AI27" s="47"/>
      <c r="AJ27" s="11"/>
      <c r="AK27" s="47"/>
      <c r="AL27" s="11"/>
      <c r="AM27" s="11"/>
      <c r="AN27" s="47"/>
      <c r="AO27" s="11"/>
      <c r="AP27" s="10"/>
      <c r="AQ27" s="11"/>
      <c r="AR27" s="10"/>
      <c r="AS27" s="11"/>
      <c r="AT27" s="10"/>
      <c r="AU27" s="11"/>
      <c r="AV27" s="10"/>
      <c r="AW27" s="11"/>
      <c r="AX27" s="10"/>
      <c r="AY27" s="11"/>
    </row>
    <row r="28" spans="1:53" x14ac:dyDescent="0.2">
      <c r="A28" s="94"/>
      <c r="B28" s="94"/>
      <c r="C28" s="94"/>
      <c r="D28" s="94"/>
      <c r="E28" s="24" t="s">
        <v>41</v>
      </c>
      <c r="F28" s="25"/>
      <c r="G28" s="25"/>
      <c r="H28" s="25"/>
      <c r="I28" s="26"/>
      <c r="J28" s="27"/>
      <c r="K28" s="30">
        <f>SUM(K27)</f>
        <v>3.4246575342465753</v>
      </c>
      <c r="L28" s="30"/>
      <c r="M28" s="30">
        <f>SUM(M27+K28)</f>
        <v>5.5772994129158509</v>
      </c>
      <c r="N28" s="30"/>
      <c r="O28" s="30">
        <f>SUM(O27+M28)</f>
        <v>5.5772994129158509</v>
      </c>
      <c r="P28" s="30"/>
      <c r="Q28" s="30">
        <f>SUM(Q27+O28)</f>
        <v>24.168297455968684</v>
      </c>
      <c r="R28" s="30"/>
      <c r="S28" s="30">
        <f>SUM(S27+Q28)</f>
        <v>31.898238747553812</v>
      </c>
      <c r="T28" s="30"/>
      <c r="U28" s="30">
        <f>SUM(U27+S28)</f>
        <v>32.31409001956947</v>
      </c>
      <c r="V28" s="30"/>
      <c r="W28" s="30">
        <f>SUM(W27+U28)</f>
        <v>49.43737769080235</v>
      </c>
      <c r="X28" s="30"/>
      <c r="Y28" s="30">
        <f>SUM(Y27+W28)</f>
        <v>54.574363992172209</v>
      </c>
      <c r="Z28" s="30"/>
      <c r="AA28" s="30">
        <f>SUM(AA27+Y28)</f>
        <v>72.969667318982388</v>
      </c>
      <c r="AB28" s="30"/>
      <c r="AC28" s="30">
        <f>SUM(AC27+AA28)</f>
        <v>76.066536203522503</v>
      </c>
      <c r="AD28" s="27"/>
      <c r="AE28" s="30">
        <f>SUM(AE27+AC28)</f>
        <v>94.951076320939336</v>
      </c>
      <c r="AF28" s="27"/>
      <c r="AG28" s="30">
        <f>SUM(AG27+AE28)</f>
        <v>100</v>
      </c>
      <c r="AH28" s="48"/>
      <c r="AI28" s="49"/>
      <c r="AJ28" s="48"/>
      <c r="AK28" s="49"/>
      <c r="AL28" s="48"/>
      <c r="AM28" s="48"/>
      <c r="AN28" s="50"/>
      <c r="AO28" s="48"/>
      <c r="AP28" s="51"/>
      <c r="AQ28" s="48"/>
      <c r="AR28" s="51"/>
      <c r="AS28" s="48"/>
      <c r="AT28" s="51"/>
      <c r="AU28" s="48"/>
      <c r="AV28" s="51"/>
      <c r="AW28" s="48"/>
      <c r="AX28" s="51"/>
      <c r="AY28" s="48"/>
      <c r="BA28" s="59"/>
    </row>
    <row r="29" spans="1:53" x14ac:dyDescent="0.2">
      <c r="A29" s="94" t="s">
        <v>42</v>
      </c>
      <c r="B29" s="94"/>
      <c r="C29" s="94"/>
      <c r="D29" s="94"/>
      <c r="E29" s="24" t="s">
        <v>38</v>
      </c>
      <c r="F29" s="25"/>
      <c r="G29" s="25"/>
      <c r="H29" s="25"/>
      <c r="I29" s="26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44"/>
      <c r="AI29" s="44"/>
      <c r="AJ29" s="44"/>
      <c r="AK29" s="44"/>
      <c r="AL29" s="44"/>
      <c r="AM29" s="44"/>
      <c r="AN29" s="45"/>
      <c r="AO29" s="44"/>
      <c r="AP29" s="45"/>
      <c r="AQ29" s="44"/>
      <c r="AR29" s="45"/>
      <c r="AS29" s="44"/>
      <c r="AT29" s="45"/>
      <c r="AU29" s="44"/>
      <c r="AV29" s="45"/>
      <c r="AW29" s="44"/>
      <c r="AX29" s="45"/>
      <c r="AY29" s="44"/>
    </row>
    <row r="30" spans="1:53" x14ac:dyDescent="0.2">
      <c r="A30" s="94"/>
      <c r="B30" s="94"/>
      <c r="C30" s="94"/>
      <c r="D30" s="94"/>
      <c r="E30" s="28" t="s">
        <v>39</v>
      </c>
      <c r="F30" s="25"/>
      <c r="G30" s="25"/>
      <c r="H30" s="25"/>
      <c r="I30" s="26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52"/>
      <c r="AF30" s="27"/>
      <c r="AG30" s="27"/>
      <c r="AH30" s="11"/>
      <c r="AI30" s="11"/>
      <c r="AJ30" s="11"/>
      <c r="AK30" s="11"/>
      <c r="AL30" s="48"/>
      <c r="AM30" s="11"/>
      <c r="AN30" s="10"/>
      <c r="AO30" s="11"/>
      <c r="AP30" s="10"/>
      <c r="AQ30" s="11"/>
      <c r="AR30" s="10"/>
      <c r="AS30" s="11"/>
      <c r="AT30" s="10"/>
      <c r="AU30" s="11"/>
      <c r="AV30" s="10"/>
      <c r="AW30" s="11"/>
      <c r="AX30" s="10"/>
      <c r="AY30" s="11"/>
    </row>
    <row r="31" spans="1:53" x14ac:dyDescent="0.2">
      <c r="A31" s="94"/>
      <c r="B31" s="94"/>
      <c r="C31" s="94"/>
      <c r="D31" s="94"/>
      <c r="E31" s="28" t="s">
        <v>40</v>
      </c>
      <c r="F31" s="25"/>
      <c r="G31" s="25"/>
      <c r="H31" s="25"/>
      <c r="I31" s="26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52"/>
      <c r="AF31" s="27"/>
      <c r="AG31" s="27"/>
      <c r="AH31" s="11"/>
      <c r="AI31" s="11"/>
      <c r="AJ31" s="11"/>
      <c r="AK31" s="11"/>
      <c r="AL31" s="11"/>
      <c r="AM31" s="11"/>
      <c r="AN31" s="10"/>
      <c r="AO31" s="11"/>
      <c r="AP31" s="10"/>
      <c r="AQ31" s="11"/>
      <c r="AR31" s="10"/>
      <c r="AS31" s="11"/>
      <c r="AT31" s="10"/>
      <c r="AU31" s="11"/>
      <c r="AV31" s="10"/>
      <c r="AW31" s="11"/>
      <c r="AX31" s="10"/>
      <c r="AY31" s="11"/>
    </row>
    <row r="32" spans="1:53" x14ac:dyDescent="0.2">
      <c r="A32" s="94"/>
      <c r="B32" s="94"/>
      <c r="C32" s="94"/>
      <c r="D32" s="94"/>
      <c r="E32" s="24" t="s">
        <v>41</v>
      </c>
      <c r="F32" s="25"/>
      <c r="G32" s="25"/>
      <c r="H32" s="25"/>
      <c r="I32" s="26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52"/>
      <c r="AF32" s="27"/>
      <c r="AG32" s="27"/>
      <c r="AH32" s="48"/>
      <c r="AI32" s="43"/>
      <c r="AJ32" s="48"/>
      <c r="AK32" s="48"/>
      <c r="AL32" s="48"/>
      <c r="AM32" s="48"/>
      <c r="AN32" s="51"/>
      <c r="AO32" s="48"/>
      <c r="AP32" s="51"/>
      <c r="AQ32" s="48"/>
      <c r="AR32" s="51"/>
      <c r="AS32" s="48"/>
      <c r="AT32" s="51"/>
      <c r="AU32" s="48"/>
      <c r="AV32" s="51"/>
      <c r="AW32" s="48"/>
      <c r="AX32" s="51"/>
      <c r="AY32" s="48"/>
    </row>
    <row r="34" spans="3:50" ht="12.75" customHeight="1" x14ac:dyDescent="0.2">
      <c r="C34" s="53"/>
      <c r="D34" s="53"/>
      <c r="E34" s="53" t="s">
        <v>43</v>
      </c>
      <c r="F34" s="53"/>
      <c r="G34" s="53"/>
      <c r="H34" s="53"/>
      <c r="I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 t="s">
        <v>84</v>
      </c>
      <c r="AE34" s="53"/>
      <c r="AF34" s="53"/>
      <c r="AS34" s="107" t="s">
        <v>12</v>
      </c>
      <c r="AT34" s="107"/>
      <c r="AU34" s="107"/>
      <c r="AV34" s="107"/>
      <c r="AW34" s="107"/>
      <c r="AX34" s="107"/>
    </row>
    <row r="35" spans="3:50" ht="12.75" customHeight="1" x14ac:dyDescent="0.2">
      <c r="C35" s="53"/>
      <c r="D35" s="53"/>
      <c r="E35" s="53" t="s">
        <v>48</v>
      </c>
      <c r="F35" s="53"/>
      <c r="G35" s="53"/>
      <c r="H35" s="53"/>
      <c r="I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 t="s">
        <v>13</v>
      </c>
      <c r="AE35" s="53"/>
      <c r="AF35" s="53"/>
      <c r="AS35" s="107" t="s">
        <v>13</v>
      </c>
      <c r="AT35" s="107"/>
      <c r="AU35" s="107"/>
      <c r="AV35" s="107"/>
      <c r="AW35" s="107"/>
      <c r="AX35" s="107"/>
    </row>
    <row r="36" spans="3:50" ht="12.75" customHeight="1" x14ac:dyDescent="0.2">
      <c r="C36" s="53"/>
      <c r="D36" s="53"/>
      <c r="E36" s="53" t="s">
        <v>49</v>
      </c>
      <c r="F36" s="53"/>
      <c r="G36" s="53"/>
      <c r="H36" s="53"/>
      <c r="I36" s="53"/>
      <c r="J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</row>
    <row r="37" spans="3:50" ht="12.75" customHeight="1" x14ac:dyDescent="0.2">
      <c r="C37" s="55"/>
      <c r="D37" s="53"/>
      <c r="E37" s="55"/>
      <c r="F37" s="53"/>
      <c r="G37" s="53"/>
      <c r="H37" s="53"/>
      <c r="I37" s="53"/>
      <c r="J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</row>
    <row r="38" spans="3:50" ht="12.75" customHeight="1" x14ac:dyDescent="0.2">
      <c r="E38" s="55"/>
      <c r="J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</row>
    <row r="39" spans="3:50" ht="12.75" customHeight="1" x14ac:dyDescent="0.2">
      <c r="E39" s="55"/>
    </row>
    <row r="40" spans="3:50" ht="12.75" customHeight="1" x14ac:dyDescent="0.2">
      <c r="C40" s="58"/>
      <c r="D40" s="58"/>
      <c r="E40" s="87" t="s">
        <v>85</v>
      </c>
      <c r="F40" s="58"/>
      <c r="G40" s="58"/>
      <c r="H40" s="58"/>
      <c r="I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 t="s">
        <v>50</v>
      </c>
      <c r="AE40" s="58"/>
      <c r="AF40" s="58"/>
      <c r="AS40" s="108" t="s">
        <v>46</v>
      </c>
      <c r="AT40" s="108"/>
      <c r="AU40" s="108"/>
      <c r="AV40" s="108"/>
      <c r="AW40" s="108"/>
      <c r="AX40" s="108"/>
    </row>
    <row r="41" spans="3:50" ht="12.75" customHeight="1" x14ac:dyDescent="0.2">
      <c r="C41" s="53"/>
      <c r="D41" s="53"/>
      <c r="E41" s="88" t="s">
        <v>86</v>
      </c>
      <c r="F41" s="53"/>
      <c r="G41" s="53"/>
      <c r="H41" s="53"/>
      <c r="I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 t="s">
        <v>51</v>
      </c>
      <c r="AE41" s="53"/>
      <c r="AF41" s="53"/>
      <c r="AS41" s="107" t="s">
        <v>47</v>
      </c>
      <c r="AT41" s="107"/>
      <c r="AU41" s="107"/>
      <c r="AV41" s="107"/>
      <c r="AW41" s="107"/>
      <c r="AX41" s="107"/>
    </row>
  </sheetData>
  <mergeCells count="49">
    <mergeCell ref="A8:AY8"/>
    <mergeCell ref="A9:AY9"/>
    <mergeCell ref="A11:A13"/>
    <mergeCell ref="B11:B13"/>
    <mergeCell ref="C11:D13"/>
    <mergeCell ref="E11:E13"/>
    <mergeCell ref="F11:F13"/>
    <mergeCell ref="G11:G13"/>
    <mergeCell ref="AT11:AY11"/>
    <mergeCell ref="J12:K12"/>
    <mergeCell ref="AD12:AE12"/>
    <mergeCell ref="AF12:AG12"/>
    <mergeCell ref="AV12:AW12"/>
    <mergeCell ref="AX12:AY12"/>
    <mergeCell ref="AT12:AU12"/>
    <mergeCell ref="AJ12:AK12"/>
    <mergeCell ref="AS41:AX41"/>
    <mergeCell ref="AS35:AX35"/>
    <mergeCell ref="AN12:AO12"/>
    <mergeCell ref="AP12:AQ12"/>
    <mergeCell ref="AS34:AX34"/>
    <mergeCell ref="AS40:AX40"/>
    <mergeCell ref="H11:H13"/>
    <mergeCell ref="I11:I13"/>
    <mergeCell ref="J11:AG11"/>
    <mergeCell ref="AH11:AM11"/>
    <mergeCell ref="AN11:AS11"/>
    <mergeCell ref="L12:M12"/>
    <mergeCell ref="N12:O12"/>
    <mergeCell ref="P12:Q12"/>
    <mergeCell ref="R12:S12"/>
    <mergeCell ref="AH12:AI12"/>
    <mergeCell ref="AL12:AM12"/>
    <mergeCell ref="C14:D14"/>
    <mergeCell ref="C15:D15"/>
    <mergeCell ref="AR12:AS12"/>
    <mergeCell ref="A25:D28"/>
    <mergeCell ref="A29:D32"/>
    <mergeCell ref="T12:U12"/>
    <mergeCell ref="C20:D20"/>
    <mergeCell ref="C21:D21"/>
    <mergeCell ref="C22:D22"/>
    <mergeCell ref="C23:D23"/>
    <mergeCell ref="C24:D24"/>
    <mergeCell ref="C18:D18"/>
    <mergeCell ref="V12:W12"/>
    <mergeCell ref="X12:Y12"/>
    <mergeCell ref="Z12:AA12"/>
    <mergeCell ref="AB12:AC12"/>
  </mergeCells>
  <pageMargins left="1.05" right="0.23622047244094499" top="0.55118110236220497" bottom="0.43307086614173201" header="0.17" footer="0"/>
  <pageSetup paperSize="5" scale="6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D1" workbookViewId="0">
      <selection activeCell="C28" sqref="C28"/>
    </sheetView>
  </sheetViews>
  <sheetFormatPr defaultColWidth="9.140625" defaultRowHeight="12.75" x14ac:dyDescent="0.2"/>
  <cols>
    <col min="1" max="1" width="8.7109375" style="60" customWidth="1"/>
    <col min="2" max="2" width="28.140625" style="60" customWidth="1"/>
    <col min="3" max="3" width="13.85546875" style="63" customWidth="1"/>
    <col min="4" max="4" width="9.42578125" style="60" customWidth="1"/>
    <col min="5" max="11" width="10.5703125" style="63" customWidth="1"/>
    <col min="12" max="12" width="11" style="63" customWidth="1"/>
    <col min="13" max="16" width="10.5703125" style="63" customWidth="1"/>
    <col min="17" max="17" width="13.28515625" style="60" customWidth="1"/>
    <col min="18" max="222" width="9.140625" style="60"/>
    <col min="223" max="223" width="8.7109375" style="60" customWidth="1"/>
    <col min="224" max="224" width="28.140625" style="60" customWidth="1"/>
    <col min="225" max="225" width="13.85546875" style="60" customWidth="1"/>
    <col min="226" max="226" width="9.42578125" style="60" customWidth="1"/>
    <col min="227" max="233" width="10.5703125" style="60" customWidth="1"/>
    <col min="234" max="234" width="11" style="60" customWidth="1"/>
    <col min="235" max="238" width="10.5703125" style="60" customWidth="1"/>
    <col min="239" max="239" width="13.28515625" style="60" customWidth="1"/>
    <col min="240" max="478" width="9.140625" style="60"/>
    <col min="479" max="479" width="8.7109375" style="60" customWidth="1"/>
    <col min="480" max="480" width="28.140625" style="60" customWidth="1"/>
    <col min="481" max="481" width="13.85546875" style="60" customWidth="1"/>
    <col min="482" max="482" width="9.42578125" style="60" customWidth="1"/>
    <col min="483" max="489" width="10.5703125" style="60" customWidth="1"/>
    <col min="490" max="490" width="11" style="60" customWidth="1"/>
    <col min="491" max="494" width="10.5703125" style="60" customWidth="1"/>
    <col min="495" max="495" width="13.28515625" style="60" customWidth="1"/>
    <col min="496" max="734" width="9.140625" style="60"/>
    <col min="735" max="735" width="8.7109375" style="60" customWidth="1"/>
    <col min="736" max="736" width="28.140625" style="60" customWidth="1"/>
    <col min="737" max="737" width="13.85546875" style="60" customWidth="1"/>
    <col min="738" max="738" width="9.42578125" style="60" customWidth="1"/>
    <col min="739" max="745" width="10.5703125" style="60" customWidth="1"/>
    <col min="746" max="746" width="11" style="60" customWidth="1"/>
    <col min="747" max="750" width="10.5703125" style="60" customWidth="1"/>
    <col min="751" max="751" width="13.28515625" style="60" customWidth="1"/>
    <col min="752" max="990" width="9.140625" style="60"/>
    <col min="991" max="991" width="8.7109375" style="60" customWidth="1"/>
    <col min="992" max="992" width="28.140625" style="60" customWidth="1"/>
    <col min="993" max="993" width="13.85546875" style="60" customWidth="1"/>
    <col min="994" max="994" width="9.42578125" style="60" customWidth="1"/>
    <col min="995" max="1001" width="10.5703125" style="60" customWidth="1"/>
    <col min="1002" max="1002" width="11" style="60" customWidth="1"/>
    <col min="1003" max="1006" width="10.5703125" style="60" customWidth="1"/>
    <col min="1007" max="1007" width="13.28515625" style="60" customWidth="1"/>
    <col min="1008" max="1246" width="9.140625" style="60"/>
    <col min="1247" max="1247" width="8.7109375" style="60" customWidth="1"/>
    <col min="1248" max="1248" width="28.140625" style="60" customWidth="1"/>
    <col min="1249" max="1249" width="13.85546875" style="60" customWidth="1"/>
    <col min="1250" max="1250" width="9.42578125" style="60" customWidth="1"/>
    <col min="1251" max="1257" width="10.5703125" style="60" customWidth="1"/>
    <col min="1258" max="1258" width="11" style="60" customWidth="1"/>
    <col min="1259" max="1262" width="10.5703125" style="60" customWidth="1"/>
    <col min="1263" max="1263" width="13.28515625" style="60" customWidth="1"/>
    <col min="1264" max="1502" width="9.140625" style="60"/>
    <col min="1503" max="1503" width="8.7109375" style="60" customWidth="1"/>
    <col min="1504" max="1504" width="28.140625" style="60" customWidth="1"/>
    <col min="1505" max="1505" width="13.85546875" style="60" customWidth="1"/>
    <col min="1506" max="1506" width="9.42578125" style="60" customWidth="1"/>
    <col min="1507" max="1513" width="10.5703125" style="60" customWidth="1"/>
    <col min="1514" max="1514" width="11" style="60" customWidth="1"/>
    <col min="1515" max="1518" width="10.5703125" style="60" customWidth="1"/>
    <col min="1519" max="1519" width="13.28515625" style="60" customWidth="1"/>
    <col min="1520" max="1758" width="9.140625" style="60"/>
    <col min="1759" max="1759" width="8.7109375" style="60" customWidth="1"/>
    <col min="1760" max="1760" width="28.140625" style="60" customWidth="1"/>
    <col min="1761" max="1761" width="13.85546875" style="60" customWidth="1"/>
    <col min="1762" max="1762" width="9.42578125" style="60" customWidth="1"/>
    <col min="1763" max="1769" width="10.5703125" style="60" customWidth="1"/>
    <col min="1770" max="1770" width="11" style="60" customWidth="1"/>
    <col min="1771" max="1774" width="10.5703125" style="60" customWidth="1"/>
    <col min="1775" max="1775" width="13.28515625" style="60" customWidth="1"/>
    <col min="1776" max="2014" width="9.140625" style="60"/>
    <col min="2015" max="2015" width="8.7109375" style="60" customWidth="1"/>
    <col min="2016" max="2016" width="28.140625" style="60" customWidth="1"/>
    <col min="2017" max="2017" width="13.85546875" style="60" customWidth="1"/>
    <col min="2018" max="2018" width="9.42578125" style="60" customWidth="1"/>
    <col min="2019" max="2025" width="10.5703125" style="60" customWidth="1"/>
    <col min="2026" max="2026" width="11" style="60" customWidth="1"/>
    <col min="2027" max="2030" width="10.5703125" style="60" customWidth="1"/>
    <col min="2031" max="2031" width="13.28515625" style="60" customWidth="1"/>
    <col min="2032" max="2270" width="9.140625" style="60"/>
    <col min="2271" max="2271" width="8.7109375" style="60" customWidth="1"/>
    <col min="2272" max="2272" width="28.140625" style="60" customWidth="1"/>
    <col min="2273" max="2273" width="13.85546875" style="60" customWidth="1"/>
    <col min="2274" max="2274" width="9.42578125" style="60" customWidth="1"/>
    <col min="2275" max="2281" width="10.5703125" style="60" customWidth="1"/>
    <col min="2282" max="2282" width="11" style="60" customWidth="1"/>
    <col min="2283" max="2286" width="10.5703125" style="60" customWidth="1"/>
    <col min="2287" max="2287" width="13.28515625" style="60" customWidth="1"/>
    <col min="2288" max="2526" width="9.140625" style="60"/>
    <col min="2527" max="2527" width="8.7109375" style="60" customWidth="1"/>
    <col min="2528" max="2528" width="28.140625" style="60" customWidth="1"/>
    <col min="2529" max="2529" width="13.85546875" style="60" customWidth="1"/>
    <col min="2530" max="2530" width="9.42578125" style="60" customWidth="1"/>
    <col min="2531" max="2537" width="10.5703125" style="60" customWidth="1"/>
    <col min="2538" max="2538" width="11" style="60" customWidth="1"/>
    <col min="2539" max="2542" width="10.5703125" style="60" customWidth="1"/>
    <col min="2543" max="2543" width="13.28515625" style="60" customWidth="1"/>
    <col min="2544" max="2782" width="9.140625" style="60"/>
    <col min="2783" max="2783" width="8.7109375" style="60" customWidth="1"/>
    <col min="2784" max="2784" width="28.140625" style="60" customWidth="1"/>
    <col min="2785" max="2785" width="13.85546875" style="60" customWidth="1"/>
    <col min="2786" max="2786" width="9.42578125" style="60" customWidth="1"/>
    <col min="2787" max="2793" width="10.5703125" style="60" customWidth="1"/>
    <col min="2794" max="2794" width="11" style="60" customWidth="1"/>
    <col min="2795" max="2798" width="10.5703125" style="60" customWidth="1"/>
    <col min="2799" max="2799" width="13.28515625" style="60" customWidth="1"/>
    <col min="2800" max="3038" width="9.140625" style="60"/>
    <col min="3039" max="3039" width="8.7109375" style="60" customWidth="1"/>
    <col min="3040" max="3040" width="28.140625" style="60" customWidth="1"/>
    <col min="3041" max="3041" width="13.85546875" style="60" customWidth="1"/>
    <col min="3042" max="3042" width="9.42578125" style="60" customWidth="1"/>
    <col min="3043" max="3049" width="10.5703125" style="60" customWidth="1"/>
    <col min="3050" max="3050" width="11" style="60" customWidth="1"/>
    <col min="3051" max="3054" width="10.5703125" style="60" customWidth="1"/>
    <col min="3055" max="3055" width="13.28515625" style="60" customWidth="1"/>
    <col min="3056" max="3294" width="9.140625" style="60"/>
    <col min="3295" max="3295" width="8.7109375" style="60" customWidth="1"/>
    <col min="3296" max="3296" width="28.140625" style="60" customWidth="1"/>
    <col min="3297" max="3297" width="13.85546875" style="60" customWidth="1"/>
    <col min="3298" max="3298" width="9.42578125" style="60" customWidth="1"/>
    <col min="3299" max="3305" width="10.5703125" style="60" customWidth="1"/>
    <col min="3306" max="3306" width="11" style="60" customWidth="1"/>
    <col min="3307" max="3310" width="10.5703125" style="60" customWidth="1"/>
    <col min="3311" max="3311" width="13.28515625" style="60" customWidth="1"/>
    <col min="3312" max="3550" width="9.140625" style="60"/>
    <col min="3551" max="3551" width="8.7109375" style="60" customWidth="1"/>
    <col min="3552" max="3552" width="28.140625" style="60" customWidth="1"/>
    <col min="3553" max="3553" width="13.85546875" style="60" customWidth="1"/>
    <col min="3554" max="3554" width="9.42578125" style="60" customWidth="1"/>
    <col min="3555" max="3561" width="10.5703125" style="60" customWidth="1"/>
    <col min="3562" max="3562" width="11" style="60" customWidth="1"/>
    <col min="3563" max="3566" width="10.5703125" style="60" customWidth="1"/>
    <col min="3567" max="3567" width="13.28515625" style="60" customWidth="1"/>
    <col min="3568" max="3806" width="9.140625" style="60"/>
    <col min="3807" max="3807" width="8.7109375" style="60" customWidth="1"/>
    <col min="3808" max="3808" width="28.140625" style="60" customWidth="1"/>
    <col min="3809" max="3809" width="13.85546875" style="60" customWidth="1"/>
    <col min="3810" max="3810" width="9.42578125" style="60" customWidth="1"/>
    <col min="3811" max="3817" width="10.5703125" style="60" customWidth="1"/>
    <col min="3818" max="3818" width="11" style="60" customWidth="1"/>
    <col min="3819" max="3822" width="10.5703125" style="60" customWidth="1"/>
    <col min="3823" max="3823" width="13.28515625" style="60" customWidth="1"/>
    <col min="3824" max="4062" width="9.140625" style="60"/>
    <col min="4063" max="4063" width="8.7109375" style="60" customWidth="1"/>
    <col min="4064" max="4064" width="28.140625" style="60" customWidth="1"/>
    <col min="4065" max="4065" width="13.85546875" style="60" customWidth="1"/>
    <col min="4066" max="4066" width="9.42578125" style="60" customWidth="1"/>
    <col min="4067" max="4073" width="10.5703125" style="60" customWidth="1"/>
    <col min="4074" max="4074" width="11" style="60" customWidth="1"/>
    <col min="4075" max="4078" width="10.5703125" style="60" customWidth="1"/>
    <col min="4079" max="4079" width="13.28515625" style="60" customWidth="1"/>
    <col min="4080" max="4318" width="9.140625" style="60"/>
    <col min="4319" max="4319" width="8.7109375" style="60" customWidth="1"/>
    <col min="4320" max="4320" width="28.140625" style="60" customWidth="1"/>
    <col min="4321" max="4321" width="13.85546875" style="60" customWidth="1"/>
    <col min="4322" max="4322" width="9.42578125" style="60" customWidth="1"/>
    <col min="4323" max="4329" width="10.5703125" style="60" customWidth="1"/>
    <col min="4330" max="4330" width="11" style="60" customWidth="1"/>
    <col min="4331" max="4334" width="10.5703125" style="60" customWidth="1"/>
    <col min="4335" max="4335" width="13.28515625" style="60" customWidth="1"/>
    <col min="4336" max="4574" width="9.140625" style="60"/>
    <col min="4575" max="4575" width="8.7109375" style="60" customWidth="1"/>
    <col min="4576" max="4576" width="28.140625" style="60" customWidth="1"/>
    <col min="4577" max="4577" width="13.85546875" style="60" customWidth="1"/>
    <col min="4578" max="4578" width="9.42578125" style="60" customWidth="1"/>
    <col min="4579" max="4585" width="10.5703125" style="60" customWidth="1"/>
    <col min="4586" max="4586" width="11" style="60" customWidth="1"/>
    <col min="4587" max="4590" width="10.5703125" style="60" customWidth="1"/>
    <col min="4591" max="4591" width="13.28515625" style="60" customWidth="1"/>
    <col min="4592" max="4830" width="9.140625" style="60"/>
    <col min="4831" max="4831" width="8.7109375" style="60" customWidth="1"/>
    <col min="4832" max="4832" width="28.140625" style="60" customWidth="1"/>
    <col min="4833" max="4833" width="13.85546875" style="60" customWidth="1"/>
    <col min="4834" max="4834" width="9.42578125" style="60" customWidth="1"/>
    <col min="4835" max="4841" width="10.5703125" style="60" customWidth="1"/>
    <col min="4842" max="4842" width="11" style="60" customWidth="1"/>
    <col min="4843" max="4846" width="10.5703125" style="60" customWidth="1"/>
    <col min="4847" max="4847" width="13.28515625" style="60" customWidth="1"/>
    <col min="4848" max="5086" width="9.140625" style="60"/>
    <col min="5087" max="5087" width="8.7109375" style="60" customWidth="1"/>
    <col min="5088" max="5088" width="28.140625" style="60" customWidth="1"/>
    <col min="5089" max="5089" width="13.85546875" style="60" customWidth="1"/>
    <col min="5090" max="5090" width="9.42578125" style="60" customWidth="1"/>
    <col min="5091" max="5097" width="10.5703125" style="60" customWidth="1"/>
    <col min="5098" max="5098" width="11" style="60" customWidth="1"/>
    <col min="5099" max="5102" width="10.5703125" style="60" customWidth="1"/>
    <col min="5103" max="5103" width="13.28515625" style="60" customWidth="1"/>
    <col min="5104" max="5342" width="9.140625" style="60"/>
    <col min="5343" max="5343" width="8.7109375" style="60" customWidth="1"/>
    <col min="5344" max="5344" width="28.140625" style="60" customWidth="1"/>
    <col min="5345" max="5345" width="13.85546875" style="60" customWidth="1"/>
    <col min="5346" max="5346" width="9.42578125" style="60" customWidth="1"/>
    <col min="5347" max="5353" width="10.5703125" style="60" customWidth="1"/>
    <col min="5354" max="5354" width="11" style="60" customWidth="1"/>
    <col min="5355" max="5358" width="10.5703125" style="60" customWidth="1"/>
    <col min="5359" max="5359" width="13.28515625" style="60" customWidth="1"/>
    <col min="5360" max="5598" width="9.140625" style="60"/>
    <col min="5599" max="5599" width="8.7109375" style="60" customWidth="1"/>
    <col min="5600" max="5600" width="28.140625" style="60" customWidth="1"/>
    <col min="5601" max="5601" width="13.85546875" style="60" customWidth="1"/>
    <col min="5602" max="5602" width="9.42578125" style="60" customWidth="1"/>
    <col min="5603" max="5609" width="10.5703125" style="60" customWidth="1"/>
    <col min="5610" max="5610" width="11" style="60" customWidth="1"/>
    <col min="5611" max="5614" width="10.5703125" style="60" customWidth="1"/>
    <col min="5615" max="5615" width="13.28515625" style="60" customWidth="1"/>
    <col min="5616" max="5854" width="9.140625" style="60"/>
    <col min="5855" max="5855" width="8.7109375" style="60" customWidth="1"/>
    <col min="5856" max="5856" width="28.140625" style="60" customWidth="1"/>
    <col min="5857" max="5857" width="13.85546875" style="60" customWidth="1"/>
    <col min="5858" max="5858" width="9.42578125" style="60" customWidth="1"/>
    <col min="5859" max="5865" width="10.5703125" style="60" customWidth="1"/>
    <col min="5866" max="5866" width="11" style="60" customWidth="1"/>
    <col min="5867" max="5870" width="10.5703125" style="60" customWidth="1"/>
    <col min="5871" max="5871" width="13.28515625" style="60" customWidth="1"/>
    <col min="5872" max="6110" width="9.140625" style="60"/>
    <col min="6111" max="6111" width="8.7109375" style="60" customWidth="1"/>
    <col min="6112" max="6112" width="28.140625" style="60" customWidth="1"/>
    <col min="6113" max="6113" width="13.85546875" style="60" customWidth="1"/>
    <col min="6114" max="6114" width="9.42578125" style="60" customWidth="1"/>
    <col min="6115" max="6121" width="10.5703125" style="60" customWidth="1"/>
    <col min="6122" max="6122" width="11" style="60" customWidth="1"/>
    <col min="6123" max="6126" width="10.5703125" style="60" customWidth="1"/>
    <col min="6127" max="6127" width="13.28515625" style="60" customWidth="1"/>
    <col min="6128" max="6366" width="9.140625" style="60"/>
    <col min="6367" max="6367" width="8.7109375" style="60" customWidth="1"/>
    <col min="6368" max="6368" width="28.140625" style="60" customWidth="1"/>
    <col min="6369" max="6369" width="13.85546875" style="60" customWidth="1"/>
    <col min="6370" max="6370" width="9.42578125" style="60" customWidth="1"/>
    <col min="6371" max="6377" width="10.5703125" style="60" customWidth="1"/>
    <col min="6378" max="6378" width="11" style="60" customWidth="1"/>
    <col min="6379" max="6382" width="10.5703125" style="60" customWidth="1"/>
    <col min="6383" max="6383" width="13.28515625" style="60" customWidth="1"/>
    <col min="6384" max="6622" width="9.140625" style="60"/>
    <col min="6623" max="6623" width="8.7109375" style="60" customWidth="1"/>
    <col min="6624" max="6624" width="28.140625" style="60" customWidth="1"/>
    <col min="6625" max="6625" width="13.85546875" style="60" customWidth="1"/>
    <col min="6626" max="6626" width="9.42578125" style="60" customWidth="1"/>
    <col min="6627" max="6633" width="10.5703125" style="60" customWidth="1"/>
    <col min="6634" max="6634" width="11" style="60" customWidth="1"/>
    <col min="6635" max="6638" width="10.5703125" style="60" customWidth="1"/>
    <col min="6639" max="6639" width="13.28515625" style="60" customWidth="1"/>
    <col min="6640" max="6878" width="9.140625" style="60"/>
    <col min="6879" max="6879" width="8.7109375" style="60" customWidth="1"/>
    <col min="6880" max="6880" width="28.140625" style="60" customWidth="1"/>
    <col min="6881" max="6881" width="13.85546875" style="60" customWidth="1"/>
    <col min="6882" max="6882" width="9.42578125" style="60" customWidth="1"/>
    <col min="6883" max="6889" width="10.5703125" style="60" customWidth="1"/>
    <col min="6890" max="6890" width="11" style="60" customWidth="1"/>
    <col min="6891" max="6894" width="10.5703125" style="60" customWidth="1"/>
    <col min="6895" max="6895" width="13.28515625" style="60" customWidth="1"/>
    <col min="6896" max="7134" width="9.140625" style="60"/>
    <col min="7135" max="7135" width="8.7109375" style="60" customWidth="1"/>
    <col min="7136" max="7136" width="28.140625" style="60" customWidth="1"/>
    <col min="7137" max="7137" width="13.85546875" style="60" customWidth="1"/>
    <col min="7138" max="7138" width="9.42578125" style="60" customWidth="1"/>
    <col min="7139" max="7145" width="10.5703125" style="60" customWidth="1"/>
    <col min="7146" max="7146" width="11" style="60" customWidth="1"/>
    <col min="7147" max="7150" width="10.5703125" style="60" customWidth="1"/>
    <col min="7151" max="7151" width="13.28515625" style="60" customWidth="1"/>
    <col min="7152" max="7390" width="9.140625" style="60"/>
    <col min="7391" max="7391" width="8.7109375" style="60" customWidth="1"/>
    <col min="7392" max="7392" width="28.140625" style="60" customWidth="1"/>
    <col min="7393" max="7393" width="13.85546875" style="60" customWidth="1"/>
    <col min="7394" max="7394" width="9.42578125" style="60" customWidth="1"/>
    <col min="7395" max="7401" width="10.5703125" style="60" customWidth="1"/>
    <col min="7402" max="7402" width="11" style="60" customWidth="1"/>
    <col min="7403" max="7406" width="10.5703125" style="60" customWidth="1"/>
    <col min="7407" max="7407" width="13.28515625" style="60" customWidth="1"/>
    <col min="7408" max="7646" width="9.140625" style="60"/>
    <col min="7647" max="7647" width="8.7109375" style="60" customWidth="1"/>
    <col min="7648" max="7648" width="28.140625" style="60" customWidth="1"/>
    <col min="7649" max="7649" width="13.85546875" style="60" customWidth="1"/>
    <col min="7650" max="7650" width="9.42578125" style="60" customWidth="1"/>
    <col min="7651" max="7657" width="10.5703125" style="60" customWidth="1"/>
    <col min="7658" max="7658" width="11" style="60" customWidth="1"/>
    <col min="7659" max="7662" width="10.5703125" style="60" customWidth="1"/>
    <col min="7663" max="7663" width="13.28515625" style="60" customWidth="1"/>
    <col min="7664" max="7902" width="9.140625" style="60"/>
    <col min="7903" max="7903" width="8.7109375" style="60" customWidth="1"/>
    <col min="7904" max="7904" width="28.140625" style="60" customWidth="1"/>
    <col min="7905" max="7905" width="13.85546875" style="60" customWidth="1"/>
    <col min="7906" max="7906" width="9.42578125" style="60" customWidth="1"/>
    <col min="7907" max="7913" width="10.5703125" style="60" customWidth="1"/>
    <col min="7914" max="7914" width="11" style="60" customWidth="1"/>
    <col min="7915" max="7918" width="10.5703125" style="60" customWidth="1"/>
    <col min="7919" max="7919" width="13.28515625" style="60" customWidth="1"/>
    <col min="7920" max="8158" width="9.140625" style="60"/>
    <col min="8159" max="8159" width="8.7109375" style="60" customWidth="1"/>
    <col min="8160" max="8160" width="28.140625" style="60" customWidth="1"/>
    <col min="8161" max="8161" width="13.85546875" style="60" customWidth="1"/>
    <col min="8162" max="8162" width="9.42578125" style="60" customWidth="1"/>
    <col min="8163" max="8169" width="10.5703125" style="60" customWidth="1"/>
    <col min="8170" max="8170" width="11" style="60" customWidth="1"/>
    <col min="8171" max="8174" width="10.5703125" style="60" customWidth="1"/>
    <col min="8175" max="8175" width="13.28515625" style="60" customWidth="1"/>
    <col min="8176" max="8414" width="9.140625" style="60"/>
    <col min="8415" max="8415" width="8.7109375" style="60" customWidth="1"/>
    <col min="8416" max="8416" width="28.140625" style="60" customWidth="1"/>
    <col min="8417" max="8417" width="13.85546875" style="60" customWidth="1"/>
    <col min="8418" max="8418" width="9.42578125" style="60" customWidth="1"/>
    <col min="8419" max="8425" width="10.5703125" style="60" customWidth="1"/>
    <col min="8426" max="8426" width="11" style="60" customWidth="1"/>
    <col min="8427" max="8430" width="10.5703125" style="60" customWidth="1"/>
    <col min="8431" max="8431" width="13.28515625" style="60" customWidth="1"/>
    <col min="8432" max="8670" width="9.140625" style="60"/>
    <col min="8671" max="8671" width="8.7109375" style="60" customWidth="1"/>
    <col min="8672" max="8672" width="28.140625" style="60" customWidth="1"/>
    <col min="8673" max="8673" width="13.85546875" style="60" customWidth="1"/>
    <col min="8674" max="8674" width="9.42578125" style="60" customWidth="1"/>
    <col min="8675" max="8681" width="10.5703125" style="60" customWidth="1"/>
    <col min="8682" max="8682" width="11" style="60" customWidth="1"/>
    <col min="8683" max="8686" width="10.5703125" style="60" customWidth="1"/>
    <col min="8687" max="8687" width="13.28515625" style="60" customWidth="1"/>
    <col min="8688" max="8926" width="9.140625" style="60"/>
    <col min="8927" max="8927" width="8.7109375" style="60" customWidth="1"/>
    <col min="8928" max="8928" width="28.140625" style="60" customWidth="1"/>
    <col min="8929" max="8929" width="13.85546875" style="60" customWidth="1"/>
    <col min="8930" max="8930" width="9.42578125" style="60" customWidth="1"/>
    <col min="8931" max="8937" width="10.5703125" style="60" customWidth="1"/>
    <col min="8938" max="8938" width="11" style="60" customWidth="1"/>
    <col min="8939" max="8942" width="10.5703125" style="60" customWidth="1"/>
    <col min="8943" max="8943" width="13.28515625" style="60" customWidth="1"/>
    <col min="8944" max="9182" width="9.140625" style="60"/>
    <col min="9183" max="9183" width="8.7109375" style="60" customWidth="1"/>
    <col min="9184" max="9184" width="28.140625" style="60" customWidth="1"/>
    <col min="9185" max="9185" width="13.85546875" style="60" customWidth="1"/>
    <col min="9186" max="9186" width="9.42578125" style="60" customWidth="1"/>
    <col min="9187" max="9193" width="10.5703125" style="60" customWidth="1"/>
    <col min="9194" max="9194" width="11" style="60" customWidth="1"/>
    <col min="9195" max="9198" width="10.5703125" style="60" customWidth="1"/>
    <col min="9199" max="9199" width="13.28515625" style="60" customWidth="1"/>
    <col min="9200" max="9438" width="9.140625" style="60"/>
    <col min="9439" max="9439" width="8.7109375" style="60" customWidth="1"/>
    <col min="9440" max="9440" width="28.140625" style="60" customWidth="1"/>
    <col min="9441" max="9441" width="13.85546875" style="60" customWidth="1"/>
    <col min="9442" max="9442" width="9.42578125" style="60" customWidth="1"/>
    <col min="9443" max="9449" width="10.5703125" style="60" customWidth="1"/>
    <col min="9450" max="9450" width="11" style="60" customWidth="1"/>
    <col min="9451" max="9454" width="10.5703125" style="60" customWidth="1"/>
    <col min="9455" max="9455" width="13.28515625" style="60" customWidth="1"/>
    <col min="9456" max="9694" width="9.140625" style="60"/>
    <col min="9695" max="9695" width="8.7109375" style="60" customWidth="1"/>
    <col min="9696" max="9696" width="28.140625" style="60" customWidth="1"/>
    <col min="9697" max="9697" width="13.85546875" style="60" customWidth="1"/>
    <col min="9698" max="9698" width="9.42578125" style="60" customWidth="1"/>
    <col min="9699" max="9705" width="10.5703125" style="60" customWidth="1"/>
    <col min="9706" max="9706" width="11" style="60" customWidth="1"/>
    <col min="9707" max="9710" width="10.5703125" style="60" customWidth="1"/>
    <col min="9711" max="9711" width="13.28515625" style="60" customWidth="1"/>
    <col min="9712" max="9950" width="9.140625" style="60"/>
    <col min="9951" max="9951" width="8.7109375" style="60" customWidth="1"/>
    <col min="9952" max="9952" width="28.140625" style="60" customWidth="1"/>
    <col min="9953" max="9953" width="13.85546875" style="60" customWidth="1"/>
    <col min="9954" max="9954" width="9.42578125" style="60" customWidth="1"/>
    <col min="9955" max="9961" width="10.5703125" style="60" customWidth="1"/>
    <col min="9962" max="9962" width="11" style="60" customWidth="1"/>
    <col min="9963" max="9966" width="10.5703125" style="60" customWidth="1"/>
    <col min="9967" max="9967" width="13.28515625" style="60" customWidth="1"/>
    <col min="9968" max="10206" width="9.140625" style="60"/>
    <col min="10207" max="10207" width="8.7109375" style="60" customWidth="1"/>
    <col min="10208" max="10208" width="28.140625" style="60" customWidth="1"/>
    <col min="10209" max="10209" width="13.85546875" style="60" customWidth="1"/>
    <col min="10210" max="10210" width="9.42578125" style="60" customWidth="1"/>
    <col min="10211" max="10217" width="10.5703125" style="60" customWidth="1"/>
    <col min="10218" max="10218" width="11" style="60" customWidth="1"/>
    <col min="10219" max="10222" width="10.5703125" style="60" customWidth="1"/>
    <col min="10223" max="10223" width="13.28515625" style="60" customWidth="1"/>
    <col min="10224" max="10462" width="9.140625" style="60"/>
    <col min="10463" max="10463" width="8.7109375" style="60" customWidth="1"/>
    <col min="10464" max="10464" width="28.140625" style="60" customWidth="1"/>
    <col min="10465" max="10465" width="13.85546875" style="60" customWidth="1"/>
    <col min="10466" max="10466" width="9.42578125" style="60" customWidth="1"/>
    <col min="10467" max="10473" width="10.5703125" style="60" customWidth="1"/>
    <col min="10474" max="10474" width="11" style="60" customWidth="1"/>
    <col min="10475" max="10478" width="10.5703125" style="60" customWidth="1"/>
    <col min="10479" max="10479" width="13.28515625" style="60" customWidth="1"/>
    <col min="10480" max="10718" width="9.140625" style="60"/>
    <col min="10719" max="10719" width="8.7109375" style="60" customWidth="1"/>
    <col min="10720" max="10720" width="28.140625" style="60" customWidth="1"/>
    <col min="10721" max="10721" width="13.85546875" style="60" customWidth="1"/>
    <col min="10722" max="10722" width="9.42578125" style="60" customWidth="1"/>
    <col min="10723" max="10729" width="10.5703125" style="60" customWidth="1"/>
    <col min="10730" max="10730" width="11" style="60" customWidth="1"/>
    <col min="10731" max="10734" width="10.5703125" style="60" customWidth="1"/>
    <col min="10735" max="10735" width="13.28515625" style="60" customWidth="1"/>
    <col min="10736" max="10974" width="9.140625" style="60"/>
    <col min="10975" max="10975" width="8.7109375" style="60" customWidth="1"/>
    <col min="10976" max="10976" width="28.140625" style="60" customWidth="1"/>
    <col min="10977" max="10977" width="13.85546875" style="60" customWidth="1"/>
    <col min="10978" max="10978" width="9.42578125" style="60" customWidth="1"/>
    <col min="10979" max="10985" width="10.5703125" style="60" customWidth="1"/>
    <col min="10986" max="10986" width="11" style="60" customWidth="1"/>
    <col min="10987" max="10990" width="10.5703125" style="60" customWidth="1"/>
    <col min="10991" max="10991" width="13.28515625" style="60" customWidth="1"/>
    <col min="10992" max="11230" width="9.140625" style="60"/>
    <col min="11231" max="11231" width="8.7109375" style="60" customWidth="1"/>
    <col min="11232" max="11232" width="28.140625" style="60" customWidth="1"/>
    <col min="11233" max="11233" width="13.85546875" style="60" customWidth="1"/>
    <col min="11234" max="11234" width="9.42578125" style="60" customWidth="1"/>
    <col min="11235" max="11241" width="10.5703125" style="60" customWidth="1"/>
    <col min="11242" max="11242" width="11" style="60" customWidth="1"/>
    <col min="11243" max="11246" width="10.5703125" style="60" customWidth="1"/>
    <col min="11247" max="11247" width="13.28515625" style="60" customWidth="1"/>
    <col min="11248" max="11486" width="9.140625" style="60"/>
    <col min="11487" max="11487" width="8.7109375" style="60" customWidth="1"/>
    <col min="11488" max="11488" width="28.140625" style="60" customWidth="1"/>
    <col min="11489" max="11489" width="13.85546875" style="60" customWidth="1"/>
    <col min="11490" max="11490" width="9.42578125" style="60" customWidth="1"/>
    <col min="11491" max="11497" width="10.5703125" style="60" customWidth="1"/>
    <col min="11498" max="11498" width="11" style="60" customWidth="1"/>
    <col min="11499" max="11502" width="10.5703125" style="60" customWidth="1"/>
    <col min="11503" max="11503" width="13.28515625" style="60" customWidth="1"/>
    <col min="11504" max="11742" width="9.140625" style="60"/>
    <col min="11743" max="11743" width="8.7109375" style="60" customWidth="1"/>
    <col min="11744" max="11744" width="28.140625" style="60" customWidth="1"/>
    <col min="11745" max="11745" width="13.85546875" style="60" customWidth="1"/>
    <col min="11746" max="11746" width="9.42578125" style="60" customWidth="1"/>
    <col min="11747" max="11753" width="10.5703125" style="60" customWidth="1"/>
    <col min="11754" max="11754" width="11" style="60" customWidth="1"/>
    <col min="11755" max="11758" width="10.5703125" style="60" customWidth="1"/>
    <col min="11759" max="11759" width="13.28515625" style="60" customWidth="1"/>
    <col min="11760" max="11998" width="9.140625" style="60"/>
    <col min="11999" max="11999" width="8.7109375" style="60" customWidth="1"/>
    <col min="12000" max="12000" width="28.140625" style="60" customWidth="1"/>
    <col min="12001" max="12001" width="13.85546875" style="60" customWidth="1"/>
    <col min="12002" max="12002" width="9.42578125" style="60" customWidth="1"/>
    <col min="12003" max="12009" width="10.5703125" style="60" customWidth="1"/>
    <col min="12010" max="12010" width="11" style="60" customWidth="1"/>
    <col min="12011" max="12014" width="10.5703125" style="60" customWidth="1"/>
    <col min="12015" max="12015" width="13.28515625" style="60" customWidth="1"/>
    <col min="12016" max="12254" width="9.140625" style="60"/>
    <col min="12255" max="12255" width="8.7109375" style="60" customWidth="1"/>
    <col min="12256" max="12256" width="28.140625" style="60" customWidth="1"/>
    <col min="12257" max="12257" width="13.85546875" style="60" customWidth="1"/>
    <col min="12258" max="12258" width="9.42578125" style="60" customWidth="1"/>
    <col min="12259" max="12265" width="10.5703125" style="60" customWidth="1"/>
    <col min="12266" max="12266" width="11" style="60" customWidth="1"/>
    <col min="12267" max="12270" width="10.5703125" style="60" customWidth="1"/>
    <col min="12271" max="12271" width="13.28515625" style="60" customWidth="1"/>
    <col min="12272" max="12510" width="9.140625" style="60"/>
    <col min="12511" max="12511" width="8.7109375" style="60" customWidth="1"/>
    <col min="12512" max="12512" width="28.140625" style="60" customWidth="1"/>
    <col min="12513" max="12513" width="13.85546875" style="60" customWidth="1"/>
    <col min="12514" max="12514" width="9.42578125" style="60" customWidth="1"/>
    <col min="12515" max="12521" width="10.5703125" style="60" customWidth="1"/>
    <col min="12522" max="12522" width="11" style="60" customWidth="1"/>
    <col min="12523" max="12526" width="10.5703125" style="60" customWidth="1"/>
    <col min="12527" max="12527" width="13.28515625" style="60" customWidth="1"/>
    <col min="12528" max="12766" width="9.140625" style="60"/>
    <col min="12767" max="12767" width="8.7109375" style="60" customWidth="1"/>
    <col min="12768" max="12768" width="28.140625" style="60" customWidth="1"/>
    <col min="12769" max="12769" width="13.85546875" style="60" customWidth="1"/>
    <col min="12770" max="12770" width="9.42578125" style="60" customWidth="1"/>
    <col min="12771" max="12777" width="10.5703125" style="60" customWidth="1"/>
    <col min="12778" max="12778" width="11" style="60" customWidth="1"/>
    <col min="12779" max="12782" width="10.5703125" style="60" customWidth="1"/>
    <col min="12783" max="12783" width="13.28515625" style="60" customWidth="1"/>
    <col min="12784" max="13022" width="9.140625" style="60"/>
    <col min="13023" max="13023" width="8.7109375" style="60" customWidth="1"/>
    <col min="13024" max="13024" width="28.140625" style="60" customWidth="1"/>
    <col min="13025" max="13025" width="13.85546875" style="60" customWidth="1"/>
    <col min="13026" max="13026" width="9.42578125" style="60" customWidth="1"/>
    <col min="13027" max="13033" width="10.5703125" style="60" customWidth="1"/>
    <col min="13034" max="13034" width="11" style="60" customWidth="1"/>
    <col min="13035" max="13038" width="10.5703125" style="60" customWidth="1"/>
    <col min="13039" max="13039" width="13.28515625" style="60" customWidth="1"/>
    <col min="13040" max="13278" width="9.140625" style="60"/>
    <col min="13279" max="13279" width="8.7109375" style="60" customWidth="1"/>
    <col min="13280" max="13280" width="28.140625" style="60" customWidth="1"/>
    <col min="13281" max="13281" width="13.85546875" style="60" customWidth="1"/>
    <col min="13282" max="13282" width="9.42578125" style="60" customWidth="1"/>
    <col min="13283" max="13289" width="10.5703125" style="60" customWidth="1"/>
    <col min="13290" max="13290" width="11" style="60" customWidth="1"/>
    <col min="13291" max="13294" width="10.5703125" style="60" customWidth="1"/>
    <col min="13295" max="13295" width="13.28515625" style="60" customWidth="1"/>
    <col min="13296" max="13534" width="9.140625" style="60"/>
    <col min="13535" max="13535" width="8.7109375" style="60" customWidth="1"/>
    <col min="13536" max="13536" width="28.140625" style="60" customWidth="1"/>
    <col min="13537" max="13537" width="13.85546875" style="60" customWidth="1"/>
    <col min="13538" max="13538" width="9.42578125" style="60" customWidth="1"/>
    <col min="13539" max="13545" width="10.5703125" style="60" customWidth="1"/>
    <col min="13546" max="13546" width="11" style="60" customWidth="1"/>
    <col min="13547" max="13550" width="10.5703125" style="60" customWidth="1"/>
    <col min="13551" max="13551" width="13.28515625" style="60" customWidth="1"/>
    <col min="13552" max="13790" width="9.140625" style="60"/>
    <col min="13791" max="13791" width="8.7109375" style="60" customWidth="1"/>
    <col min="13792" max="13792" width="28.140625" style="60" customWidth="1"/>
    <col min="13793" max="13793" width="13.85546875" style="60" customWidth="1"/>
    <col min="13794" max="13794" width="9.42578125" style="60" customWidth="1"/>
    <col min="13795" max="13801" width="10.5703125" style="60" customWidth="1"/>
    <col min="13802" max="13802" width="11" style="60" customWidth="1"/>
    <col min="13803" max="13806" width="10.5703125" style="60" customWidth="1"/>
    <col min="13807" max="13807" width="13.28515625" style="60" customWidth="1"/>
    <col min="13808" max="14046" width="9.140625" style="60"/>
    <col min="14047" max="14047" width="8.7109375" style="60" customWidth="1"/>
    <col min="14048" max="14048" width="28.140625" style="60" customWidth="1"/>
    <col min="14049" max="14049" width="13.85546875" style="60" customWidth="1"/>
    <col min="14050" max="14050" width="9.42578125" style="60" customWidth="1"/>
    <col min="14051" max="14057" width="10.5703125" style="60" customWidth="1"/>
    <col min="14058" max="14058" width="11" style="60" customWidth="1"/>
    <col min="14059" max="14062" width="10.5703125" style="60" customWidth="1"/>
    <col min="14063" max="14063" width="13.28515625" style="60" customWidth="1"/>
    <col min="14064" max="14302" width="9.140625" style="60"/>
    <col min="14303" max="14303" width="8.7109375" style="60" customWidth="1"/>
    <col min="14304" max="14304" width="28.140625" style="60" customWidth="1"/>
    <col min="14305" max="14305" width="13.85546875" style="60" customWidth="1"/>
    <col min="14306" max="14306" width="9.42578125" style="60" customWidth="1"/>
    <col min="14307" max="14313" width="10.5703125" style="60" customWidth="1"/>
    <col min="14314" max="14314" width="11" style="60" customWidth="1"/>
    <col min="14315" max="14318" width="10.5703125" style="60" customWidth="1"/>
    <col min="14319" max="14319" width="13.28515625" style="60" customWidth="1"/>
    <col min="14320" max="14558" width="9.140625" style="60"/>
    <col min="14559" max="14559" width="8.7109375" style="60" customWidth="1"/>
    <col min="14560" max="14560" width="28.140625" style="60" customWidth="1"/>
    <col min="14561" max="14561" width="13.85546875" style="60" customWidth="1"/>
    <col min="14562" max="14562" width="9.42578125" style="60" customWidth="1"/>
    <col min="14563" max="14569" width="10.5703125" style="60" customWidth="1"/>
    <col min="14570" max="14570" width="11" style="60" customWidth="1"/>
    <col min="14571" max="14574" width="10.5703125" style="60" customWidth="1"/>
    <col min="14575" max="14575" width="13.28515625" style="60" customWidth="1"/>
    <col min="14576" max="14814" width="9.140625" style="60"/>
    <col min="14815" max="14815" width="8.7109375" style="60" customWidth="1"/>
    <col min="14816" max="14816" width="28.140625" style="60" customWidth="1"/>
    <col min="14817" max="14817" width="13.85546875" style="60" customWidth="1"/>
    <col min="14818" max="14818" width="9.42578125" style="60" customWidth="1"/>
    <col min="14819" max="14825" width="10.5703125" style="60" customWidth="1"/>
    <col min="14826" max="14826" width="11" style="60" customWidth="1"/>
    <col min="14827" max="14830" width="10.5703125" style="60" customWidth="1"/>
    <col min="14831" max="14831" width="13.28515625" style="60" customWidth="1"/>
    <col min="14832" max="15070" width="9.140625" style="60"/>
    <col min="15071" max="15071" width="8.7109375" style="60" customWidth="1"/>
    <col min="15072" max="15072" width="28.140625" style="60" customWidth="1"/>
    <col min="15073" max="15073" width="13.85546875" style="60" customWidth="1"/>
    <col min="15074" max="15074" width="9.42578125" style="60" customWidth="1"/>
    <col min="15075" max="15081" width="10.5703125" style="60" customWidth="1"/>
    <col min="15082" max="15082" width="11" style="60" customWidth="1"/>
    <col min="15083" max="15086" width="10.5703125" style="60" customWidth="1"/>
    <col min="15087" max="15087" width="13.28515625" style="60" customWidth="1"/>
    <col min="15088" max="15326" width="9.140625" style="60"/>
    <col min="15327" max="15327" width="8.7109375" style="60" customWidth="1"/>
    <col min="15328" max="15328" width="28.140625" style="60" customWidth="1"/>
    <col min="15329" max="15329" width="13.85546875" style="60" customWidth="1"/>
    <col min="15330" max="15330" width="9.42578125" style="60" customWidth="1"/>
    <col min="15331" max="15337" width="10.5703125" style="60" customWidth="1"/>
    <col min="15338" max="15338" width="11" style="60" customWidth="1"/>
    <col min="15339" max="15342" width="10.5703125" style="60" customWidth="1"/>
    <col min="15343" max="15343" width="13.28515625" style="60" customWidth="1"/>
    <col min="15344" max="15582" width="9.140625" style="60"/>
    <col min="15583" max="15583" width="8.7109375" style="60" customWidth="1"/>
    <col min="15584" max="15584" width="28.140625" style="60" customWidth="1"/>
    <col min="15585" max="15585" width="13.85546875" style="60" customWidth="1"/>
    <col min="15586" max="15586" width="9.42578125" style="60" customWidth="1"/>
    <col min="15587" max="15593" width="10.5703125" style="60" customWidth="1"/>
    <col min="15594" max="15594" width="11" style="60" customWidth="1"/>
    <col min="15595" max="15598" width="10.5703125" style="60" customWidth="1"/>
    <col min="15599" max="15599" width="13.28515625" style="60" customWidth="1"/>
    <col min="15600" max="15838" width="9.140625" style="60"/>
    <col min="15839" max="15839" width="8.7109375" style="60" customWidth="1"/>
    <col min="15840" max="15840" width="28.140625" style="60" customWidth="1"/>
    <col min="15841" max="15841" width="13.85546875" style="60" customWidth="1"/>
    <col min="15842" max="15842" width="9.42578125" style="60" customWidth="1"/>
    <col min="15843" max="15849" width="10.5703125" style="60" customWidth="1"/>
    <col min="15850" max="15850" width="11" style="60" customWidth="1"/>
    <col min="15851" max="15854" width="10.5703125" style="60" customWidth="1"/>
    <col min="15855" max="15855" width="13.28515625" style="60" customWidth="1"/>
    <col min="15856" max="16094" width="9.140625" style="60"/>
    <col min="16095" max="16095" width="8.7109375" style="60" customWidth="1"/>
    <col min="16096" max="16096" width="28.140625" style="60" customWidth="1"/>
    <col min="16097" max="16097" width="13.85546875" style="60" customWidth="1"/>
    <col min="16098" max="16098" width="9.42578125" style="60" customWidth="1"/>
    <col min="16099" max="16105" width="10.5703125" style="60" customWidth="1"/>
    <col min="16106" max="16106" width="11" style="60" customWidth="1"/>
    <col min="16107" max="16110" width="10.5703125" style="60" customWidth="1"/>
    <col min="16111" max="16111" width="13.28515625" style="60" customWidth="1"/>
    <col min="16112" max="16384" width="9.140625" style="60"/>
  </cols>
  <sheetData>
    <row r="1" spans="1:16" ht="15.75" x14ac:dyDescent="0.25">
      <c r="A1" s="116" t="s">
        <v>57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3" spans="1:16" x14ac:dyDescent="0.2">
      <c r="A3" s="60" t="s">
        <v>16</v>
      </c>
      <c r="B3" s="61" t="s">
        <v>77</v>
      </c>
      <c r="C3" s="62"/>
    </row>
    <row r="4" spans="1:16" x14ac:dyDescent="0.2">
      <c r="A4" s="60" t="s">
        <v>58</v>
      </c>
      <c r="B4" s="64" t="s">
        <v>83</v>
      </c>
      <c r="C4" s="64"/>
      <c r="D4" s="64"/>
      <c r="E4" s="65"/>
      <c r="F4" s="65"/>
      <c r="G4" s="65"/>
    </row>
    <row r="6" spans="1:16" x14ac:dyDescent="0.2">
      <c r="A6" s="117" t="s">
        <v>59</v>
      </c>
      <c r="B6" s="117" t="s">
        <v>60</v>
      </c>
      <c r="C6" s="119" t="s">
        <v>61</v>
      </c>
      <c r="D6" s="117" t="s">
        <v>62</v>
      </c>
      <c r="E6" s="121" t="s">
        <v>63</v>
      </c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</row>
    <row r="7" spans="1:16" x14ac:dyDescent="0.2">
      <c r="A7" s="118"/>
      <c r="B7" s="118"/>
      <c r="C7" s="120"/>
      <c r="D7" s="118"/>
      <c r="E7" s="66">
        <v>1</v>
      </c>
      <c r="F7" s="66">
        <v>2</v>
      </c>
      <c r="G7" s="66">
        <v>3</v>
      </c>
      <c r="H7" s="66">
        <v>4</v>
      </c>
      <c r="I7" s="66">
        <v>5</v>
      </c>
      <c r="J7" s="66">
        <v>6</v>
      </c>
      <c r="K7" s="66">
        <v>7</v>
      </c>
      <c r="L7" s="66">
        <v>8</v>
      </c>
      <c r="M7" s="66">
        <v>9</v>
      </c>
      <c r="N7" s="66">
        <v>10</v>
      </c>
      <c r="O7" s="66">
        <v>11</v>
      </c>
      <c r="P7" s="66">
        <v>12</v>
      </c>
    </row>
    <row r="8" spans="1:16" x14ac:dyDescent="0.2">
      <c r="A8" s="67">
        <v>1</v>
      </c>
      <c r="B8" s="68" t="s">
        <v>79</v>
      </c>
      <c r="C8" s="69"/>
      <c r="D8" s="70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x14ac:dyDescent="0.2">
      <c r="A9" s="67"/>
      <c r="B9" s="68" t="s">
        <v>78</v>
      </c>
      <c r="C9" s="69"/>
      <c r="D9" s="70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2">
      <c r="A10" s="67">
        <v>2</v>
      </c>
      <c r="B10" s="68" t="s">
        <v>64</v>
      </c>
      <c r="C10" s="69"/>
      <c r="D10" s="70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67"/>
      <c r="B11" s="68" t="s">
        <v>82</v>
      </c>
      <c r="C11" s="69">
        <v>73915000</v>
      </c>
      <c r="D11" s="72">
        <f>C11/$C$22*100</f>
        <v>72.323874755381595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x14ac:dyDescent="0.2">
      <c r="A12" s="67"/>
      <c r="B12" s="68" t="s">
        <v>65</v>
      </c>
      <c r="C12" s="69"/>
      <c r="D12" s="70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x14ac:dyDescent="0.2">
      <c r="A13" s="67"/>
      <c r="B13" s="68" t="s">
        <v>87</v>
      </c>
      <c r="C13" s="69"/>
      <c r="D13" s="70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">
      <c r="A14" s="67"/>
      <c r="B14" s="68" t="s">
        <v>66</v>
      </c>
      <c r="C14" s="69"/>
      <c r="D14" s="70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">
      <c r="A15" s="67"/>
      <c r="B15" s="68" t="s">
        <v>67</v>
      </c>
      <c r="C15" s="69"/>
      <c r="D15" s="70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6" x14ac:dyDescent="0.2">
      <c r="A16" s="67"/>
      <c r="B16" s="68" t="s">
        <v>68</v>
      </c>
      <c r="C16" s="69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7" x14ac:dyDescent="0.2">
      <c r="A17" s="67"/>
      <c r="B17" s="68" t="s">
        <v>69</v>
      </c>
      <c r="C17" s="69"/>
      <c r="D17" s="70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7" x14ac:dyDescent="0.2">
      <c r="A18" s="73">
        <v>3</v>
      </c>
      <c r="B18" s="75" t="s">
        <v>70</v>
      </c>
      <c r="C18" s="74">
        <v>3125000</v>
      </c>
      <c r="D18" s="72">
        <f>C18/$C$22*100</f>
        <v>3.0577299412915848</v>
      </c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1:17" x14ac:dyDescent="0.2">
      <c r="A19" s="67"/>
      <c r="B19" s="76" t="s">
        <v>71</v>
      </c>
      <c r="C19" s="69">
        <v>22660000</v>
      </c>
      <c r="D19" s="72">
        <f>C19/$C$22*100</f>
        <v>22.172211350293541</v>
      </c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7" x14ac:dyDescent="0.2">
      <c r="A20" s="67"/>
      <c r="B20" s="68" t="s">
        <v>72</v>
      </c>
      <c r="C20" s="69">
        <v>2500000</v>
      </c>
      <c r="D20" s="72">
        <f>C20/$C$22*100</f>
        <v>2.4461839530332679</v>
      </c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1:17" x14ac:dyDescent="0.2">
      <c r="A21" s="70"/>
      <c r="B21" s="70"/>
      <c r="C21" s="71"/>
      <c r="D21" s="70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7" x14ac:dyDescent="0.2">
      <c r="A22" s="70"/>
      <c r="B22" s="77" t="s">
        <v>73</v>
      </c>
      <c r="C22" s="78">
        <f>SUM(C10:C21)</f>
        <v>102200000</v>
      </c>
      <c r="D22" s="70"/>
      <c r="E22" s="79">
        <v>3500000</v>
      </c>
      <c r="F22" s="79">
        <v>2200000</v>
      </c>
      <c r="G22" s="79">
        <v>0</v>
      </c>
      <c r="H22" s="79">
        <v>19000000</v>
      </c>
      <c r="I22" s="79">
        <v>7900000</v>
      </c>
      <c r="J22" s="79">
        <v>425000</v>
      </c>
      <c r="K22" s="79">
        <v>17500000</v>
      </c>
      <c r="L22" s="79">
        <v>5250000</v>
      </c>
      <c r="M22" s="79">
        <v>18800000</v>
      </c>
      <c r="N22" s="79">
        <v>3165000</v>
      </c>
      <c r="O22" s="79">
        <v>19300000</v>
      </c>
      <c r="P22" s="79">
        <v>5160000</v>
      </c>
      <c r="Q22" s="80"/>
    </row>
    <row r="23" spans="1:17" x14ac:dyDescent="0.2">
      <c r="A23" s="70"/>
      <c r="B23" s="81" t="s">
        <v>62</v>
      </c>
      <c r="C23" s="82"/>
      <c r="D23" s="83">
        <f>SUM(D9:D21)</f>
        <v>99.999999999999986</v>
      </c>
      <c r="E23" s="84">
        <f>E22/C22*100</f>
        <v>3.4246575342465753</v>
      </c>
      <c r="F23" s="84">
        <f>F22/C22*100</f>
        <v>2.152641878669276</v>
      </c>
      <c r="G23" s="84">
        <f>G22/C22*100</f>
        <v>0</v>
      </c>
      <c r="H23" s="84">
        <f>H22/C22*100</f>
        <v>18.590998043052835</v>
      </c>
      <c r="I23" s="84">
        <f>I22/C22*100</f>
        <v>7.7299412915851269</v>
      </c>
      <c r="J23" s="84">
        <f>J22/C22*100</f>
        <v>0.41585127201565553</v>
      </c>
      <c r="K23" s="84">
        <f>K22/C22*100</f>
        <v>17.123287671232877</v>
      </c>
      <c r="L23" s="84">
        <f>L22/C22*100</f>
        <v>5.1369863013698627</v>
      </c>
      <c r="M23" s="84">
        <f>M22/C22*100</f>
        <v>18.395303326810176</v>
      </c>
      <c r="N23" s="84">
        <f>N22/C22*100</f>
        <v>3.0968688845401173</v>
      </c>
      <c r="O23" s="84">
        <f>O22/C22*100</f>
        <v>18.884540117416829</v>
      </c>
      <c r="P23" s="84">
        <f>P22/C22*100</f>
        <v>5.0489236790606657</v>
      </c>
    </row>
    <row r="24" spans="1:17" x14ac:dyDescent="0.2">
      <c r="A24" s="70"/>
      <c r="B24" s="81" t="s">
        <v>74</v>
      </c>
      <c r="C24" s="82"/>
      <c r="D24" s="85"/>
      <c r="E24" s="86">
        <f>E23</f>
        <v>3.4246575342465753</v>
      </c>
      <c r="F24" s="86">
        <f>F23+E24</f>
        <v>5.5772994129158509</v>
      </c>
      <c r="G24" s="86">
        <f t="shared" ref="G24:P24" si="0">G23+F24</f>
        <v>5.5772994129158509</v>
      </c>
      <c r="H24" s="86">
        <f t="shared" si="0"/>
        <v>24.168297455968684</v>
      </c>
      <c r="I24" s="86">
        <f t="shared" si="0"/>
        <v>31.898238747553812</v>
      </c>
      <c r="J24" s="86">
        <f t="shared" si="0"/>
        <v>32.31409001956947</v>
      </c>
      <c r="K24" s="86">
        <f t="shared" si="0"/>
        <v>49.43737769080235</v>
      </c>
      <c r="L24" s="86">
        <f t="shared" si="0"/>
        <v>54.574363992172209</v>
      </c>
      <c r="M24" s="86">
        <f t="shared" si="0"/>
        <v>72.969667318982388</v>
      </c>
      <c r="N24" s="86">
        <f t="shared" si="0"/>
        <v>76.066536203522503</v>
      </c>
      <c r="O24" s="86">
        <f t="shared" si="0"/>
        <v>94.951076320939336</v>
      </c>
      <c r="P24" s="86">
        <f t="shared" si="0"/>
        <v>100</v>
      </c>
    </row>
  </sheetData>
  <mergeCells count="6">
    <mergeCell ref="A1:P1"/>
    <mergeCell ref="A6:A7"/>
    <mergeCell ref="B6:B7"/>
    <mergeCell ref="C6:C7"/>
    <mergeCell ref="D6:D7"/>
    <mergeCell ref="E6:P6"/>
  </mergeCells>
  <pageMargins left="1.3" right="0.27" top="0.75" bottom="0.75" header="0.3" footer="0.3"/>
  <pageSetup paperSize="5" scale="8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ROK</vt:lpstr>
      <vt:lpstr>kurva S</vt:lpstr>
      <vt:lpstr>ROK!Print_Area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INDAH</dc:creator>
  <cp:lastModifiedBy>Bintang_Angkasa</cp:lastModifiedBy>
  <cp:lastPrinted>2020-02-03T03:01:09Z</cp:lastPrinted>
  <dcterms:created xsi:type="dcterms:W3CDTF">2012-01-24T04:04:25Z</dcterms:created>
  <dcterms:modified xsi:type="dcterms:W3CDTF">2020-02-03T03:02:28Z</dcterms:modified>
</cp:coreProperties>
</file>