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ile Lutfi\aset 2017\ASET 2020\"/>
    </mc:Choice>
  </mc:AlternateContent>
  <xr:revisionPtr revIDLastSave="0" documentId="13_ncr:1_{7E5F6224-2D87-42F4-84B3-0B1AB68E9717}" xr6:coauthVersionLast="45" xr6:coauthVersionMax="45" xr10:uidLastSave="{00000000-0000-0000-0000-000000000000}"/>
  <bookViews>
    <workbookView xWindow="-120" yWindow="-120" windowWidth="20730" windowHeight="11160" xr2:uid="{92C3B524-3B3C-4395-BCEF-84969A72A28D}"/>
  </bookViews>
  <sheets>
    <sheet name="kertas kerja 2020" sheetId="1" r:id="rId1"/>
    <sheet name="peruntukan" sheetId="2" r:id="rId2"/>
  </sheets>
  <definedNames>
    <definedName name="_xlnm.Print_Area" localSheetId="0">'kertas kerja 2020'!$A$1:$AU$61</definedName>
    <definedName name="_xlnm.Print_Area" localSheetId="1">peruntukan!$A$1:$W$63</definedName>
    <definedName name="_xlnm.Print_Titles" localSheetId="0">'kertas kerja 2020'!$7:$9</definedName>
    <definedName name="_xlnm.Print_Titles" localSheetId="1">peruntukan!$7:$9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17" i="1" l="1"/>
  <c r="AF17" i="1"/>
  <c r="AF15" i="1" l="1"/>
  <c r="AN15" i="1" s="1"/>
  <c r="AO15" i="1" s="1"/>
  <c r="AR33" i="1"/>
  <c r="AR32" i="1"/>
  <c r="AR30" i="1"/>
  <c r="AQ33" i="1"/>
  <c r="AQ32" i="1"/>
  <c r="AQ30" i="1"/>
  <c r="AF11" i="1"/>
  <c r="AF21" i="1"/>
  <c r="AP21" i="1"/>
  <c r="AO21" i="1"/>
  <c r="AN21" i="1"/>
  <c r="AP11" i="1"/>
  <c r="AO17" i="1"/>
  <c r="AO11" i="1"/>
  <c r="AN11" i="1"/>
  <c r="AO49" i="1" l="1"/>
  <c r="AP17" i="1"/>
  <c r="AQ17" i="1" s="1"/>
  <c r="AN49" i="1"/>
  <c r="AF49" i="1"/>
  <c r="V19" i="2"/>
  <c r="AR17" i="1" l="1"/>
  <c r="Z19" i="1"/>
  <c r="W53" i="2" l="1"/>
  <c r="T49" i="2"/>
  <c r="U34" i="2"/>
  <c r="V33" i="2"/>
  <c r="V32" i="2"/>
  <c r="V30" i="2"/>
  <c r="V28" i="2"/>
  <c r="V26" i="2"/>
  <c r="V25" i="2"/>
  <c r="V23" i="2"/>
  <c r="V22" i="2"/>
  <c r="V21" i="2"/>
  <c r="V17" i="2"/>
  <c r="V15" i="2"/>
  <c r="V14" i="2"/>
  <c r="V12" i="2"/>
  <c r="V11" i="2"/>
  <c r="V10" i="2"/>
  <c r="V49" i="2" l="1"/>
  <c r="Z33" i="1"/>
  <c r="Z32" i="1"/>
  <c r="Z30" i="1"/>
  <c r="AR28" i="1" l="1"/>
  <c r="AQ28" i="1"/>
  <c r="AR23" i="1"/>
  <c r="AQ23" i="1"/>
  <c r="AR22" i="1"/>
  <c r="AQ22" i="1"/>
  <c r="AR21" i="1"/>
  <c r="AQ21" i="1"/>
  <c r="AP28" i="1"/>
  <c r="AP23" i="1"/>
  <c r="AP22" i="1"/>
  <c r="Z28" i="1" l="1"/>
  <c r="Z26" i="1" l="1"/>
  <c r="Z25" i="1"/>
  <c r="Z22" i="1"/>
  <c r="Z23" i="1"/>
  <c r="Z21" i="1"/>
  <c r="AP26" i="1" l="1"/>
  <c r="Z49" i="1"/>
  <c r="AP25" i="1"/>
  <c r="Z17" i="1"/>
  <c r="AR26" i="1" l="1"/>
  <c r="AQ26" i="1"/>
  <c r="AQ25" i="1"/>
  <c r="AR25" i="1"/>
  <c r="Z15" i="1"/>
  <c r="AP15" i="1" s="1"/>
  <c r="Z14" i="1"/>
  <c r="AP14" i="1" s="1"/>
  <c r="Z11" i="1"/>
  <c r="AQ11" i="1" s="1"/>
  <c r="Z12" i="1"/>
  <c r="AP12" i="1" s="1"/>
  <c r="Z10" i="1"/>
  <c r="AP10" i="1" s="1"/>
  <c r="AU53" i="1"/>
  <c r="AS54" i="1" s="1"/>
  <c r="X49" i="1"/>
  <c r="AR15" i="1" l="1"/>
  <c r="AR49" i="1" s="1"/>
  <c r="AP49" i="1"/>
  <c r="AQ14" i="1"/>
  <c r="AR14" i="1"/>
  <c r="AQ15" i="1"/>
  <c r="AQ49" i="1" s="1"/>
  <c r="AQ10" i="1"/>
  <c r="AR10" i="1"/>
  <c r="AR12" i="1"/>
  <c r="AQ12" i="1"/>
  <c r="AR11" i="1"/>
</calcChain>
</file>

<file path=xl/sharedStrings.xml><?xml version="1.0" encoding="utf-8"?>
<sst xmlns="http://schemas.openxmlformats.org/spreadsheetml/2006/main" count="464" uniqueCount="188">
  <si>
    <t>KERTAS KERJA PENATAUSAHAAN BARANG MILIK DAERAH</t>
  </si>
  <si>
    <t>SEKRETARIAT DAERAH</t>
  </si>
  <si>
    <t>PEMERINTAH KOTA SERANG</t>
  </si>
  <si>
    <t xml:space="preserve"> </t>
  </si>
  <si>
    <t>NO</t>
  </si>
  <si>
    <t>PROGRAM</t>
  </si>
  <si>
    <t>KEGIATAN</t>
  </si>
  <si>
    <t>PEKERJAAN</t>
  </si>
  <si>
    <t>KODE REKENING
*) harus di isi</t>
  </si>
  <si>
    <t>KONTRAK</t>
  </si>
  <si>
    <t>NAMA PENYEDIA BARANG</t>
  </si>
  <si>
    <t>NAMA DIREKTUR</t>
  </si>
  <si>
    <t>NAMA PENERIMA BARANG</t>
  </si>
  <si>
    <t>BERITA ACARA SERAH TERIMA (BAST)</t>
  </si>
  <si>
    <t>SP2D</t>
  </si>
  <si>
    <t>NAMA BARANG</t>
  </si>
  <si>
    <t>SPESIFIKASI (LENGKAP)</t>
  </si>
  <si>
    <t>NOMOR</t>
  </si>
  <si>
    <t>JUMLAH BARANG</t>
  </si>
  <si>
    <t>HARGA SATUAN</t>
  </si>
  <si>
    <t>Total</t>
  </si>
  <si>
    <t>ATRIBUSI (DARI BELANJA MODAL)
*) rumus rata/rata tertimbang</t>
  </si>
  <si>
    <t>ATRIBUSI (DARI LUAR BELANJA MODAL)
*) rumus rata/rata tertimbang</t>
  </si>
  <si>
    <t>TOTAL NILAI ATRIBUSI</t>
  </si>
  <si>
    <t>NILAI ATRIBUSI SATUAN BARANG</t>
  </si>
  <si>
    <t>NILAI SATUAN ASET BMD SETELAH ATRIBUSI</t>
  </si>
  <si>
    <t>TOTAL NILAI BMD</t>
  </si>
  <si>
    <t>MASUK NERACA</t>
  </si>
  <si>
    <t>TIDAK MASUK NERACA</t>
  </si>
  <si>
    <t>KET
(KIB A, B, C, D, E, F, ATB, dll)</t>
  </si>
  <si>
    <t>Nama CV</t>
  </si>
  <si>
    <t>ALAMAT</t>
  </si>
  <si>
    <t>DIREKTUR</t>
  </si>
  <si>
    <t>NPWP</t>
  </si>
  <si>
    <t>REKENING</t>
  </si>
  <si>
    <t>TANGGAL</t>
  </si>
  <si>
    <t>NAMA</t>
  </si>
  <si>
    <t>JABATAN</t>
  </si>
  <si>
    <t>NIP</t>
  </si>
  <si>
    <t>RANGKA</t>
  </si>
  <si>
    <t>MESIN</t>
  </si>
  <si>
    <t>BPKB</t>
  </si>
  <si>
    <t>NO. POLISI</t>
  </si>
  <si>
    <t>HONOR PPK</t>
  </si>
  <si>
    <t>HONOR BPJ</t>
  </si>
  <si>
    <t>HONOR PPHP</t>
  </si>
  <si>
    <t>LAIN-LAIN</t>
  </si>
  <si>
    <t>KONSULTAN PERENCANAAN</t>
  </si>
  <si>
    <t>KONSULTAN PENGAWASAN</t>
  </si>
  <si>
    <t>TOTAL</t>
  </si>
  <si>
    <t>DI ATAS NILAI KAPITALISASI</t>
  </si>
  <si>
    <t>EktraKomtabel</t>
  </si>
  <si>
    <t>BIDANG/RUANG</t>
  </si>
  <si>
    <t>Pelayanan dan Peningkatan Kapasitas Aparatur</t>
  </si>
  <si>
    <t>Pengadaan Sarana dan Prasarana Kantor</t>
  </si>
  <si>
    <t>B</t>
  </si>
  <si>
    <t>5.2.3.28.01</t>
  </si>
  <si>
    <t>5.2.3.28.08</t>
  </si>
  <si>
    <t>5.2.3.49.04</t>
  </si>
  <si>
    <t>C</t>
  </si>
  <si>
    <t>5.2.3.16.14</t>
  </si>
  <si>
    <t>CAMAT KASEMEN</t>
  </si>
  <si>
    <t>Pengadaan</t>
  </si>
  <si>
    <t>Mengetahui :</t>
  </si>
  <si>
    <t>SELAKU PENGGUNA ANGGARAN</t>
  </si>
  <si>
    <t>Pengurus Barang</t>
  </si>
  <si>
    <t>Pemeliharaan</t>
  </si>
  <si>
    <t>An. Pengguna Barang</t>
  </si>
  <si>
    <t>Pejabat penatausahaan Barang</t>
  </si>
  <si>
    <t>Drs. SUBAGYO, M.Si</t>
  </si>
  <si>
    <t>NENENG NURMAESIH</t>
  </si>
  <si>
    <t>AHMAD SAIFULLAH, S.Pd, M.Si</t>
  </si>
  <si>
    <t>NIP. 19740910 199303 1 002</t>
  </si>
  <si>
    <t>NIP. 19720511 200212 2 004</t>
  </si>
  <si>
    <t>NIP. 19720517 199803 1 008</t>
  </si>
  <si>
    <t>Belanja modal Pengadaan Meubelair &amp; AC</t>
  </si>
  <si>
    <t>900/10/SPK/Setda/Sarana/2020</t>
  </si>
  <si>
    <t>027/10-BAST/PSPK/SETDA/SARANA/2019</t>
  </si>
  <si>
    <t>kursi Sofa</t>
  </si>
  <si>
    <t>AC Unit</t>
  </si>
  <si>
    <t xml:space="preserve">AC 2 PK :CU-YN18TKP PANASONIC, (bongkar pasang+Tambah pipa+instalasi listrik) </t>
  </si>
  <si>
    <t>AC 1 PK : CU-YN9TKJ PANASONIC ((bongkar pasang+Tambah pipa+instalasi listrik)</t>
  </si>
  <si>
    <t>TAHUN ANGGARAN 2020</t>
  </si>
  <si>
    <t>Serang, 31 Desember 2020</t>
  </si>
  <si>
    <t>CV Akbar</t>
  </si>
  <si>
    <t>Ruang kerja walikota (tempat istirahat)</t>
  </si>
  <si>
    <t>Belanja modal pengadaan mesin genset+instalasi Rumah WKDH dan Pengadaan Bangunan gedung instalasi (Rumah genset WKDH)</t>
  </si>
  <si>
    <t>900/05/SPK/SETDA-UM/PSPK/2020</t>
  </si>
  <si>
    <t>027/05-BAST/PPBJ/PSPK/2020</t>
  </si>
  <si>
    <t>Mesin Genset+Instalasi (WKDH)</t>
  </si>
  <si>
    <t>Genset Honda Brother BGH15000ES-3 (Honda Brothers BGH 15000ES-3, Voltage 380 V, Frequency 50 HZ, rate output 10.0 KW, maks output 12,0 KW</t>
  </si>
  <si>
    <t>Rumah Wakil Walikota</t>
  </si>
  <si>
    <t>Bangunan Gedung Instalasi (Rumah Genset WKDH)</t>
  </si>
  <si>
    <t>Batu bata 2000 buah, semen tigaroda 10 sak, besi behel 12 mm, besi plat 1mm, pipa galvanis 1mm, engsel 4 pasang, cat besi 2liter, pasir 5 kubik, baja ringan full c 7r 6 batang, baud taman 4 dus, batu split 2 losbak, rang  baja ringan 4 dus lis atap 9  meter</t>
  </si>
  <si>
    <t>cv. Braja sentosa</t>
  </si>
  <si>
    <t>Link. Tanjakan kel. Banjar agung kec cipocok jaya kota serang</t>
  </si>
  <si>
    <t>TAIVUR KOHAR</t>
  </si>
  <si>
    <t>93.825.628.6-401.000</t>
  </si>
  <si>
    <t>0100344531001</t>
  </si>
  <si>
    <t>Belanja Modal Pengadaan Bangunan Gedung (Pembangunan Rumah Genset)</t>
  </si>
  <si>
    <t>900/14/SPK/Setda-Um/PSPK/2020</t>
  </si>
  <si>
    <t>25 Februari 2020</t>
  </si>
  <si>
    <t>Pembangunan Rumah Genset</t>
  </si>
  <si>
    <t>Pekerjaan Persiapan, Pekerjaan galian tanah, pekerjaan struktur, Pekerjaan ponasi dan beton, pekerjaan arsitektur, pekerjaan dinding, plesteran dan lantai pekerjaan kusen, pintu dan jendela</t>
  </si>
  <si>
    <t>Kantor Setda</t>
  </si>
  <si>
    <t>CV. BUANA PRATAMA</t>
  </si>
  <si>
    <t>027/14/BAST/PPBJ/PSPK/2020</t>
  </si>
  <si>
    <t>19 Maret 2020</t>
  </si>
  <si>
    <t>Penancangan baru Rt/Rw 003/004 kel. Kaligandu kec. Serang Kota Serang</t>
  </si>
  <si>
    <t>NUSA ALAM</t>
  </si>
  <si>
    <t>02.903.969.0.401.000</t>
  </si>
  <si>
    <t>0006088740001</t>
  </si>
  <si>
    <t>Belanja modal pengadaan Mebeleur</t>
  </si>
  <si>
    <t>Meja Prasmanan (KDH)</t>
  </si>
  <si>
    <t>Meja Prasmanan 1 Set</t>
  </si>
  <si>
    <t>Rumah KDH</t>
  </si>
  <si>
    <t>027/12-BAPHP/PPBJ/PSPK/2020</t>
  </si>
  <si>
    <t>19 Februari 2020</t>
  </si>
  <si>
    <t>CV. CAHAYA HILDA HAQ</t>
  </si>
  <si>
    <t>Jl. Lingkar selatan perum Bukit permai Blok J No. 7 kel. Serang kec. Serang Kota Serang</t>
  </si>
  <si>
    <t>INDRATNO</t>
  </si>
  <si>
    <t>0005044881001 (bjbj)</t>
  </si>
  <si>
    <t>02.759.807.7.401.000</t>
  </si>
  <si>
    <t>900/12/SPK/Setda-Um/PSPK/2020</t>
  </si>
  <si>
    <t>17 Februari 2020</t>
  </si>
  <si>
    <t>Belanja modal pengadaan peralatan studio audio (Speaker audio lapangan+Intalasi, tiang speaker audio</t>
  </si>
  <si>
    <t>5.2.3.31.07</t>
  </si>
  <si>
    <t>10 april 2020</t>
  </si>
  <si>
    <t>027/15-BAST/PPBJ/PSPK/2020</t>
  </si>
  <si>
    <t>13 April 2020</t>
  </si>
  <si>
    <t>Speaker Audio</t>
  </si>
  <si>
    <t>Speaker yamaha aktif (sevil) DSR 215, speaker Huupe aktif (18 inch) SRP 118SE, Equalizer DBX 2231, Sabilizer matusnaga 500 W, Connector jack cannon Sound cres, Mixer yamaha MG 20XU</t>
  </si>
  <si>
    <t>Speaker Audio Lapangan+Instalasi</t>
  </si>
  <si>
    <t>Speaker Huuper akktif (monitor) AK15A, Mix kabel Behringer Ultra Voice 1 Box 1800S+Instalasi</t>
  </si>
  <si>
    <t>Tiang Speaker Audio</t>
  </si>
  <si>
    <t>Stand speaker, Stand Mic, Kabel Mic Stereo Clotz</t>
  </si>
  <si>
    <t>CV. ADZKIYA</t>
  </si>
  <si>
    <t>0075859899001</t>
  </si>
  <si>
    <t>Perum Safira regency blok E7/18 Rt.003/006 Kel.Sepang Kec. Taktakan Kota Serang</t>
  </si>
  <si>
    <t>Aspad,SE</t>
  </si>
  <si>
    <t>80.737.316.2-401.000</t>
  </si>
  <si>
    <t>Belanja modal pengadaann alat rumah tangga (Kipas angin Uap), alat kesehatan (Thermometer Gun)</t>
  </si>
  <si>
    <t>5.2.3.28.06</t>
  </si>
  <si>
    <t>Kipas Angin Uap</t>
  </si>
  <si>
    <t>5.2.3.35.07</t>
  </si>
  <si>
    <t>Thermometer Gun</t>
  </si>
  <si>
    <t>900/23/SP/Setda-Um/PSPK/2020</t>
  </si>
  <si>
    <t>10 April 2020</t>
  </si>
  <si>
    <t>027/23-BAST/PPBJ/PSPK/2020</t>
  </si>
  <si>
    <t>900/22/SPK/Setda.Kons-Peng/2020, 25 Februari 2020</t>
  </si>
  <si>
    <t>Merk Regency Tornado Fan, Misty Cool</t>
  </si>
  <si>
    <t>Merk HUALI</t>
  </si>
  <si>
    <t>900/15/SPK/Setda-um/PSPK/2020</t>
  </si>
  <si>
    <t>Belanja Modal Pengadaan pemeliharaan Tanaman</t>
  </si>
  <si>
    <t>5.2.3.26.01</t>
  </si>
  <si>
    <t>900/62/Um/2020</t>
  </si>
  <si>
    <t>06 Maret 2020</t>
  </si>
  <si>
    <t>09 Maret 2020</t>
  </si>
  <si>
    <t>027/62/BAST/III/2020</t>
  </si>
  <si>
    <t>Alat Penyemprot Hama</t>
  </si>
  <si>
    <t>Merk DGW Kapasitas tangka 16 Liter, tekanan pompa 0,2 – 0,4 Mpa, Berat Bersih : 2,5 Kg, berat Kotor 3 Kg, Ukuran Kemasan : 38x20,5x52,5 cm</t>
  </si>
  <si>
    <t>CV Karya Bersama</t>
  </si>
  <si>
    <t>Belanja Modal Pengadaan Alat Rumah Tangga (Home Use) (Peengadaan Karpet)</t>
  </si>
  <si>
    <t>900/31/SPK/Setsa-Um/PSPK/2020</t>
  </si>
  <si>
    <t>27 April 2020</t>
  </si>
  <si>
    <t>Karpet</t>
  </si>
  <si>
    <t>Contuction : Loop graphic, yam type, Classlon olefin, dye methood : solution dyed, gauge :1/8, pile weight : 650 gm/m2 or 19 oz/yd2 total weight : 1,60 kg/m2, width : 3,97 m, total height : 5-6 mm</t>
  </si>
  <si>
    <t>264 M2</t>
  </si>
  <si>
    <t>027/31-BAST/PPBJ/PSPK/2020</t>
  </si>
  <si>
    <t>4 Mei 2020</t>
  </si>
  <si>
    <t>Belanja Modal Pengadaan Kamera</t>
  </si>
  <si>
    <t>5.2.3.31.08</t>
  </si>
  <si>
    <t>900/32/SPK/Setda-Um/PSPK/2020</t>
  </si>
  <si>
    <t>01 Mei 2020</t>
  </si>
  <si>
    <t>Kamera</t>
  </si>
  <si>
    <t>Canon EOS 5D Mark IV, Canon batre Grip BG-E20, Eneloop Charger quik, tas kamera canon EOS 5D Mark IV</t>
  </si>
  <si>
    <t>Lensa</t>
  </si>
  <si>
    <t>Canon EF 100-400 4.5-5.6 L, tas lensa</t>
  </si>
  <si>
    <t>CV. ARVINDO</t>
  </si>
  <si>
    <t>ARIF MUNANDAR</t>
  </si>
  <si>
    <t>0003375579001 (bjb)</t>
  </si>
  <si>
    <t>JL. Akhmad khotib cipare sumber harum Rt.002/007 kel. Cipare kec. Serang</t>
  </si>
  <si>
    <t>027/32-BAST/PPBJ/PSPK/2020</t>
  </si>
  <si>
    <t>04 Mei 2020</t>
  </si>
  <si>
    <t>02.658.032.4-401.000</t>
  </si>
  <si>
    <t>R. subag perlengkapan, Rumah walikota.</t>
  </si>
  <si>
    <t>Rumah Walikota. Wakil Walikota</t>
  </si>
  <si>
    <t>Rumah KDH &amp; WKDH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</si>
</sst>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Rp&quot;* #,##0_);_(&quot;Rp&quot;* \(#,##0\);_(&quot;Rp&quot;* &quot;-&quot;_);_(@_)"/>
    <numFmt numFmtId="41" formatCode="_(* #,##0_);_(* \(#,##0\);_(* &quot;-&quot;_);_(@_)"/>
    <numFmt numFmtId="164" formatCode="_(* #,##0.00_);_(* \(#,##0.00\);_(* &quot;-&quot;_);_(@_)"/>
  </numFmts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6"/>
      <color theme="1"/>
      <name val="Arial Narrow"/>
      <family val="2"/>
    </font>
    <font>
      <b/>
      <sz val="11"/>
      <color theme="1"/>
      <name val="Arial Narrow"/>
      <family val="2"/>
    </font>
    <font>
      <b/>
      <sz val="18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sz val="12"/>
      <color theme="1"/>
      <name val="Arial Narrow"/>
      <family val="2"/>
    </font>
    <font>
      <sz val="12"/>
      <color theme="0"/>
      <name val="Arial Narrow"/>
      <family val="2"/>
    </font>
    <font>
      <b/>
      <sz val="14"/>
      <color theme="1"/>
      <name val="Arial Narrow"/>
      <family val="2"/>
    </font>
    <font>
      <sz val="11"/>
      <name val="Arial Narrow"/>
      <family val="2"/>
    </font>
    <font>
      <sz val="14"/>
      <color theme="0"/>
      <name val="Arial Narrow"/>
      <family val="2"/>
    </font>
    <font>
      <b/>
      <sz val="14"/>
      <name val="Arial Narrow"/>
      <family val="2"/>
    </font>
    <font>
      <b/>
      <sz val="14"/>
      <color theme="0"/>
      <name val="Arial Narrow"/>
      <family val="2"/>
    </font>
    <font>
      <sz val="11"/>
      <color theme="0"/>
      <name val="Arial Narrow"/>
      <family val="2"/>
    </font>
    <font>
      <b/>
      <u/>
      <sz val="14"/>
      <color theme="1"/>
      <name val="Arial Narrow"/>
      <family val="2"/>
    </font>
    <font>
      <b/>
      <u/>
      <sz val="14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8" fillId="0" borderId="0"/>
  </cellStyleXfs>
  <cellXfs count="99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41" fontId="5" fillId="0" borderId="0" xfId="0" applyNumberFormat="1" applyFont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1" fontId="10" fillId="0" borderId="2" xfId="0" applyNumberFormat="1" applyFont="1" applyBorder="1" applyAlignment="1">
      <alignment horizontal="center" vertical="center"/>
    </xf>
    <xf numFmtId="41" fontId="10" fillId="0" borderId="2" xfId="0" applyNumberFormat="1" applyFont="1" applyBorder="1" applyAlignment="1">
      <alignment vertical="center"/>
    </xf>
    <xf numFmtId="41" fontId="10" fillId="0" borderId="2" xfId="1" applyFont="1" applyFill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vertical="center"/>
    </xf>
    <xf numFmtId="0" fontId="14" fillId="2" borderId="5" xfId="0" applyFont="1" applyFill="1" applyBorder="1" applyAlignment="1">
      <alignment vertical="center"/>
    </xf>
    <xf numFmtId="41" fontId="9" fillId="2" borderId="2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/>
    </xf>
    <xf numFmtId="41" fontId="9" fillId="2" borderId="2" xfId="0" applyNumberFormat="1" applyFont="1" applyFill="1" applyBorder="1" applyAlignment="1">
      <alignment vertical="center"/>
    </xf>
    <xf numFmtId="41" fontId="9" fillId="2" borderId="4" xfId="0" applyNumberFormat="1" applyFont="1" applyFill="1" applyBorder="1" applyAlignment="1">
      <alignment vertical="center"/>
    </xf>
    <xf numFmtId="41" fontId="9" fillId="2" borderId="6" xfId="0" applyNumberFormat="1" applyFont="1" applyFill="1" applyBorder="1" applyAlignment="1">
      <alignment vertical="center"/>
    </xf>
    <xf numFmtId="41" fontId="9" fillId="2" borderId="5" xfId="0" applyNumberFormat="1" applyFont="1" applyFill="1" applyBorder="1" applyAlignment="1">
      <alignment vertical="center"/>
    </xf>
    <xf numFmtId="41" fontId="10" fillId="2" borderId="4" xfId="1" applyFont="1" applyFill="1" applyBorder="1" applyAlignment="1">
      <alignment vertical="center"/>
    </xf>
    <xf numFmtId="41" fontId="10" fillId="2" borderId="2" xfId="1" applyFont="1" applyFill="1" applyBorder="1" applyAlignment="1">
      <alignment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41" fontId="15" fillId="2" borderId="2" xfId="0" applyNumberFormat="1" applyFont="1" applyFill="1" applyBorder="1" applyAlignment="1">
      <alignment vertical="center"/>
    </xf>
    <xf numFmtId="41" fontId="15" fillId="2" borderId="2" xfId="1" applyFont="1" applyFill="1" applyBorder="1" applyAlignment="1">
      <alignment vertical="center"/>
    </xf>
    <xf numFmtId="164" fontId="15" fillId="2" borderId="2" xfId="1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16" fillId="0" borderId="0" xfId="0" applyFont="1"/>
    <xf numFmtId="0" fontId="11" fillId="0" borderId="0" xfId="0" applyFont="1" applyAlignment="1">
      <alignment vertical="top"/>
    </xf>
    <xf numFmtId="0" fontId="11" fillId="0" borderId="0" xfId="0" applyFont="1"/>
    <xf numFmtId="41" fontId="17" fillId="0" borderId="0" xfId="0" applyNumberFormat="1" applyFont="1"/>
    <xf numFmtId="41" fontId="11" fillId="0" borderId="0" xfId="0" applyNumberFormat="1" applyFont="1"/>
    <xf numFmtId="0" fontId="17" fillId="0" borderId="0" xfId="0" applyFont="1"/>
    <xf numFmtId="0" fontId="15" fillId="0" borderId="0" xfId="0" applyFont="1" applyAlignment="1">
      <alignment horizontal="center" vertical="center"/>
    </xf>
    <xf numFmtId="41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" fontId="19" fillId="0" borderId="0" xfId="0" applyNumberFormat="1" applyFont="1"/>
    <xf numFmtId="0" fontId="12" fillId="0" borderId="0" xfId="0" applyFont="1"/>
    <xf numFmtId="42" fontId="13" fillId="0" borderId="0" xfId="2" applyFont="1"/>
    <xf numFmtId="42" fontId="11" fillId="0" borderId="0" xfId="0" applyNumberFormat="1" applyFont="1"/>
    <xf numFmtId="42" fontId="15" fillId="0" borderId="0" xfId="0" applyNumberFormat="1" applyFont="1" applyAlignment="1">
      <alignment horizontal="center" vertical="center"/>
    </xf>
    <xf numFmtId="4" fontId="17" fillId="0" borderId="0" xfId="0" applyNumberFormat="1" applyFont="1"/>
    <xf numFmtId="42" fontId="17" fillId="0" borderId="0" xfId="2" applyFont="1"/>
    <xf numFmtId="41" fontId="19" fillId="0" borderId="0" xfId="0" applyNumberFormat="1" applyFont="1"/>
    <xf numFmtId="0" fontId="19" fillId="0" borderId="0" xfId="0" applyFont="1" applyAlignment="1">
      <alignment horizontal="right"/>
    </xf>
    <xf numFmtId="42" fontId="20" fillId="0" borderId="0" xfId="2" applyFont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5" fontId="10" fillId="0" borderId="2" xfId="0" applyNumberFormat="1" applyFont="1" applyBorder="1" applyAlignment="1">
      <alignment vertical="center" wrapText="1"/>
    </xf>
    <xf numFmtId="0" fontId="10" fillId="0" borderId="2" xfId="0" quotePrefix="1" applyFont="1" applyBorder="1" applyAlignment="1">
      <alignment vertical="center" wrapText="1"/>
    </xf>
    <xf numFmtId="41" fontId="9" fillId="0" borderId="2" xfId="0" applyNumberFormat="1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13" fillId="0" borderId="0" xfId="0" quotePrefix="1" applyFont="1" applyAlignment="1">
      <alignment vertical="center"/>
    </xf>
    <xf numFmtId="0" fontId="13" fillId="0" borderId="0" xfId="0" quotePrefix="1" applyFont="1" applyAlignment="1">
      <alignment vertical="center" wrapText="1"/>
    </xf>
    <xf numFmtId="41" fontId="10" fillId="0" borderId="2" xfId="0" quotePrefix="1" applyNumberFormat="1" applyFont="1" applyBorder="1" applyAlignment="1">
      <alignment vertical="center" wrapText="1"/>
    </xf>
    <xf numFmtId="15" fontId="10" fillId="0" borderId="2" xfId="0" quotePrefix="1" applyNumberFormat="1" applyFont="1" applyBorder="1" applyAlignment="1">
      <alignment vertical="center" wrapText="1"/>
    </xf>
    <xf numFmtId="41" fontId="3" fillId="2" borderId="5" xfId="0" applyNumberFormat="1" applyFont="1" applyFill="1" applyBorder="1" applyAlignment="1">
      <alignment vertical="center"/>
    </xf>
    <xf numFmtId="3" fontId="11" fillId="0" borderId="0" xfId="0" applyNumberFormat="1" applyFont="1"/>
    <xf numFmtId="41" fontId="9" fillId="0" borderId="2" xfId="0" applyNumberFormat="1" applyFont="1" applyFill="1" applyBorder="1" applyAlignment="1">
      <alignment vertical="center"/>
    </xf>
    <xf numFmtId="41" fontId="10" fillId="0" borderId="2" xfId="0" applyNumberFormat="1" applyFont="1" applyFill="1" applyBorder="1" applyAlignment="1">
      <alignment vertical="center"/>
    </xf>
    <xf numFmtId="41" fontId="12" fillId="0" borderId="0" xfId="1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vertical="center"/>
    </xf>
    <xf numFmtId="41" fontId="15" fillId="2" borderId="4" xfId="0" applyNumberFormat="1" applyFont="1" applyFill="1" applyBorder="1" applyAlignment="1">
      <alignment vertical="center"/>
    </xf>
    <xf numFmtId="41" fontId="12" fillId="0" borderId="0" xfId="0" applyNumberFormat="1" applyFont="1" applyAlignment="1">
      <alignment horizontal="center" vertical="center"/>
    </xf>
    <xf numFmtId="41" fontId="14" fillId="0" borderId="2" xfId="0" quotePrefix="1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4">
    <cellStyle name="Comma [0]" xfId="1" builtinId="6"/>
    <cellStyle name="Currency [0]" xfId="2" builtinId="7"/>
    <cellStyle name="Normal" xfId="0" builtinId="0"/>
    <cellStyle name="Normal 2" xfId="3" xr:uid="{298E2F1F-2962-459F-9020-234C53B534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6BC2-E03D-47EA-BFB7-241348B77922}">
  <sheetPr>
    <tabColor theme="9" tint="0.59999389629810485"/>
  </sheetPr>
  <dimension ref="A2:AZ65"/>
  <sheetViews>
    <sheetView tabSelected="1" view="pageBreakPreview" topLeftCell="AJ29" zoomScale="70" zoomScaleNormal="70" zoomScaleSheetLayoutView="70" workbookViewId="0">
      <selection activeCell="AV32" sqref="AV32"/>
    </sheetView>
  </sheetViews>
  <sheetFormatPr defaultColWidth="9.140625" defaultRowHeight="16.5" x14ac:dyDescent="0.3"/>
  <cols>
    <col min="1" max="1" width="4.42578125" style="45" customWidth="1"/>
    <col min="2" max="5" width="20.7109375" style="5" customWidth="1"/>
    <col min="6" max="6" width="22.140625" style="5" customWidth="1"/>
    <col min="7" max="7" width="13.5703125" style="5" bestFit="1" customWidth="1"/>
    <col min="8" max="8" width="22.5703125" style="5" hidden="1" customWidth="1"/>
    <col min="9" max="9" width="16.28515625" style="5" hidden="1" customWidth="1"/>
    <col min="10" max="10" width="14.140625" style="5" hidden="1" customWidth="1"/>
    <col min="11" max="13" width="11.28515625" style="5" hidden="1" customWidth="1"/>
    <col min="14" max="14" width="18.85546875" style="5" customWidth="1"/>
    <col min="15" max="15" width="16" style="5" customWidth="1"/>
    <col min="16" max="16" width="18.85546875" style="5" hidden="1" customWidth="1"/>
    <col min="17" max="17" width="16" style="5" hidden="1" customWidth="1"/>
    <col min="18" max="18" width="20" style="5" customWidth="1"/>
    <col min="19" max="19" width="22.7109375" style="5" customWidth="1"/>
    <col min="20" max="23" width="12.5703125" style="5" customWidth="1"/>
    <col min="24" max="24" width="17.140625" style="5" customWidth="1"/>
    <col min="25" max="26" width="19.140625" style="5" customWidth="1"/>
    <col min="27" max="38" width="15.28515625" style="5" customWidth="1"/>
    <col min="39" max="39" width="16.7109375" style="5" customWidth="1"/>
    <col min="40" max="40" width="15.5703125" style="5" customWidth="1"/>
    <col min="41" max="41" width="16.28515625" style="5" customWidth="1"/>
    <col min="42" max="42" width="19.7109375" style="5" customWidth="1"/>
    <col min="43" max="43" width="21.140625" style="5" customWidth="1"/>
    <col min="44" max="44" width="19.5703125" style="5" customWidth="1"/>
    <col min="45" max="45" width="18.140625" style="5" customWidth="1"/>
    <col min="46" max="46" width="24.28515625" style="5" customWidth="1"/>
    <col min="47" max="47" width="30.85546875" style="5" customWidth="1"/>
    <col min="48" max="48" width="24.28515625" style="5" customWidth="1"/>
    <col min="49" max="49" width="19" style="5" customWidth="1"/>
    <col min="50" max="50" width="16" style="5" customWidth="1"/>
    <col min="51" max="51" width="15" style="5" customWidth="1"/>
    <col min="52" max="52" width="15.5703125" style="5" customWidth="1"/>
    <col min="53" max="16384" width="9.140625" style="5"/>
  </cols>
  <sheetData>
    <row r="2" spans="1:52" s="2" customFormat="1" ht="20.2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52" s="3" customFormat="1" ht="20.25" x14ac:dyDescent="0.25">
      <c r="A3" s="3" t="s">
        <v>1</v>
      </c>
    </row>
    <row r="4" spans="1:52" s="2" customFormat="1" ht="20.25" x14ac:dyDescent="0.3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</row>
    <row r="5" spans="1:52" s="2" customFormat="1" ht="20.25" x14ac:dyDescent="0.3">
      <c r="A5" s="1" t="s">
        <v>82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</row>
    <row r="6" spans="1:52" ht="23.25" x14ac:dyDescent="0.35">
      <c r="A6" s="4" t="s">
        <v>3</v>
      </c>
      <c r="B6" s="4" t="s">
        <v>3</v>
      </c>
      <c r="C6" s="4" t="s">
        <v>3</v>
      </c>
      <c r="AT6" s="6"/>
    </row>
    <row r="7" spans="1:52" s="8" customFormat="1" ht="36.75" customHeight="1" x14ac:dyDescent="0.25">
      <c r="A7" s="92" t="s">
        <v>4</v>
      </c>
      <c r="B7" s="91" t="s">
        <v>5</v>
      </c>
      <c r="C7" s="91" t="s">
        <v>6</v>
      </c>
      <c r="D7" s="91" t="s">
        <v>7</v>
      </c>
      <c r="E7" s="92" t="s">
        <v>8</v>
      </c>
      <c r="F7" s="91" t="s">
        <v>9</v>
      </c>
      <c r="G7" s="91"/>
      <c r="H7" s="91" t="s">
        <v>10</v>
      </c>
      <c r="I7" s="91" t="s">
        <v>11</v>
      </c>
      <c r="J7" s="91"/>
      <c r="K7" s="91" t="s">
        <v>12</v>
      </c>
      <c r="L7" s="91"/>
      <c r="M7" s="91"/>
      <c r="N7" s="91" t="s">
        <v>13</v>
      </c>
      <c r="O7" s="91"/>
      <c r="P7" s="91" t="s">
        <v>14</v>
      </c>
      <c r="Q7" s="91"/>
      <c r="R7" s="91" t="s">
        <v>15</v>
      </c>
      <c r="S7" s="91" t="s">
        <v>16</v>
      </c>
      <c r="T7" s="91" t="s">
        <v>17</v>
      </c>
      <c r="U7" s="91"/>
      <c r="V7" s="91"/>
      <c r="W7" s="91"/>
      <c r="X7" s="91" t="s">
        <v>18</v>
      </c>
      <c r="Y7" s="91" t="s">
        <v>19</v>
      </c>
      <c r="Z7" s="91" t="s">
        <v>20</v>
      </c>
      <c r="AA7" s="91" t="s">
        <v>21</v>
      </c>
      <c r="AB7" s="91"/>
      <c r="AC7" s="91"/>
      <c r="AD7" s="91"/>
      <c r="AE7" s="91"/>
      <c r="AF7" s="91"/>
      <c r="AG7" s="91" t="s">
        <v>22</v>
      </c>
      <c r="AH7" s="91"/>
      <c r="AI7" s="91"/>
      <c r="AJ7" s="91"/>
      <c r="AK7" s="91"/>
      <c r="AL7" s="91"/>
      <c r="AM7" s="91"/>
      <c r="AN7" s="92" t="s">
        <v>23</v>
      </c>
      <c r="AO7" s="91" t="s">
        <v>24</v>
      </c>
      <c r="AP7" s="91" t="s">
        <v>25</v>
      </c>
      <c r="AQ7" s="91" t="s">
        <v>26</v>
      </c>
      <c r="AR7" s="7" t="s">
        <v>27</v>
      </c>
      <c r="AS7" s="7" t="s">
        <v>28</v>
      </c>
      <c r="AT7" s="91" t="s">
        <v>29</v>
      </c>
      <c r="AU7" s="92" t="s">
        <v>52</v>
      </c>
      <c r="AV7" s="91" t="s">
        <v>30</v>
      </c>
      <c r="AW7" s="91" t="s">
        <v>31</v>
      </c>
      <c r="AX7" s="91" t="s">
        <v>32</v>
      </c>
      <c r="AY7" s="91" t="s">
        <v>33</v>
      </c>
      <c r="AZ7" s="91" t="s">
        <v>34</v>
      </c>
    </row>
    <row r="8" spans="1:52" s="8" customFormat="1" ht="34.5" customHeight="1" x14ac:dyDescent="0.25">
      <c r="A8" s="93"/>
      <c r="B8" s="91"/>
      <c r="C8" s="91"/>
      <c r="D8" s="91"/>
      <c r="E8" s="93"/>
      <c r="F8" s="7" t="s">
        <v>17</v>
      </c>
      <c r="G8" s="7" t="s">
        <v>35</v>
      </c>
      <c r="H8" s="91"/>
      <c r="I8" s="7" t="s">
        <v>36</v>
      </c>
      <c r="J8" s="7" t="s">
        <v>37</v>
      </c>
      <c r="K8" s="7" t="s">
        <v>36</v>
      </c>
      <c r="L8" s="7" t="s">
        <v>37</v>
      </c>
      <c r="M8" s="7" t="s">
        <v>38</v>
      </c>
      <c r="N8" s="7" t="s">
        <v>17</v>
      </c>
      <c r="O8" s="7" t="s">
        <v>35</v>
      </c>
      <c r="P8" s="7" t="s">
        <v>17</v>
      </c>
      <c r="Q8" s="7" t="s">
        <v>35</v>
      </c>
      <c r="R8" s="91"/>
      <c r="S8" s="91"/>
      <c r="T8" s="7" t="s">
        <v>39</v>
      </c>
      <c r="U8" s="7" t="s">
        <v>40</v>
      </c>
      <c r="V8" s="7" t="s">
        <v>41</v>
      </c>
      <c r="W8" s="7" t="s">
        <v>42</v>
      </c>
      <c r="X8" s="91"/>
      <c r="Y8" s="91"/>
      <c r="Z8" s="91"/>
      <c r="AA8" s="7" t="s">
        <v>43</v>
      </c>
      <c r="AB8" s="7" t="s">
        <v>44</v>
      </c>
      <c r="AC8" s="7" t="s">
        <v>45</v>
      </c>
      <c r="AD8" s="7" t="s">
        <v>47</v>
      </c>
      <c r="AE8" s="7" t="s">
        <v>48</v>
      </c>
      <c r="AF8" s="7" t="s">
        <v>49</v>
      </c>
      <c r="AG8" s="7" t="s">
        <v>43</v>
      </c>
      <c r="AH8" s="7" t="s">
        <v>44</v>
      </c>
      <c r="AI8" s="7" t="s">
        <v>45</v>
      </c>
      <c r="AJ8" s="7" t="s">
        <v>47</v>
      </c>
      <c r="AK8" s="7" t="s">
        <v>48</v>
      </c>
      <c r="AL8" s="7" t="s">
        <v>46</v>
      </c>
      <c r="AM8" s="7" t="s">
        <v>49</v>
      </c>
      <c r="AN8" s="93"/>
      <c r="AO8" s="91"/>
      <c r="AP8" s="91"/>
      <c r="AQ8" s="91"/>
      <c r="AR8" s="7" t="s">
        <v>50</v>
      </c>
      <c r="AS8" s="7" t="s">
        <v>51</v>
      </c>
      <c r="AT8" s="91"/>
      <c r="AU8" s="93"/>
      <c r="AV8" s="91"/>
      <c r="AW8" s="91"/>
      <c r="AX8" s="91"/>
      <c r="AY8" s="91"/>
      <c r="AZ8" s="91"/>
    </row>
    <row r="9" spans="1:52" s="10" customFormat="1" ht="15" customHeight="1" x14ac:dyDescent="0.25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  <c r="O9" s="9">
        <v>15</v>
      </c>
      <c r="P9" s="9">
        <v>16</v>
      </c>
      <c r="Q9" s="9">
        <v>17</v>
      </c>
      <c r="R9" s="9">
        <v>18</v>
      </c>
      <c r="S9" s="9">
        <v>19</v>
      </c>
      <c r="T9" s="9">
        <v>20</v>
      </c>
      <c r="U9" s="9">
        <v>21</v>
      </c>
      <c r="V9" s="9">
        <v>22</v>
      </c>
      <c r="W9" s="9">
        <v>23</v>
      </c>
      <c r="X9" s="9">
        <v>24</v>
      </c>
      <c r="Y9" s="9">
        <v>25</v>
      </c>
      <c r="Z9" s="9">
        <v>26</v>
      </c>
      <c r="AA9" s="9">
        <v>27</v>
      </c>
      <c r="AB9" s="9">
        <v>28</v>
      </c>
      <c r="AC9" s="9">
        <v>29</v>
      </c>
      <c r="AD9" s="9">
        <v>32</v>
      </c>
      <c r="AE9" s="9">
        <v>33</v>
      </c>
      <c r="AF9" s="73">
        <v>34</v>
      </c>
      <c r="AG9" s="73">
        <v>35</v>
      </c>
      <c r="AH9" s="73">
        <v>36</v>
      </c>
      <c r="AI9" s="73">
        <v>37</v>
      </c>
      <c r="AJ9" s="73">
        <v>38</v>
      </c>
      <c r="AK9" s="73">
        <v>39</v>
      </c>
      <c r="AL9" s="73">
        <v>40</v>
      </c>
      <c r="AM9" s="73">
        <v>41</v>
      </c>
      <c r="AN9" s="9">
        <v>42</v>
      </c>
      <c r="AO9" s="9">
        <v>43</v>
      </c>
      <c r="AP9" s="9">
        <v>44</v>
      </c>
      <c r="AQ9" s="9">
        <v>45</v>
      </c>
      <c r="AR9" s="9">
        <v>46</v>
      </c>
      <c r="AS9" s="9">
        <v>47</v>
      </c>
      <c r="AT9" s="9">
        <v>48</v>
      </c>
      <c r="AU9" s="9">
        <v>52</v>
      </c>
      <c r="AV9" s="9"/>
      <c r="AW9" s="9"/>
      <c r="AX9" s="9"/>
      <c r="AY9" s="9"/>
      <c r="AZ9" s="9"/>
    </row>
    <row r="10" spans="1:52" s="25" customFormat="1" ht="49.5" x14ac:dyDescent="0.25">
      <c r="A10" s="13">
        <v>1</v>
      </c>
      <c r="B10" s="11" t="s">
        <v>53</v>
      </c>
      <c r="C10" s="12" t="s">
        <v>54</v>
      </c>
      <c r="D10" s="14" t="s">
        <v>75</v>
      </c>
      <c r="E10" s="18" t="s">
        <v>56</v>
      </c>
      <c r="F10" s="19" t="s">
        <v>76</v>
      </c>
      <c r="G10" s="70">
        <v>43864</v>
      </c>
      <c r="H10" s="19"/>
      <c r="I10" s="19"/>
      <c r="J10" s="19"/>
      <c r="K10" s="19"/>
      <c r="L10" s="19"/>
      <c r="M10" s="19"/>
      <c r="N10" s="71" t="s">
        <v>77</v>
      </c>
      <c r="O10" s="70">
        <v>43870</v>
      </c>
      <c r="P10" s="19"/>
      <c r="Q10" s="19"/>
      <c r="R10" s="19" t="s">
        <v>78</v>
      </c>
      <c r="S10" s="19" t="s">
        <v>78</v>
      </c>
      <c r="T10" s="19"/>
      <c r="U10" s="19"/>
      <c r="V10" s="19"/>
      <c r="W10" s="19"/>
      <c r="X10" s="74">
        <v>1</v>
      </c>
      <c r="Y10" s="72">
        <v>9700000</v>
      </c>
      <c r="Z10" s="82">
        <f>X10*Y10</f>
        <v>9700000</v>
      </c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2"/>
      <c r="AP10" s="22">
        <f>AN10+Z10</f>
        <v>9700000</v>
      </c>
      <c r="AQ10" s="21">
        <f>AP10</f>
        <v>9700000</v>
      </c>
      <c r="AR10" s="21">
        <f>AP10</f>
        <v>9700000</v>
      </c>
      <c r="AS10" s="21"/>
      <c r="AT10" s="23" t="s">
        <v>55</v>
      </c>
      <c r="AU10" s="24" t="s">
        <v>85</v>
      </c>
      <c r="AV10" s="25" t="s">
        <v>84</v>
      </c>
    </row>
    <row r="11" spans="1:52" s="25" customFormat="1" ht="63" x14ac:dyDescent="0.25">
      <c r="A11" s="17"/>
      <c r="B11" s="18"/>
      <c r="C11" s="18"/>
      <c r="D11" s="14"/>
      <c r="E11" s="18" t="s">
        <v>57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 t="s">
        <v>79</v>
      </c>
      <c r="S11" s="19" t="s">
        <v>80</v>
      </c>
      <c r="T11" s="19"/>
      <c r="U11" s="19"/>
      <c r="V11" s="19"/>
      <c r="W11" s="19"/>
      <c r="X11" s="74">
        <v>5</v>
      </c>
      <c r="Y11" s="72">
        <v>8900000</v>
      </c>
      <c r="Z11" s="82">
        <f t="shared" ref="Z11:Z12" si="0">X11*Y11</f>
        <v>44500000</v>
      </c>
      <c r="AA11" s="21">
        <v>250000</v>
      </c>
      <c r="AB11" s="21">
        <v>200000</v>
      </c>
      <c r="AC11" s="21">
        <v>200000</v>
      </c>
      <c r="AD11" s="21"/>
      <c r="AE11" s="21"/>
      <c r="AF11" s="21">
        <f>SUM(AA11:AC11)</f>
        <v>650000</v>
      </c>
      <c r="AG11" s="21"/>
      <c r="AH11" s="21"/>
      <c r="AI11" s="21"/>
      <c r="AJ11" s="21"/>
      <c r="AK11" s="21"/>
      <c r="AL11" s="21"/>
      <c r="AM11" s="21"/>
      <c r="AN11" s="21">
        <f>SUM(AA11:AC11)</f>
        <v>650000</v>
      </c>
      <c r="AO11" s="22">
        <f>AN11</f>
        <v>650000</v>
      </c>
      <c r="AP11" s="22">
        <f>AO11+Z11</f>
        <v>45150000</v>
      </c>
      <c r="AQ11" s="21">
        <f>AP11</f>
        <v>45150000</v>
      </c>
      <c r="AR11" s="21">
        <f>AP11</f>
        <v>45150000</v>
      </c>
      <c r="AS11" s="21"/>
      <c r="AT11" s="23" t="s">
        <v>55</v>
      </c>
      <c r="AU11" s="24" t="s">
        <v>186</v>
      </c>
    </row>
    <row r="12" spans="1:52" s="25" customFormat="1" ht="63" x14ac:dyDescent="0.25">
      <c r="A12" s="17"/>
      <c r="B12" s="18"/>
      <c r="C12" s="18"/>
      <c r="D12" s="14"/>
      <c r="E12" s="18" t="s">
        <v>57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 t="s">
        <v>79</v>
      </c>
      <c r="S12" s="19" t="s">
        <v>81</v>
      </c>
      <c r="T12" s="19"/>
      <c r="U12" s="19"/>
      <c r="V12" s="19"/>
      <c r="W12" s="19"/>
      <c r="X12" s="74">
        <v>2</v>
      </c>
      <c r="Y12" s="72">
        <v>5950000</v>
      </c>
      <c r="Z12" s="82">
        <f t="shared" si="0"/>
        <v>11900000</v>
      </c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2"/>
      <c r="AP12" s="22">
        <f>AN12+Z12</f>
        <v>11900000</v>
      </c>
      <c r="AQ12" s="21">
        <f>AP12</f>
        <v>11900000</v>
      </c>
      <c r="AR12" s="21">
        <f>AP12</f>
        <v>11900000</v>
      </c>
      <c r="AS12" s="21"/>
      <c r="AT12" s="23" t="s">
        <v>55</v>
      </c>
      <c r="AU12" s="24" t="s">
        <v>185</v>
      </c>
    </row>
    <row r="13" spans="1:52" s="25" customFormat="1" ht="13.5" customHeight="1" x14ac:dyDescent="0.25">
      <c r="A13" s="17"/>
      <c r="B13" s="18"/>
      <c r="C13" s="18"/>
      <c r="D13" s="14"/>
      <c r="E13" s="18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20"/>
      <c r="Y13" s="21"/>
      <c r="Z13" s="83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2"/>
      <c r="AP13" s="22"/>
      <c r="AQ13" s="21"/>
      <c r="AR13" s="21"/>
      <c r="AS13" s="21"/>
      <c r="AT13" s="23"/>
      <c r="AU13" s="24"/>
    </row>
    <row r="14" spans="1:52" s="25" customFormat="1" ht="126" x14ac:dyDescent="0.25">
      <c r="A14" s="13">
        <v>2</v>
      </c>
      <c r="B14" s="16" t="s">
        <v>53</v>
      </c>
      <c r="C14" s="75" t="s">
        <v>54</v>
      </c>
      <c r="D14" s="14" t="s">
        <v>86</v>
      </c>
      <c r="E14" s="18" t="s">
        <v>60</v>
      </c>
      <c r="F14" s="19" t="s">
        <v>87</v>
      </c>
      <c r="G14" s="70">
        <v>43857</v>
      </c>
      <c r="H14" s="19"/>
      <c r="I14" s="19"/>
      <c r="J14" s="19"/>
      <c r="K14" s="19"/>
      <c r="L14" s="19"/>
      <c r="M14" s="19"/>
      <c r="N14" s="71" t="s">
        <v>88</v>
      </c>
      <c r="O14" s="70">
        <v>43872</v>
      </c>
      <c r="P14" s="19"/>
      <c r="Q14" s="19"/>
      <c r="R14" s="19" t="s">
        <v>89</v>
      </c>
      <c r="S14" s="19" t="s">
        <v>90</v>
      </c>
      <c r="T14" s="19"/>
      <c r="U14" s="19"/>
      <c r="V14" s="19"/>
      <c r="W14" s="19"/>
      <c r="X14" s="74">
        <v>1</v>
      </c>
      <c r="Y14" s="72">
        <v>99200000</v>
      </c>
      <c r="Z14" s="82">
        <f>Y14*X14</f>
        <v>99200000</v>
      </c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2"/>
      <c r="AP14" s="22">
        <f>AO14+Z14</f>
        <v>99200000</v>
      </c>
      <c r="AQ14" s="21">
        <f>AP14</f>
        <v>99200000</v>
      </c>
      <c r="AR14" s="21">
        <f>AP14</f>
        <v>99200000</v>
      </c>
      <c r="AS14" s="21"/>
      <c r="AT14" s="23" t="s">
        <v>55</v>
      </c>
      <c r="AU14" s="24" t="s">
        <v>91</v>
      </c>
      <c r="AV14" s="25" t="s">
        <v>94</v>
      </c>
      <c r="AW14" s="15" t="s">
        <v>95</v>
      </c>
      <c r="AX14" s="25" t="s">
        <v>96</v>
      </c>
      <c r="AY14" s="25" t="s">
        <v>97</v>
      </c>
      <c r="AZ14" s="76" t="s">
        <v>98</v>
      </c>
    </row>
    <row r="15" spans="1:52" s="25" customFormat="1" ht="173.25" x14ac:dyDescent="0.25">
      <c r="A15" s="17"/>
      <c r="B15" s="18"/>
      <c r="C15" s="18"/>
      <c r="D15" s="14"/>
      <c r="E15" s="18" t="s">
        <v>58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 t="s">
        <v>92</v>
      </c>
      <c r="S15" s="19" t="s">
        <v>93</v>
      </c>
      <c r="T15" s="19"/>
      <c r="U15" s="19"/>
      <c r="V15" s="19"/>
      <c r="W15" s="19"/>
      <c r="X15" s="74">
        <v>1</v>
      </c>
      <c r="Y15" s="72">
        <v>24250000</v>
      </c>
      <c r="Z15" s="82">
        <f>Y15*X15</f>
        <v>24250000</v>
      </c>
      <c r="AA15" s="21">
        <v>250000</v>
      </c>
      <c r="AB15" s="21">
        <v>200000</v>
      </c>
      <c r="AC15" s="21">
        <v>200000</v>
      </c>
      <c r="AD15" s="90" t="s">
        <v>149</v>
      </c>
      <c r="AE15" s="72"/>
      <c r="AF15" s="78">
        <f>AA15+AB15+AC15+AE15</f>
        <v>650000</v>
      </c>
      <c r="AG15" s="21"/>
      <c r="AH15" s="21"/>
      <c r="AI15" s="21"/>
      <c r="AJ15" s="21"/>
      <c r="AK15" s="21"/>
      <c r="AL15" s="21"/>
      <c r="AM15" s="21"/>
      <c r="AN15" s="72">
        <f>AF15</f>
        <v>650000</v>
      </c>
      <c r="AO15" s="22">
        <f>AN15</f>
        <v>650000</v>
      </c>
      <c r="AP15" s="22">
        <f>AN15+Z15</f>
        <v>24900000</v>
      </c>
      <c r="AQ15" s="21">
        <f>AP15</f>
        <v>24900000</v>
      </c>
      <c r="AR15" s="21">
        <f>AP15</f>
        <v>24900000</v>
      </c>
      <c r="AS15" s="21"/>
      <c r="AT15" s="23" t="s">
        <v>59</v>
      </c>
      <c r="AU15" s="24" t="s">
        <v>91</v>
      </c>
    </row>
    <row r="16" spans="1:52" s="25" customFormat="1" ht="21.75" customHeight="1" x14ac:dyDescent="0.25">
      <c r="A16" s="17"/>
      <c r="B16" s="18"/>
      <c r="C16" s="18"/>
      <c r="D16" s="14"/>
      <c r="E16" s="18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20"/>
      <c r="Y16" s="21"/>
      <c r="Z16" s="83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2"/>
      <c r="AP16" s="22"/>
      <c r="AQ16" s="21"/>
      <c r="AR16" s="21"/>
      <c r="AS16" s="21"/>
      <c r="AT16" s="23"/>
      <c r="AU16" s="24"/>
    </row>
    <row r="17" spans="1:52" s="25" customFormat="1" ht="141.75" x14ac:dyDescent="0.25">
      <c r="A17" s="17">
        <v>3</v>
      </c>
      <c r="B17" s="16" t="s">
        <v>53</v>
      </c>
      <c r="C17" s="75" t="s">
        <v>54</v>
      </c>
      <c r="D17" s="14" t="s">
        <v>99</v>
      </c>
      <c r="E17" s="18" t="s">
        <v>58</v>
      </c>
      <c r="F17" s="19" t="s">
        <v>100</v>
      </c>
      <c r="G17" s="71" t="s">
        <v>101</v>
      </c>
      <c r="H17" s="19"/>
      <c r="I17" s="19"/>
      <c r="J17" s="19"/>
      <c r="K17" s="19"/>
      <c r="L17" s="19"/>
      <c r="M17" s="19"/>
      <c r="N17" s="19" t="s">
        <v>106</v>
      </c>
      <c r="O17" s="71" t="s">
        <v>107</v>
      </c>
      <c r="P17" s="19"/>
      <c r="Q17" s="19"/>
      <c r="R17" s="19" t="s">
        <v>102</v>
      </c>
      <c r="S17" s="19" t="s">
        <v>103</v>
      </c>
      <c r="T17" s="19"/>
      <c r="U17" s="19"/>
      <c r="V17" s="19"/>
      <c r="W17" s="19"/>
      <c r="X17" s="20">
        <v>1</v>
      </c>
      <c r="Y17" s="21">
        <v>119126300</v>
      </c>
      <c r="Z17" s="82">
        <f>Y17</f>
        <v>119126300</v>
      </c>
      <c r="AA17" s="21">
        <v>250000</v>
      </c>
      <c r="AB17" s="21">
        <v>200000</v>
      </c>
      <c r="AC17" s="21">
        <v>200000</v>
      </c>
      <c r="AD17" s="21">
        <v>5850000</v>
      </c>
      <c r="AE17" s="21">
        <v>5800000</v>
      </c>
      <c r="AF17" s="21">
        <f>SUM(AA17:AE17)</f>
        <v>12300000</v>
      </c>
      <c r="AG17" s="21"/>
      <c r="AH17" s="21"/>
      <c r="AI17" s="21"/>
      <c r="AJ17" s="21"/>
      <c r="AK17" s="21"/>
      <c r="AL17" s="21"/>
      <c r="AM17" s="21"/>
      <c r="AN17" s="21">
        <f>AF17</f>
        <v>12300000</v>
      </c>
      <c r="AO17" s="22">
        <f>AN17</f>
        <v>12300000</v>
      </c>
      <c r="AP17" s="22">
        <f>AO17+Z17</f>
        <v>131426300</v>
      </c>
      <c r="AQ17" s="21">
        <f>AP17</f>
        <v>131426300</v>
      </c>
      <c r="AR17" s="21">
        <f>AQ17</f>
        <v>131426300</v>
      </c>
      <c r="AS17" s="21"/>
      <c r="AT17" s="23" t="s">
        <v>59</v>
      </c>
      <c r="AU17" s="24" t="s">
        <v>104</v>
      </c>
      <c r="AV17" s="25" t="s">
        <v>105</v>
      </c>
      <c r="AW17" s="15" t="s">
        <v>108</v>
      </c>
      <c r="AX17" s="25" t="s">
        <v>109</v>
      </c>
      <c r="AY17" s="76" t="s">
        <v>110</v>
      </c>
      <c r="AZ17" s="76" t="s">
        <v>111</v>
      </c>
    </row>
    <row r="18" spans="1:52" s="25" customFormat="1" ht="21.75" customHeight="1" x14ac:dyDescent="0.25">
      <c r="A18" s="17"/>
      <c r="B18" s="18"/>
      <c r="C18" s="18"/>
      <c r="D18" s="14"/>
      <c r="E18" s="18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20"/>
      <c r="Y18" s="21"/>
      <c r="Z18" s="83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2"/>
      <c r="AP18" s="22"/>
      <c r="AQ18" s="21"/>
      <c r="AR18" s="21"/>
      <c r="AS18" s="21"/>
      <c r="AT18" s="23"/>
      <c r="AU18" s="24"/>
    </row>
    <row r="19" spans="1:52" s="25" customFormat="1" ht="78.75" x14ac:dyDescent="0.25">
      <c r="A19" s="17">
        <v>4</v>
      </c>
      <c r="B19" s="16" t="s">
        <v>53</v>
      </c>
      <c r="C19" s="75" t="s">
        <v>54</v>
      </c>
      <c r="D19" s="14" t="s">
        <v>112</v>
      </c>
      <c r="E19" s="18" t="s">
        <v>56</v>
      </c>
      <c r="F19" s="19" t="s">
        <v>123</v>
      </c>
      <c r="G19" s="71" t="s">
        <v>124</v>
      </c>
      <c r="H19" s="19"/>
      <c r="I19" s="19"/>
      <c r="J19" s="19"/>
      <c r="K19" s="19"/>
      <c r="L19" s="19"/>
      <c r="M19" s="19"/>
      <c r="N19" s="19" t="s">
        <v>116</v>
      </c>
      <c r="O19" s="71" t="s">
        <v>117</v>
      </c>
      <c r="P19" s="19"/>
      <c r="Q19" s="19"/>
      <c r="R19" s="19" t="s">
        <v>113</v>
      </c>
      <c r="S19" s="19" t="s">
        <v>114</v>
      </c>
      <c r="T19" s="19"/>
      <c r="U19" s="19"/>
      <c r="V19" s="19"/>
      <c r="W19" s="19"/>
      <c r="X19" s="20">
        <v>2</v>
      </c>
      <c r="Y19" s="21">
        <v>10000000</v>
      </c>
      <c r="Z19" s="83">
        <f>Y19*X19</f>
        <v>20000000</v>
      </c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2"/>
      <c r="AP19" s="22">
        <v>20000000</v>
      </c>
      <c r="AQ19" s="21">
        <v>20000000</v>
      </c>
      <c r="AR19" s="21">
        <v>20000000</v>
      </c>
      <c r="AS19" s="21"/>
      <c r="AT19" s="23" t="s">
        <v>55</v>
      </c>
      <c r="AU19" s="24" t="s">
        <v>115</v>
      </c>
      <c r="AV19" s="25" t="s">
        <v>118</v>
      </c>
      <c r="AW19" s="15" t="s">
        <v>119</v>
      </c>
      <c r="AX19" s="25" t="s">
        <v>120</v>
      </c>
      <c r="AY19" s="76" t="s">
        <v>122</v>
      </c>
      <c r="AZ19" s="76" t="s">
        <v>121</v>
      </c>
    </row>
    <row r="20" spans="1:52" s="25" customFormat="1" ht="21.75" customHeight="1" x14ac:dyDescent="0.25">
      <c r="A20" s="17"/>
      <c r="B20" s="18"/>
      <c r="C20" s="18"/>
      <c r="D20" s="14"/>
      <c r="E20" s="18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20"/>
      <c r="Y20" s="21"/>
      <c r="Z20" s="83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2"/>
      <c r="AP20" s="22"/>
      <c r="AQ20" s="21"/>
      <c r="AR20" s="21"/>
      <c r="AS20" s="21"/>
      <c r="AT20" s="23"/>
      <c r="AU20" s="24"/>
    </row>
    <row r="21" spans="1:52" s="25" customFormat="1" ht="141.75" x14ac:dyDescent="0.25">
      <c r="A21" s="17">
        <v>5</v>
      </c>
      <c r="B21" s="16" t="s">
        <v>53</v>
      </c>
      <c r="C21" s="75" t="s">
        <v>54</v>
      </c>
      <c r="D21" s="14" t="s">
        <v>125</v>
      </c>
      <c r="E21" s="18" t="s">
        <v>126</v>
      </c>
      <c r="F21" s="19" t="s">
        <v>152</v>
      </c>
      <c r="G21" s="71" t="s">
        <v>127</v>
      </c>
      <c r="H21" s="19"/>
      <c r="I21" s="19"/>
      <c r="J21" s="19"/>
      <c r="K21" s="19"/>
      <c r="L21" s="19"/>
      <c r="M21" s="19"/>
      <c r="N21" s="71" t="s">
        <v>128</v>
      </c>
      <c r="O21" s="71" t="s">
        <v>129</v>
      </c>
      <c r="P21" s="19"/>
      <c r="Q21" s="19"/>
      <c r="R21" s="19" t="s">
        <v>130</v>
      </c>
      <c r="S21" s="19" t="s">
        <v>131</v>
      </c>
      <c r="T21" s="19"/>
      <c r="U21" s="19"/>
      <c r="V21" s="19"/>
      <c r="W21" s="19"/>
      <c r="X21" s="20">
        <v>2</v>
      </c>
      <c r="Y21" s="21">
        <v>39950000</v>
      </c>
      <c r="Z21" s="83">
        <f>X21*Y21</f>
        <v>79900000</v>
      </c>
      <c r="AA21" s="21">
        <v>250000</v>
      </c>
      <c r="AB21" s="21">
        <v>200000</v>
      </c>
      <c r="AC21" s="21">
        <v>200000</v>
      </c>
      <c r="AD21" s="21"/>
      <c r="AE21" s="21"/>
      <c r="AF21" s="21">
        <f>SUM(AA21:AC21)</f>
        <v>650000</v>
      </c>
      <c r="AG21" s="21"/>
      <c r="AH21" s="21"/>
      <c r="AI21" s="21"/>
      <c r="AJ21" s="21"/>
      <c r="AK21" s="21"/>
      <c r="AL21" s="21"/>
      <c r="AM21" s="21"/>
      <c r="AN21" s="21">
        <f>SUM(AA21:AC21)</f>
        <v>650000</v>
      </c>
      <c r="AO21" s="22">
        <f>AN21</f>
        <v>650000</v>
      </c>
      <c r="AP21" s="22">
        <f>AO21+Z21</f>
        <v>80550000</v>
      </c>
      <c r="AQ21" s="22">
        <f>AP21</f>
        <v>80550000</v>
      </c>
      <c r="AR21" s="22">
        <f>AP21</f>
        <v>80550000</v>
      </c>
      <c r="AS21" s="21"/>
      <c r="AT21" s="23" t="s">
        <v>55</v>
      </c>
      <c r="AU21" s="24" t="s">
        <v>104</v>
      </c>
      <c r="AV21" s="25" t="s">
        <v>136</v>
      </c>
      <c r="AW21" s="15" t="s">
        <v>138</v>
      </c>
      <c r="AX21" s="25" t="s">
        <v>139</v>
      </c>
      <c r="AY21" s="77" t="s">
        <v>140</v>
      </c>
      <c r="AZ21" s="76" t="s">
        <v>137</v>
      </c>
    </row>
    <row r="22" spans="1:52" s="25" customFormat="1" ht="78.75" x14ac:dyDescent="0.25">
      <c r="A22" s="17"/>
      <c r="B22" s="18"/>
      <c r="C22" s="18"/>
      <c r="D22" s="14"/>
      <c r="E22" s="18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 t="s">
        <v>132</v>
      </c>
      <c r="S22" s="19" t="s">
        <v>133</v>
      </c>
      <c r="T22" s="19"/>
      <c r="U22" s="19"/>
      <c r="V22" s="19"/>
      <c r="W22" s="19"/>
      <c r="X22" s="20">
        <v>2</v>
      </c>
      <c r="Y22" s="21">
        <v>14950000</v>
      </c>
      <c r="Z22" s="83">
        <f t="shared" ref="Z22:Z23" si="1">X22*Y22</f>
        <v>29900000</v>
      </c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2"/>
      <c r="AP22" s="22">
        <f>Z22</f>
        <v>29900000</v>
      </c>
      <c r="AQ22" s="21">
        <f>AP22</f>
        <v>29900000</v>
      </c>
      <c r="AR22" s="21">
        <f>AP22</f>
        <v>29900000</v>
      </c>
      <c r="AS22" s="21"/>
      <c r="AT22" s="23" t="s">
        <v>55</v>
      </c>
      <c r="AU22" s="24" t="s">
        <v>104</v>
      </c>
    </row>
    <row r="23" spans="1:52" s="25" customFormat="1" ht="47.25" x14ac:dyDescent="0.25">
      <c r="A23" s="17"/>
      <c r="B23" s="18"/>
      <c r="C23" s="18"/>
      <c r="D23" s="14"/>
      <c r="E23" s="18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 t="s">
        <v>134</v>
      </c>
      <c r="S23" s="19" t="s">
        <v>135</v>
      </c>
      <c r="T23" s="19"/>
      <c r="U23" s="19"/>
      <c r="V23" s="19"/>
      <c r="W23" s="19"/>
      <c r="X23" s="20">
        <v>2</v>
      </c>
      <c r="Y23" s="21">
        <v>7850000</v>
      </c>
      <c r="Z23" s="83">
        <f t="shared" si="1"/>
        <v>15700000</v>
      </c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2"/>
      <c r="AP23" s="22">
        <f>Z23</f>
        <v>15700000</v>
      </c>
      <c r="AQ23" s="21">
        <f>AP23</f>
        <v>15700000</v>
      </c>
      <c r="AR23" s="21">
        <f>AP23</f>
        <v>15700000</v>
      </c>
      <c r="AS23" s="21"/>
      <c r="AT23" s="23" t="s">
        <v>55</v>
      </c>
      <c r="AU23" s="24" t="s">
        <v>104</v>
      </c>
    </row>
    <row r="24" spans="1:52" s="25" customFormat="1" ht="21.75" customHeight="1" x14ac:dyDescent="0.25">
      <c r="A24" s="17"/>
      <c r="B24" s="18"/>
      <c r="C24" s="18"/>
      <c r="D24" s="14"/>
      <c r="E24" s="18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20"/>
      <c r="Y24" s="21"/>
      <c r="Z24" s="83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2"/>
      <c r="AP24" s="22"/>
      <c r="AQ24" s="21"/>
      <c r="AR24" s="21"/>
      <c r="AS24" s="21"/>
      <c r="AT24" s="23"/>
      <c r="AU24" s="24"/>
    </row>
    <row r="25" spans="1:52" s="25" customFormat="1" ht="94.5" x14ac:dyDescent="0.25">
      <c r="A25" s="17">
        <v>6</v>
      </c>
      <c r="B25" s="16" t="s">
        <v>53</v>
      </c>
      <c r="C25" s="75" t="s">
        <v>54</v>
      </c>
      <c r="D25" s="14" t="s">
        <v>141</v>
      </c>
      <c r="E25" s="18" t="s">
        <v>142</v>
      </c>
      <c r="F25" s="19" t="s">
        <v>146</v>
      </c>
      <c r="G25" s="71" t="s">
        <v>147</v>
      </c>
      <c r="H25" s="19"/>
      <c r="I25" s="19"/>
      <c r="J25" s="19"/>
      <c r="K25" s="19"/>
      <c r="L25" s="19"/>
      <c r="M25" s="19"/>
      <c r="N25" s="71" t="s">
        <v>148</v>
      </c>
      <c r="O25" s="71" t="s">
        <v>129</v>
      </c>
      <c r="P25" s="19"/>
      <c r="Q25" s="19"/>
      <c r="R25" s="19" t="s">
        <v>143</v>
      </c>
      <c r="S25" s="19" t="s">
        <v>150</v>
      </c>
      <c r="T25" s="19"/>
      <c r="U25" s="19"/>
      <c r="V25" s="19"/>
      <c r="W25" s="19"/>
      <c r="X25" s="20">
        <v>2</v>
      </c>
      <c r="Y25" s="21">
        <v>7950000</v>
      </c>
      <c r="Z25" s="83">
        <f>X25*Y25</f>
        <v>15900000</v>
      </c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2"/>
      <c r="AP25" s="22">
        <f>Z25</f>
        <v>15900000</v>
      </c>
      <c r="AQ25" s="21">
        <f>AP25</f>
        <v>15900000</v>
      </c>
      <c r="AR25" s="21">
        <f>AP25</f>
        <v>15900000</v>
      </c>
      <c r="AS25" s="21"/>
      <c r="AT25" s="23" t="s">
        <v>55</v>
      </c>
      <c r="AU25" s="24" t="s">
        <v>104</v>
      </c>
    </row>
    <row r="26" spans="1:52" s="25" customFormat="1" ht="21.75" customHeight="1" x14ac:dyDescent="0.25">
      <c r="A26" s="17"/>
      <c r="B26" s="18"/>
      <c r="C26" s="18"/>
      <c r="D26" s="14"/>
      <c r="E26" s="18" t="s">
        <v>144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 t="s">
        <v>145</v>
      </c>
      <c r="S26" s="19" t="s">
        <v>151</v>
      </c>
      <c r="T26" s="19"/>
      <c r="U26" s="19"/>
      <c r="V26" s="19"/>
      <c r="W26" s="19"/>
      <c r="X26" s="20">
        <v>3</v>
      </c>
      <c r="Y26" s="21">
        <v>2950000</v>
      </c>
      <c r="Z26" s="83">
        <f>X26*Y26</f>
        <v>8850000</v>
      </c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2"/>
      <c r="AP26" s="22">
        <f>Z26</f>
        <v>8850000</v>
      </c>
      <c r="AQ26" s="21">
        <f>AP26</f>
        <v>8850000</v>
      </c>
      <c r="AR26" s="21">
        <f>AP26</f>
        <v>8850000</v>
      </c>
      <c r="AS26" s="21"/>
      <c r="AT26" s="23" t="s">
        <v>55</v>
      </c>
      <c r="AU26" s="24" t="s">
        <v>104</v>
      </c>
    </row>
    <row r="27" spans="1:52" s="25" customFormat="1" ht="21.75" customHeight="1" x14ac:dyDescent="0.25">
      <c r="A27" s="17"/>
      <c r="B27" s="18"/>
      <c r="C27" s="18"/>
      <c r="D27" s="14"/>
      <c r="E27" s="18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20"/>
      <c r="Y27" s="21"/>
      <c r="Z27" s="83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2"/>
      <c r="AP27" s="22"/>
      <c r="AQ27" s="21"/>
      <c r="AR27" s="21"/>
      <c r="AS27" s="21"/>
      <c r="AT27" s="23"/>
      <c r="AU27" s="24"/>
    </row>
    <row r="28" spans="1:52" s="25" customFormat="1" ht="110.25" x14ac:dyDescent="0.25">
      <c r="A28" s="17">
        <v>7</v>
      </c>
      <c r="B28" s="16" t="s">
        <v>53</v>
      </c>
      <c r="C28" s="75" t="s">
        <v>54</v>
      </c>
      <c r="D28" s="14" t="s">
        <v>153</v>
      </c>
      <c r="E28" s="18" t="s">
        <v>154</v>
      </c>
      <c r="F28" s="19" t="s">
        <v>155</v>
      </c>
      <c r="G28" s="79" t="s">
        <v>156</v>
      </c>
      <c r="H28" s="19"/>
      <c r="I28" s="19"/>
      <c r="J28" s="19"/>
      <c r="K28" s="19"/>
      <c r="L28" s="19"/>
      <c r="M28" s="19"/>
      <c r="N28" s="71" t="s">
        <v>158</v>
      </c>
      <c r="O28" s="71" t="s">
        <v>157</v>
      </c>
      <c r="P28" s="19"/>
      <c r="Q28" s="19"/>
      <c r="R28" s="19" t="s">
        <v>159</v>
      </c>
      <c r="S28" s="19" t="s">
        <v>160</v>
      </c>
      <c r="T28" s="19"/>
      <c r="U28" s="19"/>
      <c r="V28" s="19"/>
      <c r="W28" s="19"/>
      <c r="X28" s="20">
        <v>2</v>
      </c>
      <c r="Y28" s="21">
        <v>1000000</v>
      </c>
      <c r="Z28" s="83">
        <f>Y28*X28</f>
        <v>2000000</v>
      </c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2"/>
      <c r="AP28" s="22">
        <f>Z28</f>
        <v>2000000</v>
      </c>
      <c r="AQ28" s="21">
        <f>AP28</f>
        <v>2000000</v>
      </c>
      <c r="AR28" s="21">
        <f>AP28</f>
        <v>2000000</v>
      </c>
      <c r="AS28" s="21"/>
      <c r="AT28" s="23" t="s">
        <v>55</v>
      </c>
      <c r="AU28" s="24" t="s">
        <v>104</v>
      </c>
      <c r="AV28" s="25" t="s">
        <v>161</v>
      </c>
    </row>
    <row r="29" spans="1:52" s="25" customFormat="1" x14ac:dyDescent="0.25">
      <c r="A29" s="17"/>
      <c r="B29" s="16"/>
      <c r="C29" s="75"/>
      <c r="D29" s="14"/>
      <c r="E29" s="18"/>
      <c r="F29" s="19"/>
      <c r="G29" s="79"/>
      <c r="H29" s="19"/>
      <c r="I29" s="19"/>
      <c r="J29" s="19"/>
      <c r="K29" s="19"/>
      <c r="L29" s="19"/>
      <c r="M29" s="19"/>
      <c r="N29" s="71"/>
      <c r="O29" s="71"/>
      <c r="P29" s="19"/>
      <c r="Q29" s="19"/>
      <c r="R29" s="19"/>
      <c r="S29" s="19"/>
      <c r="T29" s="19"/>
      <c r="U29" s="19"/>
      <c r="V29" s="19"/>
      <c r="W29" s="19"/>
      <c r="X29" s="20"/>
      <c r="Y29" s="21"/>
      <c r="Z29" s="83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2"/>
      <c r="AP29" s="22"/>
      <c r="AQ29" s="21"/>
      <c r="AR29" s="21"/>
      <c r="AS29" s="21"/>
      <c r="AT29" s="23"/>
      <c r="AU29" s="24"/>
    </row>
    <row r="30" spans="1:52" s="25" customFormat="1" ht="141.75" x14ac:dyDescent="0.25">
      <c r="A30" s="17">
        <v>8</v>
      </c>
      <c r="B30" s="16" t="s">
        <v>53</v>
      </c>
      <c r="C30" s="75" t="s">
        <v>54</v>
      </c>
      <c r="D30" s="14" t="s">
        <v>162</v>
      </c>
      <c r="E30" s="18" t="s">
        <v>142</v>
      </c>
      <c r="F30" s="19" t="s">
        <v>163</v>
      </c>
      <c r="G30" s="79" t="s">
        <v>164</v>
      </c>
      <c r="H30" s="19"/>
      <c r="I30" s="19"/>
      <c r="J30" s="19"/>
      <c r="K30" s="19"/>
      <c r="L30" s="19"/>
      <c r="M30" s="19"/>
      <c r="N30" s="71" t="s">
        <v>168</v>
      </c>
      <c r="O30" s="71" t="s">
        <v>169</v>
      </c>
      <c r="P30" s="19"/>
      <c r="Q30" s="19"/>
      <c r="R30" s="19" t="s">
        <v>165</v>
      </c>
      <c r="S30" s="19" t="s">
        <v>166</v>
      </c>
      <c r="T30" s="19"/>
      <c r="U30" s="19"/>
      <c r="V30" s="19"/>
      <c r="W30" s="19"/>
      <c r="X30" s="20" t="s">
        <v>167</v>
      </c>
      <c r="Y30" s="21">
        <v>565000</v>
      </c>
      <c r="Z30" s="83">
        <f>Y30*264</f>
        <v>149160000</v>
      </c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2"/>
      <c r="AP30" s="22"/>
      <c r="AQ30" s="21">
        <f>Z30</f>
        <v>149160000</v>
      </c>
      <c r="AR30" s="21">
        <f>AQ30</f>
        <v>149160000</v>
      </c>
      <c r="AS30" s="21"/>
      <c r="AT30" s="23" t="s">
        <v>55</v>
      </c>
      <c r="AU30" s="24"/>
      <c r="AV30" s="25" t="s">
        <v>136</v>
      </c>
      <c r="AW30" s="15" t="s">
        <v>138</v>
      </c>
      <c r="AX30" s="25" t="s">
        <v>139</v>
      </c>
      <c r="AY30" s="77" t="s">
        <v>140</v>
      </c>
      <c r="AZ30" s="76" t="s">
        <v>137</v>
      </c>
    </row>
    <row r="31" spans="1:52" s="25" customFormat="1" x14ac:dyDescent="0.25">
      <c r="A31" s="17"/>
      <c r="B31" s="16"/>
      <c r="C31" s="75"/>
      <c r="D31" s="14"/>
      <c r="E31" s="18"/>
      <c r="F31" s="19"/>
      <c r="G31" s="79"/>
      <c r="H31" s="19"/>
      <c r="I31" s="19"/>
      <c r="J31" s="19"/>
      <c r="K31" s="19"/>
      <c r="L31" s="19"/>
      <c r="M31" s="19"/>
      <c r="N31" s="71"/>
      <c r="O31" s="71"/>
      <c r="P31" s="19"/>
      <c r="Q31" s="19"/>
      <c r="R31" s="19"/>
      <c r="S31" s="19"/>
      <c r="T31" s="19"/>
      <c r="U31" s="19"/>
      <c r="V31" s="19"/>
      <c r="W31" s="19"/>
      <c r="X31" s="20"/>
      <c r="Y31" s="21"/>
      <c r="Z31" s="83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2"/>
      <c r="AP31" s="22"/>
      <c r="AQ31" s="21"/>
      <c r="AR31" s="21"/>
      <c r="AS31" s="21"/>
      <c r="AT31" s="23"/>
      <c r="AU31" s="24"/>
    </row>
    <row r="32" spans="1:52" s="25" customFormat="1" ht="78.75" x14ac:dyDescent="0.25">
      <c r="A32" s="17">
        <v>9</v>
      </c>
      <c r="B32" s="16" t="s">
        <v>53</v>
      </c>
      <c r="C32" s="75" t="s">
        <v>54</v>
      </c>
      <c r="D32" s="14" t="s">
        <v>170</v>
      </c>
      <c r="E32" s="18" t="s">
        <v>171</v>
      </c>
      <c r="F32" s="19" t="s">
        <v>172</v>
      </c>
      <c r="G32" s="79" t="s">
        <v>173</v>
      </c>
      <c r="H32" s="19"/>
      <c r="I32" s="19"/>
      <c r="J32" s="19"/>
      <c r="K32" s="19"/>
      <c r="L32" s="19"/>
      <c r="M32" s="19"/>
      <c r="N32" s="71" t="s">
        <v>182</v>
      </c>
      <c r="O32" s="71" t="s">
        <v>183</v>
      </c>
      <c r="P32" s="19"/>
      <c r="Q32" s="19"/>
      <c r="R32" s="19" t="s">
        <v>174</v>
      </c>
      <c r="S32" s="19" t="s">
        <v>175</v>
      </c>
      <c r="T32" s="19"/>
      <c r="U32" s="19"/>
      <c r="V32" s="19"/>
      <c r="W32" s="19"/>
      <c r="X32" s="20">
        <v>1</v>
      </c>
      <c r="Y32" s="21">
        <v>59750000</v>
      </c>
      <c r="Z32" s="83">
        <f>Y32*X32</f>
        <v>59750000</v>
      </c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2"/>
      <c r="AP32" s="22"/>
      <c r="AQ32" s="21">
        <f>Z32</f>
        <v>59750000</v>
      </c>
      <c r="AR32" s="21">
        <f>AQ32</f>
        <v>59750000</v>
      </c>
      <c r="AS32" s="21"/>
      <c r="AT32" s="23" t="s">
        <v>55</v>
      </c>
      <c r="AU32" s="24"/>
      <c r="AV32" s="25" t="s">
        <v>178</v>
      </c>
      <c r="AW32" s="25" t="s">
        <v>181</v>
      </c>
      <c r="AX32" s="25" t="s">
        <v>179</v>
      </c>
      <c r="AY32" s="76" t="s">
        <v>184</v>
      </c>
      <c r="AZ32" s="76" t="s">
        <v>180</v>
      </c>
    </row>
    <row r="33" spans="1:47" s="25" customFormat="1" ht="31.5" x14ac:dyDescent="0.25">
      <c r="A33" s="17"/>
      <c r="B33" s="16"/>
      <c r="C33" s="75"/>
      <c r="D33" s="14"/>
      <c r="E33" s="18"/>
      <c r="F33" s="19"/>
      <c r="G33" s="79"/>
      <c r="H33" s="19"/>
      <c r="I33" s="19"/>
      <c r="J33" s="19"/>
      <c r="K33" s="19"/>
      <c r="L33" s="19"/>
      <c r="M33" s="19"/>
      <c r="N33" s="71"/>
      <c r="O33" s="71"/>
      <c r="P33" s="19"/>
      <c r="Q33" s="19"/>
      <c r="R33" s="19" t="s">
        <v>176</v>
      </c>
      <c r="S33" s="19" t="s">
        <v>177</v>
      </c>
      <c r="T33" s="19"/>
      <c r="U33" s="19"/>
      <c r="V33" s="19"/>
      <c r="W33" s="19"/>
      <c r="X33" s="20">
        <v>1</v>
      </c>
      <c r="Y33" s="21">
        <v>34750000</v>
      </c>
      <c r="Z33" s="83">
        <f>Y33*X33</f>
        <v>34750000</v>
      </c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2"/>
      <c r="AP33" s="22"/>
      <c r="AQ33" s="21">
        <f>Z33</f>
        <v>34750000</v>
      </c>
      <c r="AR33" s="21">
        <f>AQ33</f>
        <v>34750000</v>
      </c>
      <c r="AS33" s="21"/>
      <c r="AT33" s="23" t="s">
        <v>55</v>
      </c>
      <c r="AU33" s="24"/>
    </row>
    <row r="34" spans="1:47" s="25" customFormat="1" x14ac:dyDescent="0.25">
      <c r="A34" s="17"/>
      <c r="B34" s="16"/>
      <c r="C34" s="75"/>
      <c r="D34" s="14"/>
      <c r="E34" s="18"/>
      <c r="F34" s="19"/>
      <c r="G34" s="79"/>
      <c r="H34" s="19"/>
      <c r="I34" s="19"/>
      <c r="J34" s="19"/>
      <c r="K34" s="19"/>
      <c r="L34" s="19"/>
      <c r="M34" s="19"/>
      <c r="N34" s="71"/>
      <c r="O34" s="71"/>
      <c r="P34" s="19"/>
      <c r="Q34" s="19"/>
      <c r="R34" s="19"/>
      <c r="S34" s="19"/>
      <c r="T34" s="19"/>
      <c r="U34" s="19"/>
      <c r="V34" s="19"/>
      <c r="W34" s="19"/>
      <c r="X34" s="20"/>
      <c r="Y34" s="21"/>
      <c r="Z34" s="83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2"/>
      <c r="AP34" s="22"/>
      <c r="AQ34" s="21"/>
      <c r="AR34" s="21"/>
      <c r="AS34" s="21"/>
      <c r="AT34" s="23"/>
      <c r="AU34" s="24"/>
    </row>
    <row r="35" spans="1:47" s="25" customFormat="1" x14ac:dyDescent="0.25">
      <c r="A35" s="17"/>
      <c r="B35" s="16"/>
      <c r="C35" s="75"/>
      <c r="D35" s="14"/>
      <c r="E35" s="18"/>
      <c r="F35" s="19"/>
      <c r="G35" s="79"/>
      <c r="H35" s="19"/>
      <c r="I35" s="19"/>
      <c r="J35" s="19"/>
      <c r="K35" s="19"/>
      <c r="L35" s="19"/>
      <c r="M35" s="19"/>
      <c r="N35" s="71"/>
      <c r="O35" s="71"/>
      <c r="P35" s="19"/>
      <c r="Q35" s="19"/>
      <c r="R35" s="19"/>
      <c r="S35" s="19"/>
      <c r="T35" s="19"/>
      <c r="U35" s="19"/>
      <c r="V35" s="19"/>
      <c r="W35" s="19"/>
      <c r="X35" s="20"/>
      <c r="Y35" s="21"/>
      <c r="Z35" s="83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2"/>
      <c r="AP35" s="22"/>
      <c r="AQ35" s="21"/>
      <c r="AR35" s="21"/>
      <c r="AS35" s="21"/>
      <c r="AT35" s="23"/>
      <c r="AU35" s="24"/>
    </row>
    <row r="36" spans="1:47" s="25" customFormat="1" x14ac:dyDescent="0.25">
      <c r="A36" s="17"/>
      <c r="B36" s="16"/>
      <c r="C36" s="75"/>
      <c r="D36" s="14"/>
      <c r="E36" s="18"/>
      <c r="F36" s="19"/>
      <c r="G36" s="79"/>
      <c r="H36" s="19"/>
      <c r="I36" s="19"/>
      <c r="J36" s="19"/>
      <c r="K36" s="19"/>
      <c r="L36" s="19"/>
      <c r="M36" s="19"/>
      <c r="N36" s="71"/>
      <c r="O36" s="71"/>
      <c r="P36" s="19"/>
      <c r="Q36" s="19"/>
      <c r="R36" s="19"/>
      <c r="S36" s="19"/>
      <c r="T36" s="19"/>
      <c r="U36" s="19"/>
      <c r="V36" s="19"/>
      <c r="W36" s="19"/>
      <c r="X36" s="20"/>
      <c r="Y36" s="21"/>
      <c r="Z36" s="83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2"/>
      <c r="AP36" s="22"/>
      <c r="AQ36" s="21"/>
      <c r="AR36" s="21"/>
      <c r="AS36" s="21"/>
      <c r="AT36" s="23"/>
      <c r="AU36" s="24"/>
    </row>
    <row r="37" spans="1:47" s="25" customFormat="1" x14ac:dyDescent="0.25">
      <c r="A37" s="17"/>
      <c r="B37" s="16"/>
      <c r="C37" s="75"/>
      <c r="D37" s="14"/>
      <c r="E37" s="18"/>
      <c r="F37" s="19"/>
      <c r="G37" s="79"/>
      <c r="H37" s="19"/>
      <c r="I37" s="19"/>
      <c r="J37" s="19"/>
      <c r="K37" s="19"/>
      <c r="L37" s="19"/>
      <c r="M37" s="19"/>
      <c r="N37" s="71"/>
      <c r="O37" s="71"/>
      <c r="P37" s="19"/>
      <c r="Q37" s="19"/>
      <c r="R37" s="19"/>
      <c r="S37" s="19"/>
      <c r="T37" s="19"/>
      <c r="U37" s="19"/>
      <c r="V37" s="19"/>
      <c r="W37" s="19"/>
      <c r="X37" s="20"/>
      <c r="Y37" s="21"/>
      <c r="Z37" s="83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2"/>
      <c r="AP37" s="22"/>
      <c r="AQ37" s="21"/>
      <c r="AR37" s="21"/>
      <c r="AS37" s="21"/>
      <c r="AT37" s="23"/>
      <c r="AU37" s="24"/>
    </row>
    <row r="38" spans="1:47" s="25" customFormat="1" x14ac:dyDescent="0.25">
      <c r="A38" s="17"/>
      <c r="B38" s="16"/>
      <c r="C38" s="75"/>
      <c r="D38" s="14"/>
      <c r="E38" s="18"/>
      <c r="F38" s="19"/>
      <c r="G38" s="79"/>
      <c r="H38" s="19"/>
      <c r="I38" s="19"/>
      <c r="J38" s="19"/>
      <c r="K38" s="19"/>
      <c r="L38" s="19"/>
      <c r="M38" s="19"/>
      <c r="N38" s="71"/>
      <c r="O38" s="71"/>
      <c r="P38" s="19"/>
      <c r="Q38" s="19"/>
      <c r="R38" s="19"/>
      <c r="S38" s="19"/>
      <c r="T38" s="19"/>
      <c r="U38" s="19"/>
      <c r="V38" s="19"/>
      <c r="W38" s="19"/>
      <c r="X38" s="20"/>
      <c r="Y38" s="21"/>
      <c r="Z38" s="83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2"/>
      <c r="AP38" s="22"/>
      <c r="AQ38" s="21"/>
      <c r="AR38" s="21"/>
      <c r="AS38" s="21"/>
      <c r="AT38" s="23"/>
      <c r="AU38" s="24"/>
    </row>
    <row r="39" spans="1:47" s="25" customFormat="1" x14ac:dyDescent="0.25">
      <c r="A39" s="17"/>
      <c r="B39" s="16"/>
      <c r="C39" s="75"/>
      <c r="D39" s="14"/>
      <c r="E39" s="18"/>
      <c r="F39" s="19"/>
      <c r="G39" s="79"/>
      <c r="H39" s="19"/>
      <c r="I39" s="19"/>
      <c r="J39" s="19"/>
      <c r="K39" s="19"/>
      <c r="L39" s="19"/>
      <c r="M39" s="19"/>
      <c r="N39" s="71"/>
      <c r="O39" s="71"/>
      <c r="P39" s="19"/>
      <c r="Q39" s="19"/>
      <c r="R39" s="19"/>
      <c r="S39" s="19"/>
      <c r="T39" s="19"/>
      <c r="U39" s="19"/>
      <c r="V39" s="19"/>
      <c r="W39" s="19"/>
      <c r="X39" s="20"/>
      <c r="Y39" s="21"/>
      <c r="Z39" s="83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2"/>
      <c r="AP39" s="22"/>
      <c r="AQ39" s="21"/>
      <c r="AR39" s="21"/>
      <c r="AS39" s="21"/>
      <c r="AT39" s="23"/>
      <c r="AU39" s="24"/>
    </row>
    <row r="40" spans="1:47" s="25" customFormat="1" x14ac:dyDescent="0.25">
      <c r="A40" s="17"/>
      <c r="B40" s="16"/>
      <c r="C40" s="75"/>
      <c r="D40" s="14"/>
      <c r="E40" s="18"/>
      <c r="F40" s="19"/>
      <c r="G40" s="79"/>
      <c r="H40" s="19"/>
      <c r="I40" s="19"/>
      <c r="J40" s="19"/>
      <c r="K40" s="19"/>
      <c r="L40" s="19"/>
      <c r="M40" s="19"/>
      <c r="N40" s="71"/>
      <c r="O40" s="71"/>
      <c r="P40" s="19"/>
      <c r="Q40" s="19"/>
      <c r="R40" s="19"/>
      <c r="S40" s="19"/>
      <c r="T40" s="19"/>
      <c r="U40" s="19"/>
      <c r="V40" s="19"/>
      <c r="W40" s="19"/>
      <c r="X40" s="20"/>
      <c r="Y40" s="21"/>
      <c r="Z40" s="83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2"/>
      <c r="AP40" s="22"/>
      <c r="AQ40" s="21"/>
      <c r="AR40" s="21"/>
      <c r="AS40" s="21"/>
      <c r="AT40" s="23"/>
      <c r="AU40" s="24"/>
    </row>
    <row r="41" spans="1:47" s="25" customFormat="1" x14ac:dyDescent="0.25">
      <c r="A41" s="17"/>
      <c r="B41" s="16"/>
      <c r="C41" s="75"/>
      <c r="D41" s="14"/>
      <c r="E41" s="18"/>
      <c r="F41" s="19"/>
      <c r="G41" s="79"/>
      <c r="H41" s="19"/>
      <c r="I41" s="19"/>
      <c r="J41" s="19"/>
      <c r="K41" s="19"/>
      <c r="L41" s="19"/>
      <c r="M41" s="19"/>
      <c r="N41" s="71"/>
      <c r="O41" s="71"/>
      <c r="P41" s="19"/>
      <c r="Q41" s="19"/>
      <c r="R41" s="19"/>
      <c r="S41" s="19"/>
      <c r="T41" s="19"/>
      <c r="U41" s="19"/>
      <c r="V41" s="19"/>
      <c r="W41" s="19"/>
      <c r="X41" s="20"/>
      <c r="Y41" s="21"/>
      <c r="Z41" s="83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2"/>
      <c r="AP41" s="22"/>
      <c r="AQ41" s="21"/>
      <c r="AR41" s="21"/>
      <c r="AS41" s="21"/>
      <c r="AT41" s="23"/>
      <c r="AU41" s="24"/>
    </row>
    <row r="42" spans="1:47" s="25" customFormat="1" x14ac:dyDescent="0.25">
      <c r="A42" s="17"/>
      <c r="B42" s="16"/>
      <c r="C42" s="75"/>
      <c r="D42" s="14"/>
      <c r="E42" s="18"/>
      <c r="F42" s="19"/>
      <c r="G42" s="79"/>
      <c r="H42" s="19"/>
      <c r="I42" s="19"/>
      <c r="J42" s="19"/>
      <c r="K42" s="19"/>
      <c r="L42" s="19"/>
      <c r="M42" s="19"/>
      <c r="N42" s="71"/>
      <c r="O42" s="71"/>
      <c r="P42" s="19"/>
      <c r="Q42" s="19"/>
      <c r="R42" s="19"/>
      <c r="S42" s="19"/>
      <c r="T42" s="19"/>
      <c r="U42" s="19"/>
      <c r="V42" s="19"/>
      <c r="W42" s="19"/>
      <c r="X42" s="20"/>
      <c r="Y42" s="21"/>
      <c r="Z42" s="83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2"/>
      <c r="AP42" s="22"/>
      <c r="AQ42" s="21"/>
      <c r="AR42" s="21"/>
      <c r="AS42" s="21"/>
      <c r="AT42" s="23"/>
      <c r="AU42" s="24"/>
    </row>
    <row r="43" spans="1:47" s="25" customFormat="1" x14ac:dyDescent="0.25">
      <c r="A43" s="17"/>
      <c r="B43" s="16"/>
      <c r="C43" s="75"/>
      <c r="D43" s="14"/>
      <c r="E43" s="18"/>
      <c r="F43" s="19"/>
      <c r="G43" s="79"/>
      <c r="H43" s="19"/>
      <c r="I43" s="19"/>
      <c r="J43" s="19"/>
      <c r="K43" s="19"/>
      <c r="L43" s="19"/>
      <c r="M43" s="19"/>
      <c r="N43" s="71"/>
      <c r="O43" s="71"/>
      <c r="P43" s="19"/>
      <c r="Q43" s="19"/>
      <c r="R43" s="19"/>
      <c r="S43" s="19"/>
      <c r="T43" s="19"/>
      <c r="U43" s="19"/>
      <c r="V43" s="19"/>
      <c r="W43" s="19"/>
      <c r="X43" s="20"/>
      <c r="Y43" s="21"/>
      <c r="Z43" s="83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2"/>
      <c r="AP43" s="22"/>
      <c r="AQ43" s="21"/>
      <c r="AR43" s="21"/>
      <c r="AS43" s="21"/>
      <c r="AT43" s="23"/>
      <c r="AU43" s="24"/>
    </row>
    <row r="44" spans="1:47" s="25" customFormat="1" x14ac:dyDescent="0.25">
      <c r="A44" s="17"/>
      <c r="B44" s="16"/>
      <c r="C44" s="75"/>
      <c r="D44" s="14"/>
      <c r="E44" s="18"/>
      <c r="F44" s="19"/>
      <c r="G44" s="79"/>
      <c r="H44" s="19"/>
      <c r="I44" s="19"/>
      <c r="J44" s="19"/>
      <c r="K44" s="19"/>
      <c r="L44" s="19"/>
      <c r="M44" s="19"/>
      <c r="N44" s="71"/>
      <c r="O44" s="71"/>
      <c r="P44" s="19"/>
      <c r="Q44" s="19"/>
      <c r="R44" s="19"/>
      <c r="S44" s="19"/>
      <c r="T44" s="19"/>
      <c r="U44" s="19"/>
      <c r="V44" s="19"/>
      <c r="W44" s="19"/>
      <c r="X44" s="20"/>
      <c r="Y44" s="21"/>
      <c r="Z44" s="83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2"/>
      <c r="AP44" s="22"/>
      <c r="AQ44" s="21"/>
      <c r="AR44" s="21"/>
      <c r="AS44" s="21"/>
      <c r="AT44" s="23"/>
      <c r="AU44" s="24"/>
    </row>
    <row r="45" spans="1:47" s="25" customFormat="1" x14ac:dyDescent="0.25">
      <c r="A45" s="17"/>
      <c r="B45" s="16"/>
      <c r="C45" s="75"/>
      <c r="D45" s="14"/>
      <c r="E45" s="18"/>
      <c r="F45" s="19"/>
      <c r="G45" s="79"/>
      <c r="H45" s="19"/>
      <c r="I45" s="19"/>
      <c r="J45" s="19"/>
      <c r="K45" s="19"/>
      <c r="L45" s="19"/>
      <c r="M45" s="19"/>
      <c r="N45" s="71"/>
      <c r="O45" s="71"/>
      <c r="P45" s="19"/>
      <c r="Q45" s="19"/>
      <c r="R45" s="19"/>
      <c r="S45" s="19"/>
      <c r="T45" s="19"/>
      <c r="U45" s="19"/>
      <c r="V45" s="19"/>
      <c r="W45" s="19"/>
      <c r="X45" s="20"/>
      <c r="Y45" s="21"/>
      <c r="Z45" s="83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2"/>
      <c r="AP45" s="22"/>
      <c r="AQ45" s="21"/>
      <c r="AR45" s="21"/>
      <c r="AS45" s="21"/>
      <c r="AT45" s="23"/>
      <c r="AU45" s="24"/>
    </row>
    <row r="46" spans="1:47" s="25" customFormat="1" ht="21.75" customHeight="1" x14ac:dyDescent="0.25">
      <c r="A46" s="17"/>
      <c r="B46" s="18"/>
      <c r="C46" s="18"/>
      <c r="D46" s="14"/>
      <c r="E46" s="18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20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2"/>
      <c r="AP46" s="22"/>
      <c r="AQ46" s="21"/>
      <c r="AR46" s="21"/>
      <c r="AS46" s="21"/>
      <c r="AT46" s="23"/>
      <c r="AU46" s="24"/>
    </row>
    <row r="47" spans="1:47" s="25" customFormat="1" ht="21.75" customHeight="1" x14ac:dyDescent="0.25">
      <c r="A47" s="17"/>
      <c r="B47" s="18"/>
      <c r="C47" s="18"/>
      <c r="D47" s="14"/>
      <c r="E47" s="18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20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2"/>
      <c r="AP47" s="22"/>
      <c r="AQ47" s="21"/>
      <c r="AR47" s="21"/>
      <c r="AS47" s="21"/>
      <c r="AT47" s="23"/>
      <c r="AU47" s="24"/>
    </row>
    <row r="48" spans="1:47" s="25" customFormat="1" ht="21.75" customHeight="1" x14ac:dyDescent="0.25">
      <c r="A48" s="26"/>
      <c r="B48" s="27"/>
      <c r="C48" s="27"/>
      <c r="D48" s="28"/>
      <c r="E48" s="27"/>
      <c r="F48" s="27"/>
      <c r="G48" s="27"/>
      <c r="H48" s="27"/>
      <c r="I48" s="27"/>
      <c r="J48" s="27"/>
      <c r="K48" s="27"/>
      <c r="L48" s="27"/>
      <c r="M48" s="27"/>
      <c r="N48" s="29"/>
      <c r="O48" s="29"/>
      <c r="P48" s="29"/>
      <c r="Q48" s="29"/>
      <c r="R48" s="29"/>
      <c r="S48" s="29"/>
      <c r="T48" s="29"/>
      <c r="U48" s="29"/>
      <c r="V48" s="29"/>
      <c r="W48" s="30"/>
      <c r="X48" s="31"/>
      <c r="Y48" s="32"/>
      <c r="Z48" s="33"/>
      <c r="AA48" s="34"/>
      <c r="AB48" s="35"/>
      <c r="AC48" s="35"/>
      <c r="AD48" s="35"/>
      <c r="AE48" s="36"/>
      <c r="AF48" s="33"/>
      <c r="AG48" s="34"/>
      <c r="AH48" s="35"/>
      <c r="AI48" s="35"/>
      <c r="AJ48" s="35"/>
      <c r="AK48" s="35"/>
      <c r="AL48" s="36"/>
      <c r="AM48" s="33"/>
      <c r="AN48" s="33"/>
      <c r="AO48" s="37"/>
      <c r="AP48" s="38"/>
      <c r="AQ48" s="33"/>
      <c r="AR48" s="33"/>
      <c r="AS48" s="33"/>
      <c r="AT48" s="39"/>
      <c r="AU48" s="40"/>
    </row>
    <row r="49" spans="1:49" s="44" customFormat="1" ht="35.1" customHeight="1" x14ac:dyDescent="0.25">
      <c r="A49" s="94" t="s">
        <v>49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6"/>
      <c r="X49" s="41" t="e">
        <f>SUM(#REF!)</f>
        <v>#REF!</v>
      </c>
      <c r="Y49" s="80"/>
      <c r="Z49" s="42">
        <f>SUM(Z10:Z33)</f>
        <v>724586300</v>
      </c>
      <c r="AA49" s="94"/>
      <c r="AB49" s="95"/>
      <c r="AC49" s="95"/>
      <c r="AD49" s="95"/>
      <c r="AE49" s="96"/>
      <c r="AF49" s="42">
        <f>SUM(AF10:AF47)</f>
        <v>14250000</v>
      </c>
      <c r="AG49" s="94"/>
      <c r="AH49" s="95"/>
      <c r="AI49" s="95"/>
      <c r="AJ49" s="95"/>
      <c r="AK49" s="95"/>
      <c r="AL49" s="96"/>
      <c r="AM49" s="42">
        <v>0</v>
      </c>
      <c r="AN49" s="42">
        <f>SUM(AN10:AN47)</f>
        <v>14250000</v>
      </c>
      <c r="AO49" s="88">
        <f>SUM(AO10:AO46)</f>
        <v>14250000</v>
      </c>
      <c r="AP49" s="41">
        <f>SUM(AP10:AP47)</f>
        <v>495176300</v>
      </c>
      <c r="AQ49" s="43">
        <f>SUM(AQ10:AQ46)</f>
        <v>738836300</v>
      </c>
      <c r="AR49" s="42">
        <f>SUM(AR10:AR46)</f>
        <v>738836300</v>
      </c>
      <c r="AS49" s="42">
        <v>0</v>
      </c>
      <c r="AT49" s="97"/>
      <c r="AU49" s="98"/>
    </row>
    <row r="50" spans="1:49" x14ac:dyDescent="0.3">
      <c r="Z50" s="6"/>
      <c r="AB50" s="6"/>
      <c r="AC50" s="6"/>
      <c r="AQ50" s="46"/>
      <c r="AR50" s="46"/>
      <c r="AS50" s="46"/>
      <c r="AT50" s="46"/>
      <c r="AU50" s="46"/>
    </row>
    <row r="51" spans="1:49" s="48" customFormat="1" ht="18" x14ac:dyDescent="0.25">
      <c r="A51" s="47"/>
      <c r="AP51" s="50"/>
      <c r="AQ51" s="89"/>
      <c r="AR51" s="51"/>
      <c r="AS51" s="49"/>
      <c r="AT51" s="51"/>
      <c r="AU51" s="51"/>
      <c r="AV51" s="51"/>
      <c r="AW51" s="51"/>
    </row>
    <row r="52" spans="1:49" s="48" customFormat="1" ht="18" x14ac:dyDescent="0.25">
      <c r="A52" s="47"/>
      <c r="K52" s="52" t="s">
        <v>61</v>
      </c>
      <c r="Y52" s="84"/>
      <c r="Z52" s="53"/>
      <c r="AQ52" s="54" t="s">
        <v>83</v>
      </c>
      <c r="AR52" s="51"/>
      <c r="AS52" s="55">
        <v>2554391155</v>
      </c>
      <c r="AT52" s="51"/>
      <c r="AU52" s="51"/>
      <c r="AV52" s="56" t="s">
        <v>62</v>
      </c>
      <c r="AW52" s="51"/>
    </row>
    <row r="53" spans="1:49" s="48" customFormat="1" ht="18" x14ac:dyDescent="0.25">
      <c r="A53" s="47"/>
      <c r="D53" s="52" t="s">
        <v>63</v>
      </c>
      <c r="K53" s="52" t="s">
        <v>64</v>
      </c>
      <c r="X53" s="57"/>
      <c r="Y53" s="58"/>
      <c r="Z53" s="59"/>
      <c r="AM53" s="50"/>
      <c r="AQ53" s="54" t="s">
        <v>65</v>
      </c>
      <c r="AR53" s="51"/>
      <c r="AS53" s="60">
        <v>153620000</v>
      </c>
      <c r="AT53" s="61">
        <v>46630000</v>
      </c>
      <c r="AU53" s="62">
        <f>AS53+AT53</f>
        <v>200250000</v>
      </c>
      <c r="AV53" s="56" t="s">
        <v>66</v>
      </c>
      <c r="AW53" s="51"/>
    </row>
    <row r="54" spans="1:49" s="48" customFormat="1" ht="18" x14ac:dyDescent="0.25">
      <c r="A54" s="47"/>
      <c r="D54" s="52" t="s">
        <v>67</v>
      </c>
      <c r="K54" s="52"/>
      <c r="Z54" s="59"/>
      <c r="AQ54" s="54"/>
      <c r="AR54" s="63" t="s">
        <v>20</v>
      </c>
      <c r="AS54" s="55">
        <f>AS52+AU53</f>
        <v>2754641155</v>
      </c>
      <c r="AT54" s="51"/>
      <c r="AU54" s="51"/>
      <c r="AV54" s="56"/>
      <c r="AW54" s="51"/>
    </row>
    <row r="55" spans="1:49" s="48" customFormat="1" ht="18" x14ac:dyDescent="0.25">
      <c r="A55" s="47"/>
      <c r="D55" s="52" t="s">
        <v>68</v>
      </c>
      <c r="K55" s="52"/>
      <c r="Z55" s="59"/>
      <c r="AM55" s="81"/>
      <c r="AN55" s="50"/>
      <c r="AQ55" s="54"/>
      <c r="AR55" s="51"/>
      <c r="AS55" s="51"/>
      <c r="AT55" s="51"/>
      <c r="AU55" s="51"/>
      <c r="AV55" s="56"/>
      <c r="AW55" s="51"/>
    </row>
    <row r="56" spans="1:49" s="48" customFormat="1" ht="18" x14ac:dyDescent="0.25">
      <c r="A56" s="47"/>
      <c r="D56" s="52"/>
      <c r="K56" s="52"/>
      <c r="Z56" s="52"/>
      <c r="AQ56" s="54"/>
      <c r="AR56" s="51"/>
      <c r="AS56" s="51"/>
      <c r="AT56" s="51"/>
      <c r="AU56" s="51"/>
      <c r="AV56" s="51"/>
      <c r="AW56" s="51"/>
    </row>
    <row r="57" spans="1:49" s="48" customFormat="1" ht="18.75" x14ac:dyDescent="0.3">
      <c r="A57" s="47"/>
      <c r="D57" s="52"/>
      <c r="K57" s="52"/>
      <c r="Z57" s="52"/>
      <c r="AQ57" s="54"/>
      <c r="AR57" s="51"/>
      <c r="AS57" s="60"/>
      <c r="AT57" s="51"/>
      <c r="AU57" s="64">
        <v>2748541155</v>
      </c>
      <c r="AV57" s="51"/>
      <c r="AW57" s="51"/>
    </row>
    <row r="58" spans="1:49" s="48" customFormat="1" ht="18" x14ac:dyDescent="0.25">
      <c r="A58" s="47"/>
      <c r="D58" s="52"/>
      <c r="K58" s="65" t="s">
        <v>69</v>
      </c>
      <c r="Z58" s="52" t="s">
        <v>3</v>
      </c>
      <c r="AQ58" s="66" t="s">
        <v>70</v>
      </c>
      <c r="AR58" s="51"/>
      <c r="AS58" s="51"/>
      <c r="AT58" s="51"/>
      <c r="AU58" s="51" t="s">
        <v>3</v>
      </c>
      <c r="AV58" s="51"/>
      <c r="AW58" s="51"/>
    </row>
    <row r="59" spans="1:49" s="48" customFormat="1" ht="18" x14ac:dyDescent="0.25">
      <c r="A59" s="47"/>
      <c r="D59" s="65" t="s">
        <v>71</v>
      </c>
      <c r="K59" s="67" t="s">
        <v>72</v>
      </c>
      <c r="Z59" s="67" t="s">
        <v>3</v>
      </c>
      <c r="AQ59" s="54" t="s">
        <v>73</v>
      </c>
      <c r="AR59" s="51"/>
      <c r="AS59" s="60"/>
      <c r="AT59" s="51"/>
      <c r="AU59" s="51"/>
    </row>
    <row r="60" spans="1:49" ht="18" x14ac:dyDescent="0.3">
      <c r="D60" s="52" t="s">
        <v>74</v>
      </c>
      <c r="AQ60" s="68"/>
      <c r="AR60" s="46"/>
      <c r="AS60" s="46"/>
      <c r="AT60" s="46"/>
      <c r="AU60" s="46"/>
    </row>
    <row r="61" spans="1:49" x14ac:dyDescent="0.3">
      <c r="AN61" s="6" t="s">
        <v>3</v>
      </c>
      <c r="AQ61" s="69"/>
    </row>
    <row r="62" spans="1:49" x14ac:dyDescent="0.3">
      <c r="AQ62" s="69"/>
    </row>
    <row r="63" spans="1:49" x14ac:dyDescent="0.3">
      <c r="AQ63" s="69"/>
    </row>
    <row r="65" spans="14:14" x14ac:dyDescent="0.3">
      <c r="N65" s="5" t="s">
        <v>3</v>
      </c>
    </row>
  </sheetData>
  <mergeCells count="34">
    <mergeCell ref="A49:W49"/>
    <mergeCell ref="AA49:AE49"/>
    <mergeCell ref="AG49:AL49"/>
    <mergeCell ref="AT49:AU49"/>
    <mergeCell ref="AV7:AV8"/>
    <mergeCell ref="AG7:AM7"/>
    <mergeCell ref="AN7:AN8"/>
    <mergeCell ref="AO7:AO8"/>
    <mergeCell ref="AP7:AP8"/>
    <mergeCell ref="AQ7:AQ8"/>
    <mergeCell ref="AT7:AT8"/>
    <mergeCell ref="S7:S8"/>
    <mergeCell ref="T7:W7"/>
    <mergeCell ref="X7:X8"/>
    <mergeCell ref="Y7:Y8"/>
    <mergeCell ref="Z7:Z8"/>
    <mergeCell ref="AW7:AW8"/>
    <mergeCell ref="AX7:AX8"/>
    <mergeCell ref="AY7:AY8"/>
    <mergeCell ref="AZ7:AZ8"/>
    <mergeCell ref="AU7:AU8"/>
    <mergeCell ref="AA7:AF7"/>
    <mergeCell ref="H7:H8"/>
    <mergeCell ref="I7:J7"/>
    <mergeCell ref="K7:M7"/>
    <mergeCell ref="N7:O7"/>
    <mergeCell ref="P7:Q7"/>
    <mergeCell ref="R7:R8"/>
    <mergeCell ref="F7:G7"/>
    <mergeCell ref="A7:A8"/>
    <mergeCell ref="B7:B8"/>
    <mergeCell ref="C7:C8"/>
    <mergeCell ref="D7:D8"/>
    <mergeCell ref="E7:E8"/>
  </mergeCells>
  <pageMargins left="0.70866141732283472" right="1.299212598425197" top="0.74803149606299213" bottom="0.74803149606299213" header="0.31496062992125984" footer="0.31496062992125984"/>
  <pageSetup paperSize="5" scale="40" orientation="landscape" r:id="rId1"/>
  <colBreaks count="1" manualBreakCount="1">
    <brk id="4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B3A6C-6509-427B-9A78-FA34689979AA}">
  <sheetPr>
    <tabColor theme="9" tint="0.59999389629810485"/>
  </sheetPr>
  <dimension ref="A2:AB65"/>
  <sheetViews>
    <sheetView view="pageBreakPreview" topLeftCell="E7" zoomScale="85" zoomScaleNormal="70" zoomScaleSheetLayoutView="85" workbookViewId="0">
      <pane ySplit="2" topLeftCell="A21" activePane="bottomLeft" state="frozen"/>
      <selection activeCell="AA7" sqref="AA7"/>
      <selection pane="bottomLeft" activeCell="U19" sqref="U19"/>
    </sheetView>
  </sheetViews>
  <sheetFormatPr defaultColWidth="9.140625" defaultRowHeight="16.5" x14ac:dyDescent="0.3"/>
  <cols>
    <col min="1" max="1" width="4.42578125" style="45" customWidth="1"/>
    <col min="2" max="5" width="20.7109375" style="5" customWidth="1"/>
    <col min="6" max="6" width="22.140625" style="5" customWidth="1"/>
    <col min="7" max="7" width="13.5703125" style="5" bestFit="1" customWidth="1"/>
    <col min="8" max="8" width="22.5703125" style="5" hidden="1" customWidth="1"/>
    <col min="9" max="9" width="16.28515625" style="5" hidden="1" customWidth="1"/>
    <col min="10" max="10" width="14.140625" style="5" hidden="1" customWidth="1"/>
    <col min="11" max="13" width="11.28515625" style="5" hidden="1" customWidth="1"/>
    <col min="14" max="14" width="18.85546875" style="5" customWidth="1"/>
    <col min="15" max="15" width="16" style="5" customWidth="1"/>
    <col min="16" max="16" width="18.85546875" style="5" hidden="1" customWidth="1"/>
    <col min="17" max="17" width="16" style="5" hidden="1" customWidth="1"/>
    <col min="18" max="18" width="20" style="5" customWidth="1"/>
    <col min="19" max="19" width="22.7109375" style="5" customWidth="1"/>
    <col min="20" max="20" width="17.140625" style="5" customWidth="1"/>
    <col min="21" max="22" width="19.140625" style="5" customWidth="1"/>
    <col min="23" max="23" width="30.85546875" style="5" customWidth="1"/>
    <col min="24" max="24" width="24.28515625" style="5" customWidth="1"/>
    <col min="25" max="25" width="19" style="5" customWidth="1"/>
    <col min="26" max="26" width="16" style="5" customWidth="1"/>
    <col min="27" max="27" width="15" style="5" customWidth="1"/>
    <col min="28" max="28" width="15.5703125" style="5" customWidth="1"/>
    <col min="29" max="16384" width="9.140625" style="5"/>
  </cols>
  <sheetData>
    <row r="2" spans="1:28" s="2" customFormat="1" ht="20.2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8" s="3" customFormat="1" ht="20.25" x14ac:dyDescent="0.25">
      <c r="A3" s="3" t="s">
        <v>1</v>
      </c>
    </row>
    <row r="4" spans="1:28" s="2" customFormat="1" ht="20.25" x14ac:dyDescent="0.3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8" s="2" customFormat="1" ht="20.25" x14ac:dyDescent="0.3">
      <c r="A5" s="1" t="s">
        <v>82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8" ht="23.25" x14ac:dyDescent="0.35">
      <c r="A6" s="4" t="s">
        <v>3</v>
      </c>
      <c r="B6" s="4" t="s">
        <v>3</v>
      </c>
      <c r="C6" s="4" t="s">
        <v>3</v>
      </c>
    </row>
    <row r="7" spans="1:28" s="8" customFormat="1" ht="36.75" customHeight="1" x14ac:dyDescent="0.25">
      <c r="A7" s="92" t="s">
        <v>4</v>
      </c>
      <c r="B7" s="91" t="s">
        <v>5</v>
      </c>
      <c r="C7" s="91" t="s">
        <v>6</v>
      </c>
      <c r="D7" s="91" t="s">
        <v>7</v>
      </c>
      <c r="E7" s="92" t="s">
        <v>8</v>
      </c>
      <c r="F7" s="91" t="s">
        <v>9</v>
      </c>
      <c r="G7" s="91"/>
      <c r="H7" s="91" t="s">
        <v>10</v>
      </c>
      <c r="I7" s="91" t="s">
        <v>11</v>
      </c>
      <c r="J7" s="91"/>
      <c r="K7" s="91" t="s">
        <v>12</v>
      </c>
      <c r="L7" s="91"/>
      <c r="M7" s="91"/>
      <c r="N7" s="91" t="s">
        <v>13</v>
      </c>
      <c r="O7" s="91"/>
      <c r="P7" s="91" t="s">
        <v>14</v>
      </c>
      <c r="Q7" s="91"/>
      <c r="R7" s="91" t="s">
        <v>15</v>
      </c>
      <c r="S7" s="91" t="s">
        <v>16</v>
      </c>
      <c r="T7" s="91" t="s">
        <v>18</v>
      </c>
      <c r="U7" s="91" t="s">
        <v>19</v>
      </c>
      <c r="V7" s="91" t="s">
        <v>20</v>
      </c>
      <c r="W7" s="92" t="s">
        <v>52</v>
      </c>
      <c r="X7" s="91" t="s">
        <v>30</v>
      </c>
      <c r="Y7" s="91" t="s">
        <v>31</v>
      </c>
      <c r="Z7" s="91" t="s">
        <v>32</v>
      </c>
      <c r="AA7" s="91" t="s">
        <v>33</v>
      </c>
      <c r="AB7" s="91" t="s">
        <v>34</v>
      </c>
    </row>
    <row r="8" spans="1:28" s="8" customFormat="1" ht="34.5" customHeight="1" x14ac:dyDescent="0.25">
      <c r="A8" s="93"/>
      <c r="B8" s="91"/>
      <c r="C8" s="91"/>
      <c r="D8" s="91"/>
      <c r="E8" s="93"/>
      <c r="F8" s="85" t="s">
        <v>17</v>
      </c>
      <c r="G8" s="85" t="s">
        <v>35</v>
      </c>
      <c r="H8" s="91"/>
      <c r="I8" s="85" t="s">
        <v>36</v>
      </c>
      <c r="J8" s="85" t="s">
        <v>37</v>
      </c>
      <c r="K8" s="85" t="s">
        <v>36</v>
      </c>
      <c r="L8" s="85" t="s">
        <v>37</v>
      </c>
      <c r="M8" s="85" t="s">
        <v>38</v>
      </c>
      <c r="N8" s="85" t="s">
        <v>17</v>
      </c>
      <c r="O8" s="85" t="s">
        <v>35</v>
      </c>
      <c r="P8" s="85" t="s">
        <v>17</v>
      </c>
      <c r="Q8" s="85" t="s">
        <v>35</v>
      </c>
      <c r="R8" s="91"/>
      <c r="S8" s="91"/>
      <c r="T8" s="91"/>
      <c r="U8" s="91"/>
      <c r="V8" s="91"/>
      <c r="W8" s="93"/>
      <c r="X8" s="91"/>
      <c r="Y8" s="91"/>
      <c r="Z8" s="91"/>
      <c r="AA8" s="91"/>
      <c r="AB8" s="91"/>
    </row>
    <row r="9" spans="1:28" s="10" customFormat="1" ht="15" customHeight="1" x14ac:dyDescent="0.25">
      <c r="A9" s="9">
        <v>1</v>
      </c>
      <c r="B9" s="9">
        <v>2</v>
      </c>
      <c r="C9" s="9">
        <v>3</v>
      </c>
      <c r="D9" s="9">
        <v>4</v>
      </c>
      <c r="E9" s="9">
        <v>5</v>
      </c>
      <c r="F9" s="9">
        <v>6</v>
      </c>
      <c r="G9" s="9">
        <v>7</v>
      </c>
      <c r="H9" s="9">
        <v>8</v>
      </c>
      <c r="I9" s="9">
        <v>9</v>
      </c>
      <c r="J9" s="9">
        <v>10</v>
      </c>
      <c r="K9" s="9">
        <v>11</v>
      </c>
      <c r="L9" s="9">
        <v>12</v>
      </c>
      <c r="M9" s="9">
        <v>13</v>
      </c>
      <c r="N9" s="9">
        <v>14</v>
      </c>
      <c r="O9" s="9">
        <v>15</v>
      </c>
      <c r="P9" s="9">
        <v>16</v>
      </c>
      <c r="Q9" s="9">
        <v>17</v>
      </c>
      <c r="R9" s="9">
        <v>18</v>
      </c>
      <c r="S9" s="9">
        <v>19</v>
      </c>
      <c r="T9" s="9">
        <v>24</v>
      </c>
      <c r="U9" s="9">
        <v>25</v>
      </c>
      <c r="V9" s="9">
        <v>26</v>
      </c>
      <c r="W9" s="9">
        <v>52</v>
      </c>
      <c r="X9" s="9"/>
      <c r="Y9" s="9"/>
      <c r="Z9" s="9"/>
      <c r="AA9" s="9"/>
      <c r="AB9" s="9"/>
    </row>
    <row r="10" spans="1:28" s="25" customFormat="1" ht="49.5" x14ac:dyDescent="0.25">
      <c r="A10" s="13">
        <v>1</v>
      </c>
      <c r="B10" s="11" t="s">
        <v>53</v>
      </c>
      <c r="C10" s="12" t="s">
        <v>54</v>
      </c>
      <c r="D10" s="14" t="s">
        <v>75</v>
      </c>
      <c r="E10" s="18" t="s">
        <v>56</v>
      </c>
      <c r="F10" s="19" t="s">
        <v>76</v>
      </c>
      <c r="G10" s="70">
        <v>43864</v>
      </c>
      <c r="H10" s="19"/>
      <c r="I10" s="19"/>
      <c r="J10" s="19"/>
      <c r="K10" s="19"/>
      <c r="L10" s="19"/>
      <c r="M10" s="19"/>
      <c r="N10" s="71" t="s">
        <v>77</v>
      </c>
      <c r="O10" s="70">
        <v>43870</v>
      </c>
      <c r="P10" s="19"/>
      <c r="Q10" s="19"/>
      <c r="R10" s="19" t="s">
        <v>78</v>
      </c>
      <c r="S10" s="19" t="s">
        <v>78</v>
      </c>
      <c r="T10" s="74">
        <v>1</v>
      </c>
      <c r="U10" s="72">
        <v>9700000</v>
      </c>
      <c r="V10" s="82">
        <f>T10*U10</f>
        <v>9700000</v>
      </c>
      <c r="W10" s="24" t="s">
        <v>85</v>
      </c>
      <c r="X10" s="25" t="s">
        <v>84</v>
      </c>
    </row>
    <row r="11" spans="1:28" s="25" customFormat="1" ht="63" x14ac:dyDescent="0.25">
      <c r="A11" s="17"/>
      <c r="B11" s="18"/>
      <c r="C11" s="18"/>
      <c r="D11" s="14"/>
      <c r="E11" s="18" t="s">
        <v>57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 t="s">
        <v>79</v>
      </c>
      <c r="S11" s="19" t="s">
        <v>80</v>
      </c>
      <c r="T11" s="74">
        <v>5</v>
      </c>
      <c r="U11" s="72">
        <v>8900000</v>
      </c>
      <c r="V11" s="82">
        <f t="shared" ref="V11:V12" si="0">T11*U11</f>
        <v>44500000</v>
      </c>
      <c r="W11" s="24" t="s">
        <v>186</v>
      </c>
    </row>
    <row r="12" spans="1:28" s="25" customFormat="1" ht="63" x14ac:dyDescent="0.25">
      <c r="A12" s="17"/>
      <c r="B12" s="18"/>
      <c r="C12" s="18"/>
      <c r="D12" s="14"/>
      <c r="E12" s="18" t="s">
        <v>57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 t="s">
        <v>79</v>
      </c>
      <c r="S12" s="19" t="s">
        <v>81</v>
      </c>
      <c r="T12" s="74">
        <v>2</v>
      </c>
      <c r="U12" s="72">
        <v>5950000</v>
      </c>
      <c r="V12" s="82">
        <f t="shared" si="0"/>
        <v>11900000</v>
      </c>
      <c r="W12" s="24" t="s">
        <v>185</v>
      </c>
    </row>
    <row r="13" spans="1:28" s="25" customFormat="1" ht="13.5" customHeight="1" x14ac:dyDescent="0.25">
      <c r="A13" s="17"/>
      <c r="B13" s="18"/>
      <c r="C13" s="18"/>
      <c r="D13" s="14"/>
      <c r="E13" s="18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0"/>
      <c r="U13" s="21"/>
      <c r="V13" s="83"/>
      <c r="W13" s="24"/>
    </row>
    <row r="14" spans="1:28" s="25" customFormat="1" ht="126" x14ac:dyDescent="0.25">
      <c r="A14" s="13">
        <v>2</v>
      </c>
      <c r="B14" s="16" t="s">
        <v>53</v>
      </c>
      <c r="C14" s="75" t="s">
        <v>54</v>
      </c>
      <c r="D14" s="14" t="s">
        <v>86</v>
      </c>
      <c r="E14" s="18" t="s">
        <v>60</v>
      </c>
      <c r="F14" s="19" t="s">
        <v>87</v>
      </c>
      <c r="G14" s="70">
        <v>43857</v>
      </c>
      <c r="H14" s="19"/>
      <c r="I14" s="19"/>
      <c r="J14" s="19"/>
      <c r="K14" s="19"/>
      <c r="L14" s="19"/>
      <c r="M14" s="19"/>
      <c r="N14" s="71" t="s">
        <v>88</v>
      </c>
      <c r="O14" s="70">
        <v>43872</v>
      </c>
      <c r="P14" s="19"/>
      <c r="Q14" s="19"/>
      <c r="R14" s="19" t="s">
        <v>89</v>
      </c>
      <c r="S14" s="19" t="s">
        <v>90</v>
      </c>
      <c r="T14" s="74">
        <v>1</v>
      </c>
      <c r="U14" s="72">
        <v>99200000</v>
      </c>
      <c r="V14" s="82">
        <f>U14*T14</f>
        <v>99200000</v>
      </c>
      <c r="W14" s="24" t="s">
        <v>91</v>
      </c>
      <c r="X14" s="25" t="s">
        <v>94</v>
      </c>
      <c r="Y14" s="15" t="s">
        <v>95</v>
      </c>
      <c r="Z14" s="25" t="s">
        <v>96</v>
      </c>
      <c r="AA14" s="25" t="s">
        <v>97</v>
      </c>
      <c r="AB14" s="76" t="s">
        <v>98</v>
      </c>
    </row>
    <row r="15" spans="1:28" s="25" customFormat="1" ht="173.25" x14ac:dyDescent="0.25">
      <c r="A15" s="17"/>
      <c r="B15" s="18"/>
      <c r="C15" s="18"/>
      <c r="D15" s="14"/>
      <c r="E15" s="18" t="s">
        <v>58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 t="s">
        <v>92</v>
      </c>
      <c r="S15" s="19" t="s">
        <v>93</v>
      </c>
      <c r="T15" s="74">
        <v>1</v>
      </c>
      <c r="U15" s="72">
        <v>24250000</v>
      </c>
      <c r="V15" s="82">
        <f>U15*T15</f>
        <v>24250000</v>
      </c>
      <c r="W15" s="24" t="s">
        <v>91</v>
      </c>
    </row>
    <row r="16" spans="1:28" s="25" customFormat="1" ht="21.75" customHeight="1" x14ac:dyDescent="0.25">
      <c r="A16" s="17"/>
      <c r="B16" s="18"/>
      <c r="C16" s="18"/>
      <c r="D16" s="14"/>
      <c r="E16" s="18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20"/>
      <c r="U16" s="21"/>
      <c r="V16" s="83"/>
      <c r="W16" s="24"/>
    </row>
    <row r="17" spans="1:28" s="25" customFormat="1" ht="141.75" x14ac:dyDescent="0.25">
      <c r="A17" s="17">
        <v>3</v>
      </c>
      <c r="B17" s="16" t="s">
        <v>53</v>
      </c>
      <c r="C17" s="75" t="s">
        <v>54</v>
      </c>
      <c r="D17" s="14" t="s">
        <v>99</v>
      </c>
      <c r="E17" s="18" t="s">
        <v>58</v>
      </c>
      <c r="F17" s="19" t="s">
        <v>100</v>
      </c>
      <c r="G17" s="71" t="s">
        <v>101</v>
      </c>
      <c r="H17" s="19"/>
      <c r="I17" s="19"/>
      <c r="J17" s="19"/>
      <c r="K17" s="19"/>
      <c r="L17" s="19"/>
      <c r="M17" s="19"/>
      <c r="N17" s="19" t="s">
        <v>106</v>
      </c>
      <c r="O17" s="71" t="s">
        <v>107</v>
      </c>
      <c r="P17" s="19"/>
      <c r="Q17" s="19"/>
      <c r="R17" s="19" t="s">
        <v>102</v>
      </c>
      <c r="S17" s="19" t="s">
        <v>103</v>
      </c>
      <c r="T17" s="20">
        <v>1</v>
      </c>
      <c r="U17" s="21">
        <v>119126300</v>
      </c>
      <c r="V17" s="82">
        <f>U17</f>
        <v>119126300</v>
      </c>
      <c r="W17" s="24" t="s">
        <v>104</v>
      </c>
      <c r="X17" s="25" t="s">
        <v>105</v>
      </c>
      <c r="Y17" s="15" t="s">
        <v>108</v>
      </c>
      <c r="Z17" s="25" t="s">
        <v>109</v>
      </c>
      <c r="AA17" s="76" t="s">
        <v>110</v>
      </c>
      <c r="AB17" s="76" t="s">
        <v>111</v>
      </c>
    </row>
    <row r="18" spans="1:28" s="25" customFormat="1" ht="21.75" customHeight="1" x14ac:dyDescent="0.25">
      <c r="A18" s="17"/>
      <c r="B18" s="18"/>
      <c r="C18" s="18"/>
      <c r="D18" s="14"/>
      <c r="E18" s="18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20"/>
      <c r="U18" s="21"/>
      <c r="V18" s="83"/>
      <c r="W18" s="24"/>
    </row>
    <row r="19" spans="1:28" s="25" customFormat="1" ht="78.75" x14ac:dyDescent="0.25">
      <c r="A19" s="17">
        <v>4</v>
      </c>
      <c r="B19" s="16" t="s">
        <v>53</v>
      </c>
      <c r="C19" s="75" t="s">
        <v>54</v>
      </c>
      <c r="D19" s="14" t="s">
        <v>112</v>
      </c>
      <c r="E19" s="18" t="s">
        <v>56</v>
      </c>
      <c r="F19" s="19" t="s">
        <v>123</v>
      </c>
      <c r="G19" s="71" t="s">
        <v>124</v>
      </c>
      <c r="H19" s="19"/>
      <c r="I19" s="19"/>
      <c r="J19" s="19"/>
      <c r="K19" s="19"/>
      <c r="L19" s="19"/>
      <c r="M19" s="19"/>
      <c r="N19" s="19" t="s">
        <v>116</v>
      </c>
      <c r="O19" s="71" t="s">
        <v>117</v>
      </c>
      <c r="P19" s="19"/>
      <c r="Q19" s="19"/>
      <c r="R19" s="19" t="s">
        <v>113</v>
      </c>
      <c r="S19" s="19" t="s">
        <v>114</v>
      </c>
      <c r="T19" s="20">
        <v>2</v>
      </c>
      <c r="U19" s="21">
        <v>10000000</v>
      </c>
      <c r="V19" s="87">
        <f>U19*T19</f>
        <v>20000000</v>
      </c>
      <c r="W19" s="24" t="s">
        <v>187</v>
      </c>
      <c r="X19" s="25" t="s">
        <v>118</v>
      </c>
      <c r="Y19" s="15" t="s">
        <v>119</v>
      </c>
      <c r="Z19" s="25" t="s">
        <v>120</v>
      </c>
      <c r="AA19" s="76" t="s">
        <v>122</v>
      </c>
      <c r="AB19" s="76" t="s">
        <v>121</v>
      </c>
    </row>
    <row r="20" spans="1:28" s="25" customFormat="1" ht="21.75" customHeight="1" x14ac:dyDescent="0.25">
      <c r="A20" s="17"/>
      <c r="B20" s="18"/>
      <c r="C20" s="18"/>
      <c r="D20" s="14"/>
      <c r="E20" s="18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20"/>
      <c r="U20" s="21"/>
      <c r="V20" s="83"/>
      <c r="W20" s="24"/>
    </row>
    <row r="21" spans="1:28" s="25" customFormat="1" ht="141.75" x14ac:dyDescent="0.25">
      <c r="A21" s="17">
        <v>5</v>
      </c>
      <c r="B21" s="16" t="s">
        <v>53</v>
      </c>
      <c r="C21" s="75" t="s">
        <v>54</v>
      </c>
      <c r="D21" s="14" t="s">
        <v>125</v>
      </c>
      <c r="E21" s="18" t="s">
        <v>126</v>
      </c>
      <c r="F21" s="19" t="s">
        <v>152</v>
      </c>
      <c r="G21" s="71" t="s">
        <v>127</v>
      </c>
      <c r="H21" s="19"/>
      <c r="I21" s="19"/>
      <c r="J21" s="19"/>
      <c r="K21" s="19"/>
      <c r="L21" s="19"/>
      <c r="M21" s="19"/>
      <c r="N21" s="71" t="s">
        <v>128</v>
      </c>
      <c r="O21" s="71" t="s">
        <v>129</v>
      </c>
      <c r="P21" s="19"/>
      <c r="Q21" s="19"/>
      <c r="R21" s="19" t="s">
        <v>130</v>
      </c>
      <c r="S21" s="19" t="s">
        <v>131</v>
      </c>
      <c r="T21" s="20">
        <v>2</v>
      </c>
      <c r="U21" s="21">
        <v>39950000</v>
      </c>
      <c r="V21" s="83">
        <f>T21*U21</f>
        <v>79900000</v>
      </c>
      <c r="W21" s="24" t="s">
        <v>104</v>
      </c>
      <c r="X21" s="25" t="s">
        <v>136</v>
      </c>
      <c r="Y21" s="15" t="s">
        <v>138</v>
      </c>
      <c r="Z21" s="25" t="s">
        <v>139</v>
      </c>
      <c r="AA21" s="77" t="s">
        <v>140</v>
      </c>
      <c r="AB21" s="76" t="s">
        <v>137</v>
      </c>
    </row>
    <row r="22" spans="1:28" s="25" customFormat="1" ht="78.75" x14ac:dyDescent="0.25">
      <c r="A22" s="17"/>
      <c r="B22" s="18"/>
      <c r="C22" s="18"/>
      <c r="D22" s="14"/>
      <c r="E22" s="18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 t="s">
        <v>132</v>
      </c>
      <c r="S22" s="19" t="s">
        <v>133</v>
      </c>
      <c r="T22" s="20">
        <v>2</v>
      </c>
      <c r="U22" s="21">
        <v>14950000</v>
      </c>
      <c r="V22" s="83">
        <f t="shared" ref="V22:V23" si="1">T22*U22</f>
        <v>29900000</v>
      </c>
      <c r="W22" s="24" t="s">
        <v>104</v>
      </c>
    </row>
    <row r="23" spans="1:28" s="25" customFormat="1" ht="47.25" x14ac:dyDescent="0.25">
      <c r="A23" s="17"/>
      <c r="B23" s="18"/>
      <c r="C23" s="18"/>
      <c r="D23" s="14"/>
      <c r="E23" s="18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 t="s">
        <v>134</v>
      </c>
      <c r="S23" s="19" t="s">
        <v>135</v>
      </c>
      <c r="T23" s="20">
        <v>2</v>
      </c>
      <c r="U23" s="21">
        <v>7850000</v>
      </c>
      <c r="V23" s="83">
        <f t="shared" si="1"/>
        <v>15700000</v>
      </c>
      <c r="W23" s="24" t="s">
        <v>104</v>
      </c>
    </row>
    <row r="24" spans="1:28" s="25" customFormat="1" ht="21.75" customHeight="1" x14ac:dyDescent="0.25">
      <c r="A24" s="17"/>
      <c r="B24" s="18"/>
      <c r="C24" s="18"/>
      <c r="D24" s="14"/>
      <c r="E24" s="18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20"/>
      <c r="U24" s="21"/>
      <c r="V24" s="83"/>
      <c r="W24" s="24"/>
    </row>
    <row r="25" spans="1:28" s="25" customFormat="1" ht="94.5" x14ac:dyDescent="0.25">
      <c r="A25" s="17">
        <v>6</v>
      </c>
      <c r="B25" s="16" t="s">
        <v>53</v>
      </c>
      <c r="C25" s="75" t="s">
        <v>54</v>
      </c>
      <c r="D25" s="14" t="s">
        <v>141</v>
      </c>
      <c r="E25" s="18" t="s">
        <v>142</v>
      </c>
      <c r="F25" s="19" t="s">
        <v>146</v>
      </c>
      <c r="G25" s="71" t="s">
        <v>147</v>
      </c>
      <c r="H25" s="19"/>
      <c r="I25" s="19"/>
      <c r="J25" s="19"/>
      <c r="K25" s="19"/>
      <c r="L25" s="19"/>
      <c r="M25" s="19"/>
      <c r="N25" s="71" t="s">
        <v>148</v>
      </c>
      <c r="O25" s="71" t="s">
        <v>129</v>
      </c>
      <c r="P25" s="19"/>
      <c r="Q25" s="19"/>
      <c r="R25" s="19" t="s">
        <v>143</v>
      </c>
      <c r="S25" s="19" t="s">
        <v>150</v>
      </c>
      <c r="T25" s="20">
        <v>2</v>
      </c>
      <c r="U25" s="21">
        <v>7990000</v>
      </c>
      <c r="V25" s="83">
        <f>T25*U25</f>
        <v>15980000</v>
      </c>
      <c r="W25" s="24" t="s">
        <v>104</v>
      </c>
    </row>
    <row r="26" spans="1:28" s="25" customFormat="1" ht="21.75" customHeight="1" x14ac:dyDescent="0.25">
      <c r="A26" s="17"/>
      <c r="B26" s="18"/>
      <c r="C26" s="18"/>
      <c r="D26" s="14"/>
      <c r="E26" s="18" t="s">
        <v>144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 t="s">
        <v>145</v>
      </c>
      <c r="S26" s="19" t="s">
        <v>151</v>
      </c>
      <c r="T26" s="20">
        <v>3</v>
      </c>
      <c r="U26" s="21">
        <v>2990000</v>
      </c>
      <c r="V26" s="83">
        <f>T26*U26</f>
        <v>8970000</v>
      </c>
      <c r="W26" s="24" t="s">
        <v>104</v>
      </c>
    </row>
    <row r="27" spans="1:28" s="25" customFormat="1" ht="21.75" customHeight="1" x14ac:dyDescent="0.25">
      <c r="A27" s="17"/>
      <c r="B27" s="18"/>
      <c r="C27" s="18"/>
      <c r="D27" s="14"/>
      <c r="E27" s="18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20"/>
      <c r="U27" s="21"/>
      <c r="V27" s="83"/>
      <c r="W27" s="24"/>
    </row>
    <row r="28" spans="1:28" s="25" customFormat="1" ht="110.25" x14ac:dyDescent="0.25">
      <c r="A28" s="17">
        <v>7</v>
      </c>
      <c r="B28" s="16" t="s">
        <v>53</v>
      </c>
      <c r="C28" s="75" t="s">
        <v>54</v>
      </c>
      <c r="D28" s="14" t="s">
        <v>153</v>
      </c>
      <c r="E28" s="18" t="s">
        <v>154</v>
      </c>
      <c r="F28" s="19" t="s">
        <v>155</v>
      </c>
      <c r="G28" s="79" t="s">
        <v>156</v>
      </c>
      <c r="H28" s="19"/>
      <c r="I28" s="19"/>
      <c r="J28" s="19"/>
      <c r="K28" s="19"/>
      <c r="L28" s="19"/>
      <c r="M28" s="19"/>
      <c r="N28" s="71" t="s">
        <v>158</v>
      </c>
      <c r="O28" s="71" t="s">
        <v>157</v>
      </c>
      <c r="P28" s="19"/>
      <c r="Q28" s="19"/>
      <c r="R28" s="19" t="s">
        <v>159</v>
      </c>
      <c r="S28" s="19" t="s">
        <v>160</v>
      </c>
      <c r="T28" s="20">
        <v>2</v>
      </c>
      <c r="U28" s="21">
        <v>1000000</v>
      </c>
      <c r="V28" s="83">
        <f>U28*T28</f>
        <v>2000000</v>
      </c>
      <c r="W28" s="24" t="s">
        <v>104</v>
      </c>
      <c r="X28" s="25" t="s">
        <v>161</v>
      </c>
    </row>
    <row r="29" spans="1:28" s="25" customFormat="1" x14ac:dyDescent="0.25">
      <c r="A29" s="17"/>
      <c r="B29" s="16"/>
      <c r="C29" s="75"/>
      <c r="D29" s="14"/>
      <c r="E29" s="18"/>
      <c r="F29" s="19"/>
      <c r="G29" s="79"/>
      <c r="H29" s="19"/>
      <c r="I29" s="19"/>
      <c r="J29" s="19"/>
      <c r="K29" s="19"/>
      <c r="L29" s="19"/>
      <c r="M29" s="19"/>
      <c r="N29" s="71"/>
      <c r="O29" s="71"/>
      <c r="P29" s="19"/>
      <c r="Q29" s="19"/>
      <c r="R29" s="19"/>
      <c r="S29" s="19"/>
      <c r="T29" s="20"/>
      <c r="U29" s="21"/>
      <c r="V29" s="83"/>
      <c r="W29" s="24"/>
    </row>
    <row r="30" spans="1:28" s="25" customFormat="1" ht="141.75" x14ac:dyDescent="0.25">
      <c r="A30" s="17">
        <v>8</v>
      </c>
      <c r="B30" s="16" t="s">
        <v>53</v>
      </c>
      <c r="C30" s="75" t="s">
        <v>54</v>
      </c>
      <c r="D30" s="14" t="s">
        <v>162</v>
      </c>
      <c r="E30" s="18" t="s">
        <v>142</v>
      </c>
      <c r="F30" s="19" t="s">
        <v>163</v>
      </c>
      <c r="G30" s="79" t="s">
        <v>164</v>
      </c>
      <c r="H30" s="19"/>
      <c r="I30" s="19"/>
      <c r="J30" s="19"/>
      <c r="K30" s="19"/>
      <c r="L30" s="19"/>
      <c r="M30" s="19"/>
      <c r="N30" s="71" t="s">
        <v>168</v>
      </c>
      <c r="O30" s="71" t="s">
        <v>169</v>
      </c>
      <c r="P30" s="19"/>
      <c r="Q30" s="19"/>
      <c r="R30" s="19" t="s">
        <v>165</v>
      </c>
      <c r="S30" s="19" t="s">
        <v>166</v>
      </c>
      <c r="T30" s="20" t="s">
        <v>167</v>
      </c>
      <c r="U30" s="21">
        <v>565000</v>
      </c>
      <c r="V30" s="83">
        <f>U30*264</f>
        <v>149160000</v>
      </c>
      <c r="W30" s="24"/>
      <c r="X30" s="25" t="s">
        <v>136</v>
      </c>
      <c r="Y30" s="15" t="s">
        <v>138</v>
      </c>
      <c r="Z30" s="25" t="s">
        <v>139</v>
      </c>
      <c r="AA30" s="77" t="s">
        <v>140</v>
      </c>
      <c r="AB30" s="76" t="s">
        <v>137</v>
      </c>
    </row>
    <row r="31" spans="1:28" s="25" customFormat="1" x14ac:dyDescent="0.25">
      <c r="A31" s="17"/>
      <c r="B31" s="16"/>
      <c r="C31" s="75"/>
      <c r="D31" s="14"/>
      <c r="E31" s="18"/>
      <c r="F31" s="19"/>
      <c r="G31" s="79"/>
      <c r="H31" s="19"/>
      <c r="I31" s="19"/>
      <c r="J31" s="19"/>
      <c r="K31" s="19"/>
      <c r="L31" s="19"/>
      <c r="M31" s="19"/>
      <c r="N31" s="71"/>
      <c r="O31" s="71"/>
      <c r="P31" s="19"/>
      <c r="Q31" s="19"/>
      <c r="R31" s="19"/>
      <c r="S31" s="19"/>
      <c r="T31" s="20"/>
      <c r="U31" s="21"/>
      <c r="V31" s="83"/>
      <c r="W31" s="24"/>
    </row>
    <row r="32" spans="1:28" s="25" customFormat="1" ht="78.75" x14ac:dyDescent="0.25">
      <c r="A32" s="17">
        <v>9</v>
      </c>
      <c r="B32" s="16" t="s">
        <v>53</v>
      </c>
      <c r="C32" s="75" t="s">
        <v>54</v>
      </c>
      <c r="D32" s="14" t="s">
        <v>170</v>
      </c>
      <c r="E32" s="18" t="s">
        <v>171</v>
      </c>
      <c r="F32" s="19" t="s">
        <v>172</v>
      </c>
      <c r="G32" s="79" t="s">
        <v>173</v>
      </c>
      <c r="H32" s="19"/>
      <c r="I32" s="19"/>
      <c r="J32" s="19"/>
      <c r="K32" s="19"/>
      <c r="L32" s="19"/>
      <c r="M32" s="19"/>
      <c r="N32" s="71" t="s">
        <v>182</v>
      </c>
      <c r="O32" s="71" t="s">
        <v>183</v>
      </c>
      <c r="P32" s="19"/>
      <c r="Q32" s="19"/>
      <c r="R32" s="19" t="s">
        <v>174</v>
      </c>
      <c r="S32" s="19" t="s">
        <v>175</v>
      </c>
      <c r="T32" s="20">
        <v>1</v>
      </c>
      <c r="U32" s="21">
        <v>59750000</v>
      </c>
      <c r="V32" s="83">
        <f>U32*T32</f>
        <v>59750000</v>
      </c>
      <c r="W32" s="24"/>
      <c r="X32" s="25" t="s">
        <v>178</v>
      </c>
      <c r="Y32" s="25" t="s">
        <v>181</v>
      </c>
      <c r="Z32" s="25" t="s">
        <v>179</v>
      </c>
      <c r="AA32" s="76" t="s">
        <v>184</v>
      </c>
      <c r="AB32" s="76" t="s">
        <v>180</v>
      </c>
    </row>
    <row r="33" spans="1:23" s="25" customFormat="1" ht="31.5" x14ac:dyDescent="0.25">
      <c r="A33" s="17"/>
      <c r="B33" s="16"/>
      <c r="C33" s="75"/>
      <c r="D33" s="14"/>
      <c r="E33" s="18"/>
      <c r="F33" s="19"/>
      <c r="G33" s="79"/>
      <c r="H33" s="19"/>
      <c r="I33" s="19"/>
      <c r="J33" s="19"/>
      <c r="K33" s="19"/>
      <c r="L33" s="19"/>
      <c r="M33" s="19"/>
      <c r="N33" s="71"/>
      <c r="O33" s="71"/>
      <c r="P33" s="19"/>
      <c r="Q33" s="19"/>
      <c r="R33" s="19" t="s">
        <v>176</v>
      </c>
      <c r="S33" s="19" t="s">
        <v>177</v>
      </c>
      <c r="T33" s="20">
        <v>1</v>
      </c>
      <c r="U33" s="21">
        <v>34750000</v>
      </c>
      <c r="V33" s="83">
        <f>U33*T33</f>
        <v>34750000</v>
      </c>
      <c r="W33" s="24"/>
    </row>
    <row r="34" spans="1:23" s="25" customFormat="1" x14ac:dyDescent="0.25">
      <c r="A34" s="17"/>
      <c r="B34" s="16"/>
      <c r="C34" s="75"/>
      <c r="D34" s="14"/>
      <c r="E34" s="18"/>
      <c r="F34" s="19"/>
      <c r="G34" s="79"/>
      <c r="H34" s="19"/>
      <c r="I34" s="19"/>
      <c r="J34" s="19"/>
      <c r="K34" s="19"/>
      <c r="L34" s="19"/>
      <c r="M34" s="19"/>
      <c r="N34" s="71"/>
      <c r="O34" s="71"/>
      <c r="P34" s="19"/>
      <c r="Q34" s="19"/>
      <c r="R34" s="19"/>
      <c r="S34" s="19"/>
      <c r="T34" s="20"/>
      <c r="U34" s="21">
        <f>SUM(U32:U33)</f>
        <v>94500000</v>
      </c>
      <c r="V34" s="83"/>
      <c r="W34" s="24"/>
    </row>
    <row r="35" spans="1:23" s="25" customFormat="1" x14ac:dyDescent="0.25">
      <c r="A35" s="17"/>
      <c r="B35" s="16"/>
      <c r="C35" s="75"/>
      <c r="D35" s="14"/>
      <c r="E35" s="18"/>
      <c r="F35" s="19"/>
      <c r="G35" s="79"/>
      <c r="H35" s="19"/>
      <c r="I35" s="19"/>
      <c r="J35" s="19"/>
      <c r="K35" s="19"/>
      <c r="L35" s="19"/>
      <c r="M35" s="19"/>
      <c r="N35" s="71"/>
      <c r="O35" s="71"/>
      <c r="P35" s="19"/>
      <c r="Q35" s="19"/>
      <c r="R35" s="19"/>
      <c r="S35" s="19"/>
      <c r="T35" s="20"/>
      <c r="U35" s="21"/>
      <c r="V35" s="83"/>
      <c r="W35" s="24"/>
    </row>
    <row r="36" spans="1:23" s="25" customFormat="1" x14ac:dyDescent="0.25">
      <c r="A36" s="17"/>
      <c r="B36" s="16"/>
      <c r="C36" s="75"/>
      <c r="D36" s="14"/>
      <c r="E36" s="18"/>
      <c r="F36" s="19"/>
      <c r="G36" s="79"/>
      <c r="H36" s="19"/>
      <c r="I36" s="19"/>
      <c r="J36" s="19"/>
      <c r="K36" s="19"/>
      <c r="L36" s="19"/>
      <c r="M36" s="19"/>
      <c r="N36" s="71"/>
      <c r="O36" s="71"/>
      <c r="P36" s="19"/>
      <c r="Q36" s="19"/>
      <c r="R36" s="19"/>
      <c r="S36" s="19"/>
      <c r="T36" s="20"/>
      <c r="U36" s="21"/>
      <c r="V36" s="83"/>
      <c r="W36" s="24"/>
    </row>
    <row r="37" spans="1:23" s="25" customFormat="1" x14ac:dyDescent="0.25">
      <c r="A37" s="17"/>
      <c r="B37" s="16"/>
      <c r="C37" s="75"/>
      <c r="D37" s="14"/>
      <c r="E37" s="18"/>
      <c r="F37" s="19"/>
      <c r="G37" s="79"/>
      <c r="H37" s="19"/>
      <c r="I37" s="19"/>
      <c r="J37" s="19"/>
      <c r="K37" s="19"/>
      <c r="L37" s="19"/>
      <c r="M37" s="19"/>
      <c r="N37" s="71"/>
      <c r="O37" s="71"/>
      <c r="P37" s="19"/>
      <c r="Q37" s="19"/>
      <c r="R37" s="19"/>
      <c r="S37" s="19"/>
      <c r="T37" s="20"/>
      <c r="U37" s="21"/>
      <c r="V37" s="83"/>
      <c r="W37" s="24"/>
    </row>
    <row r="38" spans="1:23" s="25" customFormat="1" x14ac:dyDescent="0.25">
      <c r="A38" s="17"/>
      <c r="B38" s="16"/>
      <c r="C38" s="75"/>
      <c r="D38" s="14"/>
      <c r="E38" s="18"/>
      <c r="F38" s="19"/>
      <c r="G38" s="79"/>
      <c r="H38" s="19"/>
      <c r="I38" s="19"/>
      <c r="J38" s="19"/>
      <c r="K38" s="19"/>
      <c r="L38" s="19"/>
      <c r="M38" s="19"/>
      <c r="N38" s="71"/>
      <c r="O38" s="71"/>
      <c r="P38" s="19"/>
      <c r="Q38" s="19"/>
      <c r="R38" s="19"/>
      <c r="S38" s="19"/>
      <c r="T38" s="20"/>
      <c r="U38" s="21"/>
      <c r="V38" s="83"/>
      <c r="W38" s="24"/>
    </row>
    <row r="39" spans="1:23" s="25" customFormat="1" x14ac:dyDescent="0.25">
      <c r="A39" s="17"/>
      <c r="B39" s="16"/>
      <c r="C39" s="75"/>
      <c r="D39" s="14"/>
      <c r="E39" s="18"/>
      <c r="F39" s="19"/>
      <c r="G39" s="79"/>
      <c r="H39" s="19"/>
      <c r="I39" s="19"/>
      <c r="J39" s="19"/>
      <c r="K39" s="19"/>
      <c r="L39" s="19"/>
      <c r="M39" s="19"/>
      <c r="N39" s="71"/>
      <c r="O39" s="71"/>
      <c r="P39" s="19"/>
      <c r="Q39" s="19"/>
      <c r="R39" s="19"/>
      <c r="S39" s="19"/>
      <c r="T39" s="20"/>
      <c r="U39" s="21"/>
      <c r="V39" s="83"/>
      <c r="W39" s="24"/>
    </row>
    <row r="40" spans="1:23" s="25" customFormat="1" x14ac:dyDescent="0.25">
      <c r="A40" s="17"/>
      <c r="B40" s="16"/>
      <c r="C40" s="75"/>
      <c r="D40" s="14"/>
      <c r="E40" s="18"/>
      <c r="F40" s="19"/>
      <c r="G40" s="79"/>
      <c r="H40" s="19"/>
      <c r="I40" s="19"/>
      <c r="J40" s="19"/>
      <c r="K40" s="19"/>
      <c r="L40" s="19"/>
      <c r="M40" s="19"/>
      <c r="N40" s="71"/>
      <c r="O40" s="71"/>
      <c r="P40" s="19"/>
      <c r="Q40" s="19"/>
      <c r="R40" s="19"/>
      <c r="S40" s="19"/>
      <c r="T40" s="20"/>
      <c r="U40" s="21"/>
      <c r="V40" s="83"/>
      <c r="W40" s="24"/>
    </row>
    <row r="41" spans="1:23" s="25" customFormat="1" x14ac:dyDescent="0.25">
      <c r="A41" s="17"/>
      <c r="B41" s="16"/>
      <c r="C41" s="75"/>
      <c r="D41" s="14"/>
      <c r="E41" s="18"/>
      <c r="F41" s="19"/>
      <c r="G41" s="79"/>
      <c r="H41" s="19"/>
      <c r="I41" s="19"/>
      <c r="J41" s="19"/>
      <c r="K41" s="19"/>
      <c r="L41" s="19"/>
      <c r="M41" s="19"/>
      <c r="N41" s="71"/>
      <c r="O41" s="71"/>
      <c r="P41" s="19"/>
      <c r="Q41" s="19"/>
      <c r="R41" s="19"/>
      <c r="S41" s="19"/>
      <c r="T41" s="20"/>
      <c r="U41" s="21"/>
      <c r="V41" s="83"/>
      <c r="W41" s="24"/>
    </row>
    <row r="42" spans="1:23" s="25" customFormat="1" x14ac:dyDescent="0.25">
      <c r="A42" s="17"/>
      <c r="B42" s="16"/>
      <c r="C42" s="75"/>
      <c r="D42" s="14"/>
      <c r="E42" s="18"/>
      <c r="F42" s="19"/>
      <c r="G42" s="79"/>
      <c r="H42" s="19"/>
      <c r="I42" s="19"/>
      <c r="J42" s="19"/>
      <c r="K42" s="19"/>
      <c r="L42" s="19"/>
      <c r="M42" s="19"/>
      <c r="N42" s="71"/>
      <c r="O42" s="71"/>
      <c r="P42" s="19"/>
      <c r="Q42" s="19"/>
      <c r="R42" s="19"/>
      <c r="S42" s="19"/>
      <c r="T42" s="20"/>
      <c r="U42" s="21"/>
      <c r="V42" s="83"/>
      <c r="W42" s="24"/>
    </row>
    <row r="43" spans="1:23" s="25" customFormat="1" x14ac:dyDescent="0.25">
      <c r="A43" s="17"/>
      <c r="B43" s="16"/>
      <c r="C43" s="75"/>
      <c r="D43" s="14"/>
      <c r="E43" s="18"/>
      <c r="F43" s="19"/>
      <c r="G43" s="79"/>
      <c r="H43" s="19"/>
      <c r="I43" s="19"/>
      <c r="J43" s="19"/>
      <c r="K43" s="19"/>
      <c r="L43" s="19"/>
      <c r="M43" s="19"/>
      <c r="N43" s="71"/>
      <c r="O43" s="71"/>
      <c r="P43" s="19"/>
      <c r="Q43" s="19"/>
      <c r="R43" s="19"/>
      <c r="S43" s="19"/>
      <c r="T43" s="20"/>
      <c r="U43" s="21"/>
      <c r="V43" s="83"/>
      <c r="W43" s="24"/>
    </row>
    <row r="44" spans="1:23" s="25" customFormat="1" x14ac:dyDescent="0.25">
      <c r="A44" s="17"/>
      <c r="B44" s="16"/>
      <c r="C44" s="75"/>
      <c r="D44" s="14"/>
      <c r="E44" s="18"/>
      <c r="F44" s="19"/>
      <c r="G44" s="79"/>
      <c r="H44" s="19"/>
      <c r="I44" s="19"/>
      <c r="J44" s="19"/>
      <c r="K44" s="19"/>
      <c r="L44" s="19"/>
      <c r="M44" s="19"/>
      <c r="N44" s="71"/>
      <c r="O44" s="71"/>
      <c r="P44" s="19"/>
      <c r="Q44" s="19"/>
      <c r="R44" s="19"/>
      <c r="S44" s="19"/>
      <c r="T44" s="20"/>
      <c r="U44" s="21"/>
      <c r="V44" s="83"/>
      <c r="W44" s="24"/>
    </row>
    <row r="45" spans="1:23" s="25" customFormat="1" x14ac:dyDescent="0.25">
      <c r="A45" s="17"/>
      <c r="B45" s="16"/>
      <c r="C45" s="75"/>
      <c r="D45" s="14"/>
      <c r="E45" s="18"/>
      <c r="F45" s="19"/>
      <c r="G45" s="79"/>
      <c r="H45" s="19"/>
      <c r="I45" s="19"/>
      <c r="J45" s="19"/>
      <c r="K45" s="19"/>
      <c r="L45" s="19"/>
      <c r="M45" s="19"/>
      <c r="N45" s="71"/>
      <c r="O45" s="71"/>
      <c r="P45" s="19"/>
      <c r="Q45" s="19"/>
      <c r="R45" s="19"/>
      <c r="S45" s="19"/>
      <c r="T45" s="20"/>
      <c r="U45" s="21"/>
      <c r="V45" s="83"/>
      <c r="W45" s="24"/>
    </row>
    <row r="46" spans="1:23" s="25" customFormat="1" ht="21.75" customHeight="1" x14ac:dyDescent="0.25">
      <c r="A46" s="17"/>
      <c r="B46" s="18"/>
      <c r="C46" s="18"/>
      <c r="D46" s="14"/>
      <c r="E46" s="18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20"/>
      <c r="U46" s="21"/>
      <c r="V46" s="21"/>
      <c r="W46" s="24"/>
    </row>
    <row r="47" spans="1:23" s="25" customFormat="1" ht="21.75" customHeight="1" x14ac:dyDescent="0.25">
      <c r="A47" s="17"/>
      <c r="B47" s="18"/>
      <c r="C47" s="18"/>
      <c r="D47" s="14"/>
      <c r="E47" s="18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20"/>
      <c r="U47" s="21"/>
      <c r="V47" s="21"/>
      <c r="W47" s="24"/>
    </row>
    <row r="48" spans="1:23" s="25" customFormat="1" ht="21.75" customHeight="1" x14ac:dyDescent="0.25">
      <c r="A48" s="26"/>
      <c r="B48" s="27"/>
      <c r="C48" s="27"/>
      <c r="D48" s="28"/>
      <c r="E48" s="27"/>
      <c r="F48" s="27"/>
      <c r="G48" s="27"/>
      <c r="H48" s="27"/>
      <c r="I48" s="27"/>
      <c r="J48" s="27"/>
      <c r="K48" s="27"/>
      <c r="L48" s="27"/>
      <c r="M48" s="27"/>
      <c r="N48" s="29"/>
      <c r="O48" s="29"/>
      <c r="P48" s="29"/>
      <c r="Q48" s="29"/>
      <c r="R48" s="29"/>
      <c r="S48" s="29"/>
      <c r="T48" s="31"/>
      <c r="U48" s="32"/>
      <c r="V48" s="33"/>
      <c r="W48" s="40"/>
    </row>
    <row r="49" spans="1:25" s="44" customFormat="1" ht="35.1" customHeight="1" x14ac:dyDescent="0.25">
      <c r="A49" s="94" t="s">
        <v>49</v>
      </c>
      <c r="B49" s="95"/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41" t="e">
        <f>SUM(#REF!)</f>
        <v>#REF!</v>
      </c>
      <c r="U49" s="80"/>
      <c r="V49" s="42">
        <f>SUM(V10:V47)</f>
        <v>724786300</v>
      </c>
      <c r="W49" s="86"/>
    </row>
    <row r="50" spans="1:25" x14ac:dyDescent="0.3">
      <c r="V50" s="6"/>
      <c r="W50" s="46"/>
    </row>
    <row r="51" spans="1:25" s="48" customFormat="1" ht="18" x14ac:dyDescent="0.25">
      <c r="A51" s="47"/>
      <c r="W51" s="51"/>
      <c r="X51" s="51"/>
      <c r="Y51" s="51"/>
    </row>
    <row r="52" spans="1:25" s="48" customFormat="1" ht="18" x14ac:dyDescent="0.25">
      <c r="A52" s="47"/>
      <c r="K52" s="52" t="s">
        <v>61</v>
      </c>
      <c r="U52" s="84"/>
      <c r="V52" s="53"/>
      <c r="W52" s="51"/>
      <c r="X52" s="56" t="s">
        <v>62</v>
      </c>
      <c r="Y52" s="51"/>
    </row>
    <row r="53" spans="1:25" s="48" customFormat="1" ht="18" x14ac:dyDescent="0.25">
      <c r="A53" s="47"/>
      <c r="D53" s="52" t="s">
        <v>63</v>
      </c>
      <c r="K53" s="52" t="s">
        <v>64</v>
      </c>
      <c r="T53" s="57"/>
      <c r="U53" s="58"/>
      <c r="V53" s="59"/>
      <c r="W53" s="62" t="e">
        <f>#REF!+#REF!</f>
        <v>#REF!</v>
      </c>
      <c r="X53" s="56" t="s">
        <v>66</v>
      </c>
      <c r="Y53" s="51"/>
    </row>
    <row r="54" spans="1:25" s="48" customFormat="1" ht="18" x14ac:dyDescent="0.25">
      <c r="A54" s="47"/>
      <c r="D54" s="52" t="s">
        <v>67</v>
      </c>
      <c r="K54" s="52"/>
      <c r="V54" s="59"/>
      <c r="W54" s="51"/>
      <c r="X54" s="56"/>
      <c r="Y54" s="51"/>
    </row>
    <row r="55" spans="1:25" s="48" customFormat="1" ht="18" x14ac:dyDescent="0.25">
      <c r="A55" s="47"/>
      <c r="D55" s="52" t="s">
        <v>68</v>
      </c>
      <c r="K55" s="52"/>
      <c r="V55" s="59"/>
      <c r="W55" s="51"/>
      <c r="X55" s="56"/>
      <c r="Y55" s="51"/>
    </row>
    <row r="56" spans="1:25" s="48" customFormat="1" ht="18" x14ac:dyDescent="0.25">
      <c r="A56" s="47"/>
      <c r="D56" s="52"/>
      <c r="K56" s="52"/>
      <c r="V56" s="52"/>
      <c r="W56" s="51"/>
      <c r="X56" s="51"/>
      <c r="Y56" s="51"/>
    </row>
    <row r="57" spans="1:25" s="48" customFormat="1" ht="18.75" x14ac:dyDescent="0.3">
      <c r="A57" s="47"/>
      <c r="D57" s="52"/>
      <c r="K57" s="52"/>
      <c r="V57" s="52"/>
      <c r="W57" s="64">
        <v>2748541155</v>
      </c>
      <c r="X57" s="51"/>
      <c r="Y57" s="51"/>
    </row>
    <row r="58" spans="1:25" s="48" customFormat="1" ht="18" x14ac:dyDescent="0.25">
      <c r="A58" s="47"/>
      <c r="D58" s="52"/>
      <c r="K58" s="65" t="s">
        <v>69</v>
      </c>
      <c r="V58" s="52" t="s">
        <v>3</v>
      </c>
      <c r="W58" s="51" t="s">
        <v>3</v>
      </c>
      <c r="X58" s="51"/>
      <c r="Y58" s="51"/>
    </row>
    <row r="59" spans="1:25" s="48" customFormat="1" ht="18" x14ac:dyDescent="0.25">
      <c r="A59" s="47"/>
      <c r="D59" s="65" t="s">
        <v>71</v>
      </c>
      <c r="K59" s="67" t="s">
        <v>72</v>
      </c>
      <c r="V59" s="67" t="s">
        <v>3</v>
      </c>
      <c r="W59" s="51"/>
    </row>
    <row r="60" spans="1:25" ht="18" x14ac:dyDescent="0.3">
      <c r="D60" s="52" t="s">
        <v>74</v>
      </c>
      <c r="W60" s="46"/>
    </row>
    <row r="65" spans="14:14" x14ac:dyDescent="0.3">
      <c r="N65" s="5" t="s">
        <v>3</v>
      </c>
    </row>
  </sheetData>
  <mergeCells count="23">
    <mergeCell ref="F7:G7"/>
    <mergeCell ref="AA7:AA8"/>
    <mergeCell ref="AB7:AB8"/>
    <mergeCell ref="S7:S8"/>
    <mergeCell ref="T7:T8"/>
    <mergeCell ref="U7:U8"/>
    <mergeCell ref="V7:V8"/>
    <mergeCell ref="A49:S49"/>
    <mergeCell ref="W7:W8"/>
    <mergeCell ref="X7:X8"/>
    <mergeCell ref="Y7:Y8"/>
    <mergeCell ref="Z7:Z8"/>
    <mergeCell ref="H7:H8"/>
    <mergeCell ref="I7:J7"/>
    <mergeCell ref="K7:M7"/>
    <mergeCell ref="N7:O7"/>
    <mergeCell ref="P7:Q7"/>
    <mergeCell ref="R7:R8"/>
    <mergeCell ref="A7:A8"/>
    <mergeCell ref="B7:B8"/>
    <mergeCell ref="C7:C8"/>
    <mergeCell ref="D7:D8"/>
    <mergeCell ref="E7:E8"/>
  </mergeCells>
  <pageMargins left="0.70866141732283472" right="1.299212598425197" top="0.74803149606299213" bottom="0.74803149606299213" header="0.31496062992125984" footer="0.31496062992125984"/>
  <pageSetup paperSize="5" scale="43" orientation="landscape" r:id="rId1"/>
  <colBreaks count="1" manualBreakCount="1">
    <brk id="2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kertas kerja 2020</vt:lpstr>
      <vt:lpstr>peruntukan</vt:lpstr>
      <vt:lpstr>'kertas kerja 2020'!Print_Area</vt:lpstr>
      <vt:lpstr>peruntukan!Print_Area</vt:lpstr>
      <vt:lpstr>'kertas kerja 2020'!Print_Titles</vt:lpstr>
      <vt:lpstr>peruntukan!Print_Titles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PEMKOT</dc:creator>
  <cp:lastModifiedBy>PEMKOT</cp:lastModifiedBy>
  <cp:lastPrinted>2020-07-15T05:46:52Z</cp:lastPrinted>
  <dcterms:created xsi:type="dcterms:W3CDTF">2020-03-09T03:58:04Z</dcterms:created>
  <dcterms:modified xsi:type="dcterms:W3CDTF">2020-08-11T06:15:51Z</dcterms:modified>
</cp:coreProperties>
</file>