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Lap. kinerja fisik (TW1-TW4)" sheetId="1" r:id="rId1"/>
  </sheets>
  <externalReferences>
    <externalReference r:id="rId2"/>
  </externalReferences>
  <definedNames>
    <definedName name="_xlnm.Print_Area" localSheetId="0">'Lap. kinerja fisik (TW1-TW4)'!$A$1:$K$73</definedName>
    <definedName name="_xlnm.Print_Titles" localSheetId="0">'Lap. kinerja fisik (TW1-TW4)'!$6:$8</definedName>
  </definedNames>
  <calcPr calcId="144525"/>
</workbook>
</file>

<file path=xl/calcChain.xml><?xml version="1.0" encoding="utf-8"?>
<calcChain xmlns="http://schemas.openxmlformats.org/spreadsheetml/2006/main">
  <c r="H63" i="1" l="1"/>
  <c r="G63" i="1"/>
  <c r="F62" i="1"/>
  <c r="H62" i="1" s="1"/>
  <c r="E62" i="1"/>
  <c r="E61" i="1" s="1"/>
  <c r="G61" i="1" s="1"/>
  <c r="F61" i="1"/>
  <c r="H61" i="1" s="1"/>
  <c r="H60" i="1"/>
  <c r="G60" i="1"/>
  <c r="H59" i="1"/>
  <c r="G59" i="1"/>
  <c r="F58" i="1"/>
  <c r="F57" i="1" s="1"/>
  <c r="H57" i="1" s="1"/>
  <c r="E58" i="1"/>
  <c r="E57" i="1" s="1"/>
  <c r="H56" i="1"/>
  <c r="G56" i="1"/>
  <c r="H55" i="1"/>
  <c r="G55" i="1"/>
  <c r="H54" i="1"/>
  <c r="G54" i="1"/>
  <c r="F53" i="1"/>
  <c r="F52" i="1" s="1"/>
  <c r="H52" i="1" s="1"/>
  <c r="E53" i="1"/>
  <c r="E52" i="1" s="1"/>
  <c r="H51" i="1"/>
  <c r="G51" i="1"/>
  <c r="F50" i="1"/>
  <c r="G50" i="1" s="1"/>
  <c r="E50" i="1"/>
  <c r="E49" i="1" s="1"/>
  <c r="H48" i="1"/>
  <c r="G48" i="1"/>
  <c r="H47" i="1"/>
  <c r="G47" i="1"/>
  <c r="H46" i="1"/>
  <c r="G46" i="1"/>
  <c r="H45" i="1"/>
  <c r="G45" i="1"/>
  <c r="G44" i="1"/>
  <c r="F44" i="1"/>
  <c r="H44" i="1" s="1"/>
  <c r="E44" i="1"/>
  <c r="H43" i="1"/>
  <c r="G43" i="1"/>
  <c r="H42" i="1"/>
  <c r="G42" i="1"/>
  <c r="H41" i="1"/>
  <c r="G41" i="1"/>
  <c r="H40" i="1"/>
  <c r="G40" i="1"/>
  <c r="F40" i="1"/>
  <c r="E40" i="1"/>
  <c r="H39" i="1"/>
  <c r="G39" i="1"/>
  <c r="H38" i="1"/>
  <c r="G38" i="1"/>
  <c r="H37" i="1"/>
  <c r="G37" i="1"/>
  <c r="F36" i="1"/>
  <c r="H36" i="1" s="1"/>
  <c r="E36" i="1"/>
  <c r="G36" i="1" s="1"/>
  <c r="H35" i="1"/>
  <c r="G35" i="1"/>
  <c r="H34" i="1"/>
  <c r="G34" i="1"/>
  <c r="H33" i="1"/>
  <c r="G33" i="1"/>
  <c r="H32" i="1"/>
  <c r="G32" i="1"/>
  <c r="F31" i="1"/>
  <c r="G31" i="1" s="1"/>
  <c r="H30" i="1"/>
  <c r="G30" i="1"/>
  <c r="H29" i="1"/>
  <c r="G29" i="1"/>
  <c r="E28" i="1"/>
  <c r="H27" i="1"/>
  <c r="G27" i="1"/>
  <c r="F26" i="1"/>
  <c r="H26" i="1" s="1"/>
  <c r="E26" i="1"/>
  <c r="G26" i="1" s="1"/>
  <c r="H25" i="1"/>
  <c r="G25" i="1"/>
  <c r="H24" i="1"/>
  <c r="F24" i="1"/>
  <c r="E24" i="1"/>
  <c r="G24" i="1" s="1"/>
  <c r="H23" i="1"/>
  <c r="G23" i="1"/>
  <c r="H22" i="1"/>
  <c r="G22" i="1"/>
  <c r="H21" i="1"/>
  <c r="G21" i="1"/>
  <c r="F20" i="1"/>
  <c r="H20" i="1" s="1"/>
  <c r="E20" i="1"/>
  <c r="G20" i="1" s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F11" i="1"/>
  <c r="H11" i="1" s="1"/>
  <c r="E11" i="1"/>
  <c r="E10" i="1" s="1"/>
  <c r="G28" i="1" l="1"/>
  <c r="G49" i="1"/>
  <c r="E9" i="1"/>
  <c r="G52" i="1"/>
  <c r="G57" i="1"/>
  <c r="G58" i="1"/>
  <c r="F28" i="1"/>
  <c r="H28" i="1" s="1"/>
  <c r="G11" i="1"/>
  <c r="H31" i="1"/>
  <c r="H50" i="1"/>
  <c r="H58" i="1"/>
  <c r="F49" i="1"/>
  <c r="H49" i="1" s="1"/>
  <c r="H53" i="1"/>
  <c r="G53" i="1"/>
  <c r="F10" i="1"/>
  <c r="G62" i="1"/>
  <c r="H10" i="1" l="1"/>
  <c r="F9" i="1"/>
  <c r="H9" i="1" s="1"/>
  <c r="G10" i="1"/>
  <c r="G9" i="1" l="1"/>
</calcChain>
</file>

<file path=xl/comments1.xml><?xml version="1.0" encoding="utf-8"?>
<comments xmlns="http://schemas.openxmlformats.org/spreadsheetml/2006/main">
  <authors>
    <author>user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  <comment ref="D63" authorId="0">
      <text>
        <r>
          <rPr>
            <b/>
            <sz val="9"/>
            <color indexed="81"/>
            <rFont val="Tahoma"/>
            <family val="2"/>
          </rPr>
          <t>Sub Kegiatan</t>
        </r>
      </text>
    </comment>
  </commentList>
</comments>
</file>

<file path=xl/sharedStrings.xml><?xml version="1.0" encoding="utf-8"?>
<sst xmlns="http://schemas.openxmlformats.org/spreadsheetml/2006/main" count="177" uniqueCount="152">
  <si>
    <t>LAPORAN KINERJA FISIK PELAKSANAAN APBD 2021</t>
  </si>
  <si>
    <t>OPD</t>
  </si>
  <si>
    <t>:</t>
  </si>
  <si>
    <t>KESATUAN BANGSA DAN POLITIK KOTA SERANG</t>
  </si>
  <si>
    <t xml:space="preserve">Bulan : </t>
  </si>
  <si>
    <t>Januari s/d Desember 2021</t>
  </si>
  <si>
    <t xml:space="preserve">Triwulan : </t>
  </si>
  <si>
    <t xml:space="preserve"> I s/d IV</t>
  </si>
  <si>
    <t>NO</t>
  </si>
  <si>
    <t>URAIAN
PROGRAM DAN KEGIATAN</t>
  </si>
  <si>
    <t xml:space="preserve">PAGU ANGGARAN </t>
  </si>
  <si>
    <t>Realisasi Anggaran</t>
  </si>
  <si>
    <t>PAGU ANGGARAN SAAT INI</t>
  </si>
  <si>
    <t>PROGRES SAAT INI</t>
  </si>
  <si>
    <t>KETERANGAN</t>
  </si>
  <si>
    <t>PROGRES FISIK
(%)</t>
  </si>
  <si>
    <t>URAIAN HASIL/OUTCOME</t>
  </si>
  <si>
    <t>KENDALA/UPAYA PENYELESAIAN</t>
  </si>
  <si>
    <t>A</t>
  </si>
  <si>
    <t xml:space="preserve">BELANJA </t>
  </si>
  <si>
    <t>I</t>
  </si>
  <si>
    <t>PROGRAM PENUNJANG URUSAN PEMERINTAHAN DAERAH KABUPATEN/KOTA</t>
  </si>
  <si>
    <t>a.</t>
  </si>
  <si>
    <t>Prencanaan, Penganggaran, dan Evaluasi Kinerja Perangkat Daerah</t>
  </si>
  <si>
    <t>Penyusunan Dokumen Perencanaan Perangkat Daerah</t>
  </si>
  <si>
    <t>Jumlah Dokumen Renstra, Renja, Renja Perubahan, IKU dan PK PD</t>
  </si>
  <si>
    <t>Koordinasi dan Penyusunan Dokumen RKA-SKPD</t>
  </si>
  <si>
    <t>Jumlah dokumen penyusunan RKA-SKPD</t>
  </si>
  <si>
    <t>Koordinasi dan Penyusunan Dokumen Perubahan RKA-SKPD</t>
  </si>
  <si>
    <t>Jumlah dokumen penyusunan Perubahan RKA-SKPD</t>
  </si>
  <si>
    <t>Koordinasi dan Penyusunan Dokumen DPA-SKPD</t>
  </si>
  <si>
    <t>Jumlah Penyusunan DPA-SKPD</t>
  </si>
  <si>
    <t>Koordinasi dan Penyusunan Dokumen Perubahan DPA-SKPD</t>
  </si>
  <si>
    <t>Jumlah Penyusunan DPA Perubahan -SKPD</t>
  </si>
  <si>
    <t>Koordinasi dan Penyusunan Laporan Capaian Kinerja dan Ikhtisar Realisasi Kinerja SKPD</t>
  </si>
  <si>
    <t>Dokumen laporan capaian kinerja dan ikhtisar realisasi capaian kinerja OPD : LPPD, LAKIP</t>
  </si>
  <si>
    <t>Dokumen Laporan Monev per Triwulan (LKJIP)</t>
  </si>
  <si>
    <t>Evaluasi Kinerja Perangkat Daerah</t>
  </si>
  <si>
    <t xml:space="preserve">Dokumen data dan Profil OPD </t>
  </si>
  <si>
    <t>b.</t>
  </si>
  <si>
    <t>Administrasi Keuangan Perangkat Daerah</t>
  </si>
  <si>
    <t>Penyediaan Gaji dan Tunjangan ASN</t>
  </si>
  <si>
    <t>Koordinasi dan Penyusunan Laporan Keuangan Akhir Tahun SKPD</t>
  </si>
  <si>
    <t>Jumlah Bulan Penyediaan Gaji dan Tunjangan ASN</t>
  </si>
  <si>
    <t>Koordinasi dan Penyusunan Laporan Keuangan Bulanan/Triwulanan/Semesteran SKPD</t>
  </si>
  <si>
    <t>Dokumen Laporan Keuangan Triwulan dan Smesteran</t>
  </si>
  <si>
    <t xml:space="preserve">c. </t>
  </si>
  <si>
    <t>Administrasi Barang Milik Daerah pada Perangkat Daerah</t>
  </si>
  <si>
    <t>1.</t>
  </si>
  <si>
    <t>Penatausahaan Barang Milik Daerah pada SKPD</t>
  </si>
  <si>
    <t xml:space="preserve">Data Aset Barang Milik Daerah </t>
  </si>
  <si>
    <t>d.</t>
  </si>
  <si>
    <t>Administrasi Kepegawaian Perangkat Daerah</t>
  </si>
  <si>
    <t>Pengadaan Pakaian Dinas Beserta Atribut Kelengkapannya</t>
  </si>
  <si>
    <t xml:space="preserve"> Stel pakaian kerja</t>
  </si>
  <si>
    <t>e.</t>
  </si>
  <si>
    <t>Administrasi Umum Perangkat Daerah</t>
  </si>
  <si>
    <t>Penyediaan Komponen Instalasi Listrik/Penerangan Bangunan Kantor</t>
  </si>
  <si>
    <t>penyediaan komponen instalasi listrik/ penerangan bangunan kantor</t>
  </si>
  <si>
    <t>2.</t>
  </si>
  <si>
    <t>Penyediaan Peralatan dan Perlengkapan Kantor</t>
  </si>
  <si>
    <t>penyediaan Alat Tulis Kantor</t>
  </si>
  <si>
    <t>3.</t>
  </si>
  <si>
    <t>Penyediaan Peralatan Rumah Tangga</t>
  </si>
  <si>
    <t xml:space="preserve"> penyediaan alat rumah tangga</t>
  </si>
  <si>
    <t>4.</t>
  </si>
  <si>
    <t>Penyediaan Bahan Logistik Kantor</t>
  </si>
  <si>
    <t>penyediaan makan dan minuman  rapat  dan pegawai</t>
  </si>
  <si>
    <t>5.</t>
  </si>
  <si>
    <t>Penyediaan Barang Cetakan dan Penggandaan</t>
  </si>
  <si>
    <t>Penyediaan barang cetakan dan penggandaan</t>
  </si>
  <si>
    <t>6.</t>
  </si>
  <si>
    <t>Fasilitasi Kunjungan Tamu</t>
  </si>
  <si>
    <t>Jumlah bulan penyediaan makan dan minum khusus tamu</t>
  </si>
  <si>
    <t>7.</t>
  </si>
  <si>
    <t>Penyelenggaraan Rapat Koordinasi dan konsultasi SKPD</t>
  </si>
  <si>
    <t>Penyediaan perjalanan dinas luar daerah dan dalam daerah</t>
  </si>
  <si>
    <t>f.</t>
  </si>
  <si>
    <t>Pengadaan Barang Milik Daerah Penunjang Urusan Pemerintah Daerah</t>
  </si>
  <si>
    <t>Pengadaan Mebel</t>
  </si>
  <si>
    <t>penyediaan mebeler</t>
  </si>
  <si>
    <t>Pengadaan Peralatan dan Mesin Lainnya</t>
  </si>
  <si>
    <t>penyediaan peralatan kantor</t>
  </si>
  <si>
    <t>Pembangunan Gedung Kantor</t>
  </si>
  <si>
    <t>Pengadaan Gedung Kantor atau Bangunan Lainnya</t>
  </si>
  <si>
    <t xml:space="preserve">Sewa Gedung Kantor </t>
  </si>
  <si>
    <t>g</t>
  </si>
  <si>
    <t>Penyediaan Jasa Penunjang Urusan Pemerintah Daerah</t>
  </si>
  <si>
    <t>Pengadaan Kendaraan Dinas/Operasional</t>
  </si>
  <si>
    <t>Penyediaan Jasa Surat Menyurat</t>
  </si>
  <si>
    <t>Penyediaan Jasa Komunikasi, Sumber Daya Air dan Listrik</t>
  </si>
  <si>
    <t>Pengadaan Perlengkapan Gedung/Kantor</t>
  </si>
  <si>
    <t>Penyediaan Jasa Pelayanan Umum Kantor</t>
  </si>
  <si>
    <t>Pengadaan Peralatan Gedung Kantor</t>
  </si>
  <si>
    <t>h.</t>
  </si>
  <si>
    <t>Pemeliharaan Barang Milik Daerah Penunjang Urusan Pemerintahan Daerah</t>
  </si>
  <si>
    <t>Penyediaan jasa Pemeliharaan, Biaya Pemeliharaan dan Pajak Kendaraan Perorangan Dinas atau Kendaraan Dinas Jabatan</t>
  </si>
  <si>
    <t>Pemeliharaan kendaraan dinas jabatan</t>
  </si>
  <si>
    <t>Pengadaan Meubeulair</t>
  </si>
  <si>
    <t>Penyediaan Jasa Pemeliharaan, Biaya Pemeliharaan, Pajak, dan Perizinan Kendaraan Dinas Operasional atau Lapangan</t>
  </si>
  <si>
    <t>Pemeliharaan kendaraan dinas oprasional</t>
  </si>
  <si>
    <t>Pemeliharaan Peralatan dan Mesin Lainnya</t>
  </si>
  <si>
    <t>Pemeliharaan peralatan dan mesin kantor lainnya</t>
  </si>
  <si>
    <t>Pemeliharaan/Rehabilitasi Gedung Kantor dan
Bangunan Lainnya</t>
  </si>
  <si>
    <t>II</t>
  </si>
  <si>
    <t>PROGRAM PENGUATAN IDEOLOGI PANCASILA DAN KARAKTER KEBANGSAAN</t>
  </si>
  <si>
    <t>Perumusan Kebijakan Tekhnis dan Pemantapan Pelaksanaan Bidang Ideologi Pancasila dan Karakter Kebangsaan</t>
  </si>
  <si>
    <t>Pemeliharaan Rutin/Berkala Gedung Kantor</t>
  </si>
  <si>
    <t>Pelaksanaan Koordinasi di Bidang Ideologi Wawasan Kebangsaan, Bela Negara, Karakter Bangsa, Pembauran Kebangsaan, Bhineka Tunggal Ika dan Sejarah Kebangsaan</t>
  </si>
  <si>
    <t>Pelaksanaan Koordinasi di bidang Idiologi</t>
  </si>
  <si>
    <t>III</t>
  </si>
  <si>
    <t>PROGRAM PENINGKATAN PERAN PARTAI POLITIK DAN LEMBAGA PENDIDIKAN MELALUI PENDIDIKAN DAN PENGEMBANGAN ETIKA SERTA BUDAYA POLITIK</t>
  </si>
  <si>
    <t>Perumusan Kebijakan Tekhnis dan Pemantapan Pelaksanaan Bidang Pendidikan Politik, Etika Budaya Politik, Peningkatan Demokrasi, Fasilitasi Kelembagaan Pemerintahan, Perwakilan dan Partai Politik, Pemilihan Umum/Pemilihan Kepala Daerah, Serta Pemantauan Situasi Politik</t>
  </si>
  <si>
    <t>Pemeliharaan Rutin/Berkala Mobil Jabatan</t>
  </si>
  <si>
    <t>Pelaksanaan Kebijakan di Bidang Pendidikan Politik, Etika Budaya Politik, Peningkatan Demokrasi, Fasilitasi Kelembagaan Pemerintahan, Perwakilan dan Partai Politik, Pemilihan Umum/Pemilihan Kepala Daerah, Serta Pemantauan Situasi Politik Di Daerah</t>
  </si>
  <si>
    <t xml:space="preserve">Penyuluhan kepada masyarakat dan sosialisasi pendidikan politik </t>
  </si>
  <si>
    <t>Pelaksanaan Koordinasi di Bidang Pendidikan Politik, Etika Budaya Politik, Peningkatan Demokrasi, Fasilitasi Kelembagaan Pemerintahan, Perwakilan dan Partai Politik, Pemilihan Umum/Pemilihan Kepala Daerah, Serta Pemantauan Situasi Politik Di Daerah</t>
  </si>
  <si>
    <t>Koordinasi forum diskusi dan pembinaan terhadap partai politik</t>
  </si>
  <si>
    <t>Pelaksanaan Monitoring di Bidang Pendidikan Politik, Etika Budaya Politik, Peningkatan Demokrasi, Fasilitasi Kelembagaan Pemerintahan, Perwakilan dan Partai Politik, Pemilihan Umum/Pemilihan Kepala Daerah, Serta Pemantauan Situasi Politik Di Daerah</t>
  </si>
  <si>
    <t>Rapat Koordinasi Pemantauan Pileg dan Pilpres di Kota Serang, Rapat Koordinasi Tim Verifikasi Bantuan Parpol, Monev tentang Perkembangan Politik di Daerah</t>
  </si>
  <si>
    <t>IV</t>
  </si>
  <si>
    <t>PROGRAM PEMBINAAN DAN PENGEMBANGAN KETAHANAN EKONOMI, SOSIAL DAN BUDAYA</t>
  </si>
  <si>
    <t>Perumusan Kebijakan Tekhnis dan Pemantapan Pelaksanaan Bidang Ketahanan Ekonomi, Sosial dan Budaya</t>
  </si>
  <si>
    <t>Pelaksanaan Kebijakan di Bidang Ketahanan Ekonomi, Sosial, Budaya, Budaya dan Fasilitasi Pencegahan Penyalahgunaan Narkotika, Fasilitasi Kerukunan Umat Beragama dan Penghayat Kepercayaan di Daerah</t>
  </si>
  <si>
    <t>Jumlah Orang Mengikuti Sosialisasi Narkoba</t>
  </si>
  <si>
    <t>Pelaksanaan Koordinasi di Bidang Ketahanan Ekonomi, Sosial, Budaya, Budaya dan Fasilitasi Pencegahan Penyalahgunaan Narkotika, Fasilitasi Kerukunan Umat Beragama dan Penghayat Kepercayaan di Daerah</t>
  </si>
  <si>
    <t>Rapat Koordinasi Internal FKUB, Sosiallisasi Kerukunan Umat Beragama</t>
  </si>
  <si>
    <t>V</t>
  </si>
  <si>
    <t>PROGRAM PENINGKATAN KEWASPADAAN NASIONAL DAN PENINGKATAN KUALITAS DAN FASILITASI PENANGANAN KONFLIK SOSIAL</t>
  </si>
  <si>
    <t>Perumusan Kebijakan Tekhnis dan Pelaksanaan Pemantapan Kewaspadaan Nasional dan Penanganan Konflik Sosial</t>
  </si>
  <si>
    <t>Pelaksanaan Koordinasi di Bidang Kewaspadaan Dini, Kerjasama Intelijen, PemantauanOrang Asing, Tenaga Kerja Asing dan Lembaga Asing, Kewapadaan Perbatasan Antar Negara, Fasilitasi Kelembagaan Bidang Kewaspadaan, serta Penanganan Konflik di Daerah</t>
  </si>
  <si>
    <t>Rapat KOMINDA/TKD,  Rapat Penanganan Konflik,  Rapat SIPORA,  Rapat FKDM, Sosialisasi tentang Penanganan Konflik Sosial (FKDM)</t>
  </si>
  <si>
    <t>Petunjuk Pengisian Laporan</t>
  </si>
  <si>
    <t>Serang,        Januari 2022</t>
  </si>
  <si>
    <t>Kolom 1</t>
  </si>
  <si>
    <t>Nomor Urut</t>
  </si>
  <si>
    <t>KEPALA BADAN KESATUAN BANGSA DAN POLITIK</t>
  </si>
  <si>
    <t>Kolom 2</t>
  </si>
  <si>
    <t>Nama Program/Kegiatan dari DPA OPD (SIMRAL)</t>
  </si>
  <si>
    <t xml:space="preserve"> KOTA SERANG</t>
  </si>
  <si>
    <t>Kolom 3</t>
  </si>
  <si>
    <t>Pagu anggaran yang bersumber dari APDB, APB-P, APBN /BanProv</t>
  </si>
  <si>
    <t>Kolom 4</t>
  </si>
  <si>
    <t>Progres Fisik yang dimaksud adalah semua yang masuk dalam belanja langsung berupa output kegiatan yang dilaksanakan dalam persen (%)</t>
  </si>
  <si>
    <t>Kolom 5</t>
  </si>
  <si>
    <t>Hasil/outcome dari pelaksanaan kegiatan yang selesai dilaksanakan 100%</t>
  </si>
  <si>
    <t>Kolom 6</t>
  </si>
  <si>
    <t>kendala yang ada dan upaya yang akan dilaksanakan dalam penyelesaian masalah untuk kegiatan yang belum mencapai progres 100%</t>
  </si>
  <si>
    <t xml:space="preserve">Drs. H. AKHMAD BENBELA   </t>
  </si>
  <si>
    <t>Kolom 7</t>
  </si>
  <si>
    <t>Keterangan jika diperlukan</t>
  </si>
  <si>
    <t>NIP. 196306131985031013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</si>
</sst>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_);\(#,##0.00\);\-"/>
    <numFmt numFmtId="166" formatCode="#,##0.00;\(#,##0.00\)"/>
    <numFmt numFmtId="167" formatCode="_-* #,##0_-;\-* #,##0_-;_-* &quot;-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7"/>
      <color indexed="8"/>
      <name val="Tahoma"/>
      <family val="2"/>
    </font>
    <font>
      <sz val="6"/>
      <name val="Tahoma"/>
      <family val="2"/>
    </font>
    <font>
      <i/>
      <sz val="8"/>
      <color theme="0"/>
      <name val="Tahoma"/>
      <family val="2"/>
    </font>
    <font>
      <sz val="10"/>
      <name val="Arial"/>
      <family val="2"/>
    </font>
    <font>
      <b/>
      <i/>
      <sz val="11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sz val="10"/>
      <color theme="1"/>
      <name val="Calibri"/>
      <family val="2"/>
      <scheme val="minor"/>
    </font>
    <font>
      <b/>
      <sz val="12"/>
      <name val="Tahoma"/>
      <family val="2"/>
    </font>
    <font>
      <i/>
      <sz val="10"/>
      <name val="Tahoma"/>
      <family val="2"/>
    </font>
    <font>
      <sz val="10"/>
      <color rgb="FF000000"/>
      <name val="Tahoma"/>
      <family val="2"/>
    </font>
    <font>
      <sz val="8"/>
      <color theme="0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b/>
      <u/>
      <sz val="10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>
      <alignment vertical="top"/>
    </xf>
    <xf numFmtId="0" fontId="9" fillId="0" borderId="0"/>
    <xf numFmtId="0" fontId="2" fillId="0" borderId="0">
      <alignment vertical="top"/>
    </xf>
    <xf numFmtId="0" fontId="9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31" fillId="23" borderId="19" applyNumberFormat="0" applyAlignment="0" applyProtection="0"/>
    <xf numFmtId="0" fontId="32" fillId="24" borderId="20" applyNumberFormat="0" applyAlignment="0" applyProtection="0"/>
    <xf numFmtId="41" fontId="9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10" borderId="19" applyNumberFormat="0" applyAlignment="0" applyProtection="0"/>
    <xf numFmtId="0" fontId="40" fillId="0" borderId="24" applyNumberFormat="0" applyFill="0" applyAlignment="0" applyProtection="0"/>
    <xf numFmtId="0" fontId="41" fillId="25" borderId="0" applyNumberFormat="0" applyBorder="0" applyAlignment="0" applyProtection="0"/>
    <xf numFmtId="0" fontId="1" fillId="0" borderId="0"/>
    <xf numFmtId="0" fontId="9" fillId="0" borderId="0"/>
    <xf numFmtId="0" fontId="33" fillId="0" borderId="0"/>
    <xf numFmtId="0" fontId="1" fillId="0" borderId="0"/>
    <xf numFmtId="0" fontId="1" fillId="0" borderId="0"/>
    <xf numFmtId="0" fontId="9" fillId="26" borderId="25" applyNumberFormat="0" applyFont="0" applyAlignment="0" applyProtection="0"/>
    <xf numFmtId="0" fontId="42" fillId="23" borderId="26" applyNumberFormat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7" applyNumberFormat="0" applyFill="0" applyAlignment="0" applyProtection="0"/>
    <xf numFmtId="0" fontId="45" fillId="0" borderId="0" applyNumberFormat="0" applyFill="0" applyBorder="0" applyAlignment="0" applyProtection="0"/>
  </cellStyleXfs>
  <cellXfs count="182">
    <xf numFmtId="0" fontId="0" fillId="0" borderId="0" xfId="0"/>
    <xf numFmtId="0" fontId="3" fillId="0" borderId="0" xfId="3" applyFont="1" applyFill="1" applyAlignment="1">
      <alignment horizontal="center" vertical="top" readingOrder="1"/>
    </xf>
    <xf numFmtId="0" fontId="3" fillId="0" borderId="0" xfId="3" applyFont="1" applyFill="1" applyAlignment="1">
      <alignment vertical="top" readingOrder="1"/>
    </xf>
    <xf numFmtId="0" fontId="4" fillId="0" borderId="0" xfId="3" applyFont="1" applyFill="1">
      <alignment vertical="top"/>
    </xf>
    <xf numFmtId="0" fontId="5" fillId="0" borderId="0" xfId="3" applyFont="1" applyFill="1" applyAlignment="1">
      <alignment vertical="top" readingOrder="1"/>
    </xf>
    <xf numFmtId="0" fontId="4" fillId="0" borderId="0" xfId="3" applyFont="1" applyFill="1" applyAlignment="1">
      <alignment horizontal="left" vertical="top" wrapText="1" readingOrder="1"/>
    </xf>
    <xf numFmtId="9" fontId="4" fillId="0" borderId="0" xfId="3" applyNumberFormat="1" applyFont="1" applyFill="1">
      <alignment vertical="top"/>
    </xf>
    <xf numFmtId="0" fontId="5" fillId="0" borderId="0" xfId="3" applyFont="1" applyFill="1">
      <alignment vertical="top"/>
    </xf>
    <xf numFmtId="0" fontId="5" fillId="0" borderId="0" xfId="3" applyFont="1" applyFill="1" applyAlignment="1">
      <alignment vertical="top"/>
    </xf>
    <xf numFmtId="9" fontId="5" fillId="0" borderId="0" xfId="3" applyNumberFormat="1" applyFont="1" applyFill="1">
      <alignment vertical="top"/>
    </xf>
    <xf numFmtId="0" fontId="4" fillId="0" borderId="0" xfId="3" applyFont="1" applyFill="1" applyAlignment="1">
      <alignment horizontal="right" vertical="top"/>
    </xf>
    <xf numFmtId="0" fontId="3" fillId="0" borderId="1" xfId="3" applyFont="1" applyFill="1" applyBorder="1" applyAlignment="1">
      <alignment horizontal="center" vertical="center" wrapText="1" readingOrder="1"/>
    </xf>
    <xf numFmtId="0" fontId="3" fillId="0" borderId="2" xfId="3" applyFont="1" applyFill="1" applyBorder="1" applyAlignment="1">
      <alignment horizontal="center" vertical="center" wrapText="1" readingOrder="1"/>
    </xf>
    <xf numFmtId="0" fontId="3" fillId="0" borderId="3" xfId="3" applyFont="1" applyFill="1" applyBorder="1" applyAlignment="1">
      <alignment horizontal="center" vertical="center" wrapText="1" readingOrder="1"/>
    </xf>
    <xf numFmtId="0" fontId="3" fillId="0" borderId="4" xfId="3" applyFont="1" applyFill="1" applyBorder="1" applyAlignment="1">
      <alignment horizontal="center" vertical="center" wrapText="1" readingOrder="1"/>
    </xf>
    <xf numFmtId="0" fontId="3" fillId="0" borderId="5" xfId="3" applyFont="1" applyFill="1" applyBorder="1" applyAlignment="1">
      <alignment horizontal="center" vertical="center" wrapText="1" readingOrder="1"/>
    </xf>
    <xf numFmtId="0" fontId="3" fillId="0" borderId="6" xfId="3" applyFont="1" applyFill="1" applyBorder="1" applyAlignment="1">
      <alignment horizontal="center" vertical="center" wrapText="1" readingOrder="1"/>
    </xf>
    <xf numFmtId="0" fontId="3" fillId="0" borderId="7" xfId="3" applyFont="1" applyFill="1" applyBorder="1" applyAlignment="1">
      <alignment horizontal="center" vertical="center" wrapText="1" readingOrder="1"/>
    </xf>
    <xf numFmtId="9" fontId="6" fillId="0" borderId="8" xfId="3" applyNumberFormat="1" applyFont="1" applyFill="1" applyBorder="1" applyAlignment="1">
      <alignment horizontal="center" vertical="center" wrapText="1" readingOrder="1"/>
    </xf>
    <xf numFmtId="0" fontId="3" fillId="0" borderId="8" xfId="3" applyFont="1" applyFill="1" applyBorder="1" applyAlignment="1">
      <alignment horizontal="center" vertical="center" wrapText="1" readingOrder="1"/>
    </xf>
    <xf numFmtId="0" fontId="7" fillId="2" borderId="8" xfId="3" applyFont="1" applyFill="1" applyBorder="1" applyAlignment="1">
      <alignment horizontal="center" vertical="center" wrapText="1" readingOrder="1"/>
    </xf>
    <xf numFmtId="0" fontId="7" fillId="2" borderId="9" xfId="3" applyFont="1" applyFill="1" applyBorder="1" applyAlignment="1">
      <alignment horizontal="center" vertical="center" wrapText="1" readingOrder="1"/>
    </xf>
    <xf numFmtId="0" fontId="7" fillId="2" borderId="10" xfId="3" applyFont="1" applyFill="1" applyBorder="1" applyAlignment="1">
      <alignment horizontal="center" vertical="center" wrapText="1" readingOrder="1"/>
    </xf>
    <xf numFmtId="0" fontId="7" fillId="2" borderId="10" xfId="3" applyFont="1" applyFill="1" applyBorder="1" applyAlignment="1">
      <alignment horizontal="center" vertical="center" wrapText="1" readingOrder="1"/>
    </xf>
    <xf numFmtId="0" fontId="7" fillId="2" borderId="8" xfId="3" applyNumberFormat="1" applyFont="1" applyFill="1" applyBorder="1" applyAlignment="1">
      <alignment horizontal="center" vertical="center" wrapText="1" readingOrder="1"/>
    </xf>
    <xf numFmtId="0" fontId="8" fillId="0" borderId="0" xfId="3" applyFont="1" applyFill="1">
      <alignment vertical="top"/>
    </xf>
    <xf numFmtId="0" fontId="10" fillId="3" borderId="8" xfId="4" applyNumberFormat="1" applyFont="1" applyFill="1" applyBorder="1" applyAlignment="1">
      <alignment horizontal="center" vertical="center"/>
    </xf>
    <xf numFmtId="41" fontId="11" fillId="3" borderId="8" xfId="4" applyNumberFormat="1" applyFont="1" applyFill="1" applyBorder="1" applyAlignment="1">
      <alignment horizontal="left" vertical="center" wrapText="1"/>
    </xf>
    <xf numFmtId="41" fontId="12" fillId="3" borderId="8" xfId="2" applyFont="1" applyFill="1" applyBorder="1" applyAlignment="1">
      <alignment vertical="center" wrapText="1" readingOrder="1"/>
    </xf>
    <xf numFmtId="164" fontId="11" fillId="3" borderId="11" xfId="5" applyNumberFormat="1" applyFont="1" applyFill="1" applyBorder="1" applyAlignment="1">
      <alignment vertical="center" wrapText="1"/>
    </xf>
    <xf numFmtId="9" fontId="13" fillId="3" borderId="8" xfId="5" applyNumberFormat="1" applyFont="1" applyFill="1" applyBorder="1" applyAlignment="1">
      <alignment horizontal="center" vertical="center"/>
    </xf>
    <xf numFmtId="4" fontId="14" fillId="3" borderId="8" xfId="5" applyNumberFormat="1" applyFont="1" applyFill="1" applyBorder="1" applyAlignment="1">
      <alignment horizontal="right" vertical="center"/>
    </xf>
    <xf numFmtId="2" fontId="14" fillId="3" borderId="8" xfId="3" applyNumberFormat="1" applyFont="1" applyFill="1" applyBorder="1" applyAlignment="1">
      <alignment vertical="center"/>
    </xf>
    <xf numFmtId="0" fontId="15" fillId="3" borderId="8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11" fillId="3" borderId="8" xfId="4" applyFont="1" applyFill="1" applyBorder="1" applyAlignment="1">
      <alignment horizontal="center" vertical="center"/>
    </xf>
    <xf numFmtId="164" fontId="11" fillId="3" borderId="8" xfId="1" applyNumberFormat="1" applyFont="1" applyFill="1" applyBorder="1" applyAlignment="1">
      <alignment vertical="center"/>
    </xf>
    <xf numFmtId="9" fontId="13" fillId="0" borderId="8" xfId="5" applyNumberFormat="1" applyFont="1" applyFill="1" applyBorder="1" applyAlignment="1">
      <alignment horizontal="center" vertical="center"/>
    </xf>
    <xf numFmtId="4" fontId="13" fillId="0" borderId="12" xfId="5" applyNumberFormat="1" applyFont="1" applyFill="1" applyBorder="1" applyAlignment="1">
      <alignment horizontal="right" vertical="center"/>
    </xf>
    <xf numFmtId="2" fontId="13" fillId="0" borderId="12" xfId="3" applyNumberFormat="1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0" fontId="11" fillId="3" borderId="8" xfId="6" applyFont="1" applyFill="1" applyBorder="1"/>
    <xf numFmtId="41" fontId="11" fillId="3" borderId="8" xfId="4" applyNumberFormat="1" applyFont="1" applyFill="1" applyBorder="1" applyAlignment="1">
      <alignment horizontal="center" vertical="center" wrapText="1"/>
    </xf>
    <xf numFmtId="165" fontId="11" fillId="0" borderId="13" xfId="6" applyNumberFormat="1" applyFont="1" applyFill="1" applyBorder="1" applyAlignment="1">
      <alignment horizontal="right" vertical="center" wrapText="1"/>
    </xf>
    <xf numFmtId="166" fontId="11" fillId="0" borderId="8" xfId="3" applyNumberFormat="1" applyFont="1" applyBorder="1" applyAlignment="1">
      <alignment horizontal="right" vertical="center" wrapText="1"/>
    </xf>
    <xf numFmtId="4" fontId="13" fillId="0" borderId="8" xfId="5" quotePrefix="1" applyNumberFormat="1" applyFont="1" applyFill="1" applyBorder="1" applyAlignment="1">
      <alignment horizontal="right" vertical="center"/>
    </xf>
    <xf numFmtId="2" fontId="13" fillId="0" borderId="8" xfId="3" applyNumberFormat="1" applyFont="1" applyFill="1" applyBorder="1" applyAlignment="1">
      <alignment vertical="center"/>
    </xf>
    <xf numFmtId="41" fontId="11" fillId="3" borderId="8" xfId="4" applyNumberFormat="1" applyFont="1" applyFill="1" applyBorder="1" applyAlignment="1">
      <alignment horizontal="left" vertical="center" wrapText="1"/>
    </xf>
    <xf numFmtId="41" fontId="16" fillId="3" borderId="8" xfId="4" applyNumberFormat="1" applyFont="1" applyFill="1" applyBorder="1" applyAlignment="1">
      <alignment horizontal="left" vertical="center" wrapText="1"/>
    </xf>
    <xf numFmtId="0" fontId="17" fillId="0" borderId="8" xfId="7" applyFont="1" applyFill="1" applyBorder="1" applyAlignment="1">
      <alignment vertical="top" wrapText="1"/>
    </xf>
    <xf numFmtId="165" fontId="17" fillId="0" borderId="8" xfId="6" applyNumberFormat="1" applyFont="1" applyFill="1" applyBorder="1" applyAlignment="1">
      <alignment horizontal="right" vertical="center" wrapText="1"/>
    </xf>
    <xf numFmtId="166" fontId="18" fillId="4" borderId="9" xfId="6" applyNumberFormat="1" applyFont="1" applyFill="1" applyBorder="1" applyAlignment="1">
      <alignment horizontal="right" vertical="center" wrapText="1"/>
    </xf>
    <xf numFmtId="164" fontId="11" fillId="3" borderId="8" xfId="5" applyNumberFormat="1" applyFont="1" applyFill="1" applyBorder="1" applyAlignment="1">
      <alignment vertical="center" wrapText="1"/>
    </xf>
    <xf numFmtId="0" fontId="19" fillId="0" borderId="1" xfId="8" quotePrefix="1" applyFont="1" applyBorder="1" applyAlignment="1">
      <alignment horizontal="left" vertical="center" wrapText="1"/>
    </xf>
    <xf numFmtId="166" fontId="15" fillId="4" borderId="8" xfId="6" applyNumberFormat="1" applyFont="1" applyFill="1" applyBorder="1" applyAlignment="1">
      <alignment vertical="top" wrapText="1"/>
    </xf>
    <xf numFmtId="0" fontId="19" fillId="0" borderId="8" xfId="6" applyFont="1" applyBorder="1" applyAlignment="1">
      <alignment vertical="center" wrapText="1"/>
    </xf>
    <xf numFmtId="0" fontId="11" fillId="3" borderId="1" xfId="6" applyFont="1" applyFill="1" applyBorder="1" applyAlignment="1">
      <alignment horizontal="center"/>
    </xf>
    <xf numFmtId="41" fontId="11" fillId="3" borderId="1" xfId="4" applyNumberFormat="1" applyFont="1" applyFill="1" applyBorder="1" applyAlignment="1">
      <alignment horizontal="center" vertical="center" wrapText="1"/>
    </xf>
    <xf numFmtId="41" fontId="16" fillId="3" borderId="1" xfId="4" applyNumberFormat="1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left" vertical="center" wrapText="1"/>
    </xf>
    <xf numFmtId="165" fontId="17" fillId="0" borderId="1" xfId="6" applyNumberFormat="1" applyFont="1" applyFill="1" applyBorder="1" applyAlignment="1">
      <alignment horizontal="right" vertical="center" wrapText="1"/>
    </xf>
    <xf numFmtId="164" fontId="11" fillId="3" borderId="1" xfId="5" applyNumberFormat="1" applyFont="1" applyFill="1" applyBorder="1" applyAlignment="1">
      <alignment horizontal="center" vertical="center" wrapText="1"/>
    </xf>
    <xf numFmtId="9" fontId="13" fillId="0" borderId="1" xfId="5" applyNumberFormat="1" applyFont="1" applyFill="1" applyBorder="1" applyAlignment="1">
      <alignment horizontal="center" vertical="center"/>
    </xf>
    <xf numFmtId="0" fontId="19" fillId="0" borderId="8" xfId="8" quotePrefix="1" applyFont="1" applyBorder="1" applyAlignment="1">
      <alignment vertical="center" wrapText="1"/>
    </xf>
    <xf numFmtId="0" fontId="11" fillId="3" borderId="5" xfId="6" applyFont="1" applyFill="1" applyBorder="1" applyAlignment="1">
      <alignment horizontal="center"/>
    </xf>
    <xf numFmtId="41" fontId="11" fillId="3" borderId="5" xfId="4" applyNumberFormat="1" applyFont="1" applyFill="1" applyBorder="1" applyAlignment="1">
      <alignment horizontal="center" vertical="center" wrapText="1"/>
    </xf>
    <xf numFmtId="41" fontId="16" fillId="3" borderId="5" xfId="4" applyNumberFormat="1" applyFont="1" applyFill="1" applyBorder="1" applyAlignment="1">
      <alignment horizontal="center" vertical="center" wrapText="1"/>
    </xf>
    <xf numFmtId="0" fontId="17" fillId="0" borderId="5" xfId="7" applyFont="1" applyFill="1" applyBorder="1" applyAlignment="1">
      <alignment horizontal="left" vertical="center" wrapText="1"/>
    </xf>
    <xf numFmtId="165" fontId="17" fillId="0" borderId="5" xfId="6" applyNumberFormat="1" applyFont="1" applyFill="1" applyBorder="1" applyAlignment="1">
      <alignment horizontal="right" vertical="center" wrapText="1"/>
    </xf>
    <xf numFmtId="164" fontId="11" fillId="3" borderId="5" xfId="5" applyNumberFormat="1" applyFont="1" applyFill="1" applyBorder="1" applyAlignment="1">
      <alignment horizontal="center" vertical="center" wrapText="1"/>
    </xf>
    <xf numFmtId="9" fontId="13" fillId="0" borderId="5" xfId="5" applyNumberFormat="1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horizontal="left" vertical="center" wrapText="1"/>
    </xf>
    <xf numFmtId="0" fontId="19" fillId="3" borderId="8" xfId="8" quotePrefix="1" applyFont="1" applyFill="1" applyBorder="1" applyAlignment="1">
      <alignment vertical="center" wrapText="1"/>
    </xf>
    <xf numFmtId="41" fontId="11" fillId="3" borderId="9" xfId="4" applyNumberFormat="1" applyFont="1" applyFill="1" applyBorder="1" applyAlignment="1">
      <alignment horizontal="left" vertical="center" wrapText="1"/>
    </xf>
    <xf numFmtId="41" fontId="11" fillId="3" borderId="11" xfId="4" applyNumberFormat="1" applyFont="1" applyFill="1" applyBorder="1" applyAlignment="1">
      <alignment horizontal="left" vertical="center" wrapText="1"/>
    </xf>
    <xf numFmtId="41" fontId="20" fillId="3" borderId="8" xfId="6" applyNumberFormat="1" applyFont="1" applyFill="1" applyBorder="1" applyAlignment="1">
      <alignment vertical="center"/>
    </xf>
    <xf numFmtId="41" fontId="11" fillId="0" borderId="8" xfId="3" applyNumberFormat="1" applyFont="1" applyBorder="1" applyAlignment="1">
      <alignment horizontal="right" vertical="center"/>
    </xf>
    <xf numFmtId="0" fontId="17" fillId="0" borderId="14" xfId="7" applyFont="1" applyFill="1" applyBorder="1" applyAlignment="1">
      <alignment vertical="center" wrapText="1"/>
    </xf>
    <xf numFmtId="41" fontId="17" fillId="0" borderId="8" xfId="3" applyNumberFormat="1" applyFont="1" applyBorder="1" applyAlignment="1">
      <alignment horizontal="right" vertical="center"/>
    </xf>
    <xf numFmtId="166" fontId="18" fillId="4" borderId="8" xfId="6" applyNumberFormat="1" applyFont="1" applyFill="1" applyBorder="1" applyAlignment="1">
      <alignment horizontal="right" vertical="center" wrapText="1"/>
    </xf>
    <xf numFmtId="0" fontId="10" fillId="3" borderId="8" xfId="6" applyFont="1" applyFill="1" applyBorder="1" applyAlignment="1">
      <alignment horizontal="center" vertical="center"/>
    </xf>
    <xf numFmtId="41" fontId="11" fillId="3" borderId="9" xfId="4" applyNumberFormat="1" applyFont="1" applyFill="1" applyBorder="1" applyAlignment="1">
      <alignment horizontal="center" vertical="center" wrapText="1"/>
    </xf>
    <xf numFmtId="41" fontId="20" fillId="3" borderId="8" xfId="4" applyNumberFormat="1" applyFont="1" applyFill="1" applyBorder="1" applyAlignment="1">
      <alignment vertical="center" wrapText="1"/>
    </xf>
    <xf numFmtId="41" fontId="12" fillId="3" borderId="8" xfId="4" applyNumberFormat="1" applyFont="1" applyFill="1" applyBorder="1" applyAlignment="1">
      <alignment horizontal="center" vertical="center"/>
    </xf>
    <xf numFmtId="0" fontId="12" fillId="3" borderId="8" xfId="4" applyFont="1" applyFill="1" applyBorder="1" applyAlignment="1">
      <alignment vertical="top" wrapText="1"/>
    </xf>
    <xf numFmtId="41" fontId="18" fillId="3" borderId="8" xfId="4" quotePrefix="1" applyNumberFormat="1" applyFont="1" applyFill="1" applyBorder="1" applyAlignment="1">
      <alignment vertical="center" wrapText="1"/>
    </xf>
    <xf numFmtId="0" fontId="17" fillId="0" borderId="14" xfId="7" applyFont="1" applyFill="1" applyBorder="1" applyAlignment="1">
      <alignment vertical="top" wrapText="1"/>
    </xf>
    <xf numFmtId="165" fontId="17" fillId="0" borderId="15" xfId="6" applyNumberFormat="1" applyFont="1" applyFill="1" applyBorder="1" applyAlignment="1">
      <alignment horizontal="right" vertical="top" wrapText="1"/>
    </xf>
    <xf numFmtId="165" fontId="17" fillId="0" borderId="8" xfId="6" applyNumberFormat="1" applyFont="1" applyFill="1" applyBorder="1" applyAlignment="1">
      <alignment horizontal="right" vertical="top" wrapText="1"/>
    </xf>
    <xf numFmtId="41" fontId="12" fillId="3" borderId="9" xfId="4" quotePrefix="1" applyNumberFormat="1" applyFont="1" applyFill="1" applyBorder="1" applyAlignment="1">
      <alignment horizontal="left" vertical="center" wrapText="1"/>
    </xf>
    <xf numFmtId="41" fontId="12" fillId="3" borderId="11" xfId="4" quotePrefix="1" applyNumberFormat="1" applyFont="1" applyFill="1" applyBorder="1" applyAlignment="1">
      <alignment horizontal="left" vertical="center" wrapText="1"/>
    </xf>
    <xf numFmtId="41" fontId="11" fillId="3" borderId="8" xfId="3" applyNumberFormat="1" applyFont="1" applyFill="1" applyBorder="1" applyAlignment="1">
      <alignment horizontal="right" vertical="center" wrapText="1"/>
    </xf>
    <xf numFmtId="4" fontId="13" fillId="3" borderId="8" xfId="5" applyNumberFormat="1" applyFont="1" applyFill="1" applyBorder="1" applyAlignment="1">
      <alignment horizontal="right" vertical="center"/>
    </xf>
    <xf numFmtId="2" fontId="13" fillId="3" borderId="8" xfId="3" applyNumberFormat="1" applyFont="1" applyFill="1" applyBorder="1" applyAlignment="1">
      <alignment vertical="center"/>
    </xf>
    <xf numFmtId="0" fontId="3" fillId="3" borderId="8" xfId="3" applyFont="1" applyFill="1" applyBorder="1" applyAlignment="1">
      <alignment vertical="center"/>
    </xf>
    <xf numFmtId="0" fontId="18" fillId="3" borderId="8" xfId="4" applyFont="1" applyFill="1" applyBorder="1" applyAlignment="1">
      <alignment horizontal="center" vertical="center"/>
    </xf>
    <xf numFmtId="41" fontId="17" fillId="3" borderId="8" xfId="4" applyNumberFormat="1" applyFont="1" applyFill="1" applyBorder="1" applyAlignment="1">
      <alignment horizontal="right" vertical="center" wrapText="1"/>
    </xf>
    <xf numFmtId="4" fontId="14" fillId="0" borderId="12" xfId="5" applyNumberFormat="1" applyFont="1" applyFill="1" applyBorder="1" applyAlignment="1">
      <alignment horizontal="left" vertical="center"/>
    </xf>
    <xf numFmtId="2" fontId="14" fillId="0" borderId="12" xfId="3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164" fontId="20" fillId="3" borderId="8" xfId="9" applyNumberFormat="1" applyFont="1" applyFill="1" applyBorder="1" applyAlignment="1">
      <alignment vertical="center"/>
    </xf>
    <xf numFmtId="41" fontId="11" fillId="3" borderId="8" xfId="5" applyNumberFormat="1" applyFont="1" applyFill="1" applyBorder="1" applyAlignment="1">
      <alignment horizontal="right" vertical="center" wrapText="1"/>
    </xf>
    <xf numFmtId="0" fontId="18" fillId="3" borderId="8" xfId="4" applyFont="1" applyFill="1" applyBorder="1" applyAlignment="1">
      <alignment vertical="top" wrapText="1"/>
    </xf>
    <xf numFmtId="41" fontId="17" fillId="3" borderId="8" xfId="3" applyNumberFormat="1" applyFont="1" applyFill="1" applyBorder="1" applyAlignment="1">
      <alignment vertical="center" wrapText="1"/>
    </xf>
    <xf numFmtId="4" fontId="21" fillId="0" borderId="8" xfId="5" quotePrefix="1" applyNumberFormat="1" applyFont="1" applyFill="1" applyBorder="1" applyAlignment="1">
      <alignment horizontal="left" vertical="center" wrapText="1"/>
    </xf>
    <xf numFmtId="2" fontId="13" fillId="0" borderId="1" xfId="3" applyNumberFormat="1" applyFont="1" applyFill="1" applyBorder="1" applyAlignment="1">
      <alignment horizontal="center" vertical="center"/>
    </xf>
    <xf numFmtId="2" fontId="13" fillId="0" borderId="12" xfId="3" applyNumberFormat="1" applyFont="1" applyFill="1" applyBorder="1" applyAlignment="1">
      <alignment horizontal="center" vertical="center"/>
    </xf>
    <xf numFmtId="4" fontId="21" fillId="0" borderId="8" xfId="5" applyNumberFormat="1" applyFont="1" applyFill="1" applyBorder="1" applyAlignment="1">
      <alignment horizontal="left" vertical="center" wrapText="1"/>
    </xf>
    <xf numFmtId="2" fontId="13" fillId="0" borderId="5" xfId="3" applyNumberFormat="1" applyFont="1" applyFill="1" applyBorder="1" applyAlignment="1">
      <alignment horizontal="center" vertical="center"/>
    </xf>
    <xf numFmtId="41" fontId="18" fillId="0" borderId="8" xfId="10" applyFont="1" applyFill="1" applyBorder="1" applyAlignment="1">
      <alignment horizontal="right" vertical="center"/>
    </xf>
    <xf numFmtId="166" fontId="15" fillId="4" borderId="8" xfId="3" applyNumberFormat="1" applyFont="1" applyFill="1" applyBorder="1" applyAlignment="1">
      <alignment horizontal="left" vertical="center" wrapText="1"/>
    </xf>
    <xf numFmtId="166" fontId="15" fillId="4" borderId="8" xfId="3" applyNumberFormat="1" applyFont="1" applyFill="1" applyBorder="1" applyAlignment="1">
      <alignment vertical="top" wrapText="1"/>
    </xf>
    <xf numFmtId="0" fontId="12" fillId="3" borderId="8" xfId="4" applyFont="1" applyFill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41" fontId="12" fillId="3" borderId="6" xfId="4" applyNumberFormat="1" applyFont="1" applyFill="1" applyBorder="1" applyAlignment="1">
      <alignment horizontal="left" vertical="center" wrapText="1"/>
    </xf>
    <xf numFmtId="41" fontId="12" fillId="3" borderId="16" xfId="4" applyNumberFormat="1" applyFont="1" applyFill="1" applyBorder="1" applyAlignment="1">
      <alignment horizontal="left" vertical="center" wrapText="1"/>
    </xf>
    <xf numFmtId="41" fontId="12" fillId="0" borderId="8" xfId="10" applyFont="1" applyFill="1" applyBorder="1" applyAlignment="1">
      <alignment horizontal="right" vertical="center"/>
    </xf>
    <xf numFmtId="41" fontId="12" fillId="3" borderId="8" xfId="4" applyNumberFormat="1" applyFont="1" applyFill="1" applyBorder="1" applyAlignment="1">
      <alignment horizontal="left" vertical="center" wrapText="1"/>
    </xf>
    <xf numFmtId="41" fontId="18" fillId="3" borderId="8" xfId="4" quotePrefix="1" applyNumberFormat="1" applyFont="1" applyFill="1" applyBorder="1" applyAlignment="1">
      <alignment horizontal="center" vertical="center" wrapText="1"/>
    </xf>
    <xf numFmtId="9" fontId="13" fillId="0" borderId="1" xfId="5" applyNumberFormat="1" applyFont="1" applyFill="1" applyBorder="1" applyAlignment="1">
      <alignment horizontal="center" vertical="center"/>
    </xf>
    <xf numFmtId="166" fontId="15" fillId="4" borderId="1" xfId="3" applyNumberFormat="1" applyFont="1" applyFill="1" applyBorder="1" applyAlignment="1">
      <alignment horizontal="left" vertical="center" wrapText="1"/>
    </xf>
    <xf numFmtId="166" fontId="15" fillId="4" borderId="1" xfId="3" applyNumberFormat="1" applyFont="1" applyFill="1" applyBorder="1" applyAlignment="1">
      <alignment vertical="top" wrapText="1"/>
    </xf>
    <xf numFmtId="0" fontId="3" fillId="0" borderId="8" xfId="3" applyFont="1" applyFill="1" applyBorder="1" applyAlignment="1">
      <alignment vertical="center"/>
    </xf>
    <xf numFmtId="0" fontId="12" fillId="3" borderId="8" xfId="4" applyFont="1" applyFill="1" applyBorder="1" applyAlignment="1">
      <alignment horizontal="center" vertical="center" wrapText="1"/>
    </xf>
    <xf numFmtId="41" fontId="12" fillId="3" borderId="8" xfId="4" applyNumberFormat="1" applyFont="1" applyFill="1" applyBorder="1" applyAlignment="1">
      <alignment horizontal="left" vertical="center" wrapText="1"/>
    </xf>
    <xf numFmtId="41" fontId="20" fillId="3" borderId="8" xfId="6" applyNumberFormat="1" applyFont="1" applyFill="1" applyBorder="1" applyAlignment="1">
      <alignment vertical="center" wrapText="1"/>
    </xf>
    <xf numFmtId="41" fontId="11" fillId="3" borderId="8" xfId="3" applyNumberFormat="1" applyFont="1" applyFill="1" applyBorder="1" applyAlignment="1">
      <alignment vertical="center"/>
    </xf>
    <xf numFmtId="2" fontId="13" fillId="0" borderId="8" xfId="3" applyNumberFormat="1" applyFont="1" applyFill="1" applyBorder="1" applyAlignment="1">
      <alignment horizontal="center" vertical="center"/>
    </xf>
    <xf numFmtId="0" fontId="18" fillId="3" borderId="8" xfId="4" applyNumberFormat="1" applyFont="1" applyFill="1" applyBorder="1" applyAlignment="1">
      <alignment horizontal="center" vertical="center" wrapText="1"/>
    </xf>
    <xf numFmtId="41" fontId="17" fillId="3" borderId="8" xfId="3" applyNumberFormat="1" applyFont="1" applyFill="1" applyBorder="1" applyAlignment="1">
      <alignment vertical="center"/>
    </xf>
    <xf numFmtId="41" fontId="17" fillId="3" borderId="8" xfId="3" applyNumberFormat="1" applyFont="1" applyFill="1" applyBorder="1" applyAlignment="1">
      <alignment horizontal="right" vertical="center"/>
    </xf>
    <xf numFmtId="0" fontId="11" fillId="0" borderId="0" xfId="6" applyFont="1" applyAlignment="1">
      <alignment vertical="center"/>
    </xf>
    <xf numFmtId="41" fontId="12" fillId="3" borderId="9" xfId="4" applyNumberFormat="1" applyFont="1" applyFill="1" applyBorder="1" applyAlignment="1">
      <alignment horizontal="left" vertical="center" wrapText="1"/>
    </xf>
    <xf numFmtId="41" fontId="12" fillId="3" borderId="11" xfId="4" applyNumberFormat="1" applyFont="1" applyFill="1" applyBorder="1" applyAlignment="1">
      <alignment horizontal="left" vertical="center" wrapText="1"/>
    </xf>
    <xf numFmtId="41" fontId="18" fillId="3" borderId="8" xfId="4" applyNumberFormat="1" applyFont="1" applyFill="1" applyBorder="1" applyAlignment="1">
      <alignment horizontal="center" vertical="center" wrapText="1"/>
    </xf>
    <xf numFmtId="41" fontId="12" fillId="3" borderId="9" xfId="4" applyNumberFormat="1" applyFont="1" applyFill="1" applyBorder="1" applyAlignment="1">
      <alignment horizontal="left" vertical="center" wrapText="1"/>
    </xf>
    <xf numFmtId="0" fontId="22" fillId="0" borderId="8" xfId="3" applyFont="1" applyBorder="1" applyAlignment="1">
      <alignment horizontal="left" vertical="center" wrapText="1" readingOrder="1"/>
    </xf>
    <xf numFmtId="0" fontId="22" fillId="0" borderId="0" xfId="3" applyFont="1" applyAlignment="1">
      <alignment horizontal="left" vertical="center" wrapText="1" readingOrder="1"/>
    </xf>
    <xf numFmtId="41" fontId="12" fillId="3" borderId="10" xfId="4" applyNumberFormat="1" applyFont="1" applyFill="1" applyBorder="1" applyAlignment="1">
      <alignment horizontal="left" vertical="center" wrapText="1"/>
    </xf>
    <xf numFmtId="167" fontId="12" fillId="3" borderId="8" xfId="2" applyNumberFormat="1" applyFont="1" applyFill="1" applyBorder="1" applyAlignment="1">
      <alignment horizontal="center" vertical="center" wrapText="1"/>
    </xf>
    <xf numFmtId="41" fontId="11" fillId="3" borderId="8" xfId="3" applyNumberFormat="1" applyFont="1" applyFill="1" applyBorder="1" applyAlignment="1">
      <alignment horizontal="right" vertical="center"/>
    </xf>
    <xf numFmtId="41" fontId="11" fillId="3" borderId="8" xfId="3" applyNumberFormat="1" applyFont="1" applyFill="1" applyBorder="1" applyAlignment="1">
      <alignment vertical="center" wrapText="1"/>
    </xf>
    <xf numFmtId="0" fontId="17" fillId="0" borderId="17" xfId="7" applyFont="1" applyFill="1" applyBorder="1" applyAlignment="1">
      <alignment vertical="top" wrapText="1"/>
    </xf>
    <xf numFmtId="165" fontId="17" fillId="0" borderId="18" xfId="6" applyNumberFormat="1" applyFont="1" applyFill="1" applyBorder="1" applyAlignment="1">
      <alignment horizontal="right" vertical="center" wrapText="1"/>
    </xf>
    <xf numFmtId="0" fontId="12" fillId="3" borderId="8" xfId="4" applyFont="1" applyFill="1" applyBorder="1" applyAlignment="1">
      <alignment vertical="center" wrapText="1"/>
    </xf>
    <xf numFmtId="0" fontId="12" fillId="3" borderId="9" xfId="4" quotePrefix="1" applyNumberFormat="1" applyFont="1" applyFill="1" applyBorder="1" applyAlignment="1">
      <alignment horizontal="left" vertical="center" wrapText="1"/>
    </xf>
    <xf numFmtId="0" fontId="12" fillId="3" borderId="11" xfId="4" quotePrefix="1" applyNumberFormat="1" applyFont="1" applyFill="1" applyBorder="1" applyAlignment="1">
      <alignment horizontal="left" vertical="center" wrapText="1"/>
    </xf>
    <xf numFmtId="0" fontId="15" fillId="0" borderId="8" xfId="3" applyFont="1" applyFill="1" applyBorder="1" applyAlignment="1">
      <alignment vertical="center"/>
    </xf>
    <xf numFmtId="0" fontId="12" fillId="3" borderId="8" xfId="4" quotePrefix="1" applyNumberFormat="1" applyFont="1" applyFill="1" applyBorder="1" applyAlignment="1">
      <alignment horizontal="left" vertical="center" wrapText="1"/>
    </xf>
    <xf numFmtId="166" fontId="15" fillId="4" borderId="8" xfId="3" quotePrefix="1" applyNumberFormat="1" applyFont="1" applyFill="1" applyBorder="1" applyAlignment="1">
      <alignment horizontal="left" vertical="center" wrapText="1"/>
    </xf>
    <xf numFmtId="0" fontId="12" fillId="3" borderId="9" xfId="4" applyFont="1" applyFill="1" applyBorder="1" applyAlignment="1">
      <alignment horizontal="left" vertical="center" wrapText="1"/>
    </xf>
    <xf numFmtId="0" fontId="12" fillId="3" borderId="10" xfId="4" applyFont="1" applyFill="1" applyBorder="1" applyAlignment="1">
      <alignment horizontal="left" vertical="center" wrapText="1"/>
    </xf>
    <xf numFmtId="0" fontId="12" fillId="3" borderId="11" xfId="4" applyFont="1" applyFill="1" applyBorder="1" applyAlignment="1">
      <alignment horizontal="left" vertical="center" wrapText="1"/>
    </xf>
    <xf numFmtId="167" fontId="12" fillId="3" borderId="8" xfId="2" applyNumberFormat="1" applyFont="1" applyFill="1" applyBorder="1" applyAlignment="1">
      <alignment vertical="top" wrapText="1"/>
    </xf>
    <xf numFmtId="0" fontId="12" fillId="3" borderId="9" xfId="4" quotePrefix="1" applyNumberFormat="1" applyFont="1" applyFill="1" applyBorder="1" applyAlignment="1">
      <alignment horizontal="left" vertical="center" wrapText="1"/>
    </xf>
    <xf numFmtId="4" fontId="14" fillId="0" borderId="8" xfId="5" applyNumberFormat="1" applyFont="1" applyFill="1" applyBorder="1" applyAlignment="1">
      <alignment horizontal="left" vertical="center" wrapText="1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0" fontId="14" fillId="0" borderId="0" xfId="5" applyFont="1" applyFill="1" applyBorder="1" applyAlignment="1">
      <alignment horizontal="right" vertical="center" wrapText="1"/>
    </xf>
    <xf numFmtId="9" fontId="14" fillId="0" borderId="0" xfId="5" applyNumberFormat="1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right" vertical="center"/>
    </xf>
    <xf numFmtId="2" fontId="1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3" fillId="0" borderId="0" xfId="3" applyFont="1" applyFill="1" applyBorder="1">
      <alignment vertical="top"/>
    </xf>
    <xf numFmtId="9" fontId="23" fillId="0" borderId="0" xfId="3" applyNumberFormat="1" applyFont="1" applyFill="1" applyBorder="1">
      <alignment vertical="top"/>
    </xf>
    <xf numFmtId="0" fontId="23" fillId="0" borderId="0" xfId="3" applyFont="1" applyFill="1">
      <alignment vertical="top"/>
    </xf>
    <xf numFmtId="0" fontId="24" fillId="0" borderId="0" xfId="3" applyFont="1" applyFill="1" applyBorder="1" applyAlignment="1">
      <alignment horizontal="left"/>
    </xf>
    <xf numFmtId="0" fontId="24" fillId="0" borderId="0" xfId="3" applyFont="1" applyFill="1" applyBorder="1" applyAlignment="1">
      <alignment horizontal="left"/>
    </xf>
    <xf numFmtId="0" fontId="14" fillId="0" borderId="0" xfId="3" applyFont="1" applyFill="1" applyBorder="1" applyAlignment="1">
      <alignment horizontal="center" vertical="top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25" fillId="0" borderId="0" xfId="3" applyFont="1" applyFill="1" applyBorder="1">
      <alignment vertical="top"/>
    </xf>
    <xf numFmtId="9" fontId="25" fillId="0" borderId="0" xfId="3" applyNumberFormat="1" applyFont="1" applyFill="1" applyBorder="1">
      <alignment vertical="top"/>
    </xf>
    <xf numFmtId="0" fontId="14" fillId="0" borderId="0" xfId="3" applyFont="1" applyFill="1" applyAlignment="1">
      <alignment horizontal="center" vertical="center" wrapText="1"/>
    </xf>
    <xf numFmtId="0" fontId="25" fillId="0" borderId="0" xfId="3" applyFont="1" applyFill="1">
      <alignment vertical="top"/>
    </xf>
    <xf numFmtId="9" fontId="25" fillId="0" borderId="0" xfId="3" applyNumberFormat="1" applyFont="1" applyFill="1">
      <alignment vertical="top"/>
    </xf>
    <xf numFmtId="0" fontId="14" fillId="0" borderId="0" xfId="3" applyFont="1" applyFill="1">
      <alignment vertical="top"/>
    </xf>
    <xf numFmtId="0" fontId="14" fillId="0" borderId="0" xfId="3" applyFont="1" applyFill="1" applyAlignment="1">
      <alignment horizontal="center" vertical="center"/>
    </xf>
    <xf numFmtId="0" fontId="26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center" vertical="top"/>
    </xf>
  </cellXfs>
  <cellStyles count="71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Calculation 2" xfId="36"/>
    <cellStyle name="Check Cell 2" xfId="37"/>
    <cellStyle name="Comma" xfId="1" builtinId="3"/>
    <cellStyle name="Comma [0]" xfId="2" builtinId="6"/>
    <cellStyle name="Comma [0] 2" xfId="38"/>
    <cellStyle name="Comma [0] 2 2" xfId="39"/>
    <cellStyle name="Comma [0] 3" xfId="10"/>
    <cellStyle name="Comma [0] 4" xfId="40"/>
    <cellStyle name="Comma [0] 5" xfId="41"/>
    <cellStyle name="Comma 2" xfId="9"/>
    <cellStyle name="Comma 2 2" xfId="42"/>
    <cellStyle name="Comma 2 3" xfId="43"/>
    <cellStyle name="Comma 3" xfId="44"/>
    <cellStyle name="Comma 3 2" xfId="45"/>
    <cellStyle name="Comma 4" xfId="46"/>
    <cellStyle name="Comma 4 2" xfId="47"/>
    <cellStyle name="Comma 5" xfId="48"/>
    <cellStyle name="Comma 6" xfId="49"/>
    <cellStyle name="Comma 7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" xfId="0" builtinId="0"/>
    <cellStyle name="Normal 2" xfId="3"/>
    <cellStyle name="Normal 2 2" xfId="6"/>
    <cellStyle name="Normal 2 2 2" xfId="8"/>
    <cellStyle name="Normal 2 3" xfId="60"/>
    <cellStyle name="Normal 2 7" xfId="61"/>
    <cellStyle name="Normal 3" xfId="7"/>
    <cellStyle name="Normal 3 2" xfId="5"/>
    <cellStyle name="Normal 4" xfId="62"/>
    <cellStyle name="Normal 4 2" xfId="63"/>
    <cellStyle name="Normal 5" xfId="64"/>
    <cellStyle name="Normal_Sheet1" xfId="4"/>
    <cellStyle name="Note 2" xfId="65"/>
    <cellStyle name="Output 2" xfId="66"/>
    <cellStyle name="Percent 2" xfId="67"/>
    <cellStyle name="Title 2" xfId="68"/>
    <cellStyle name="Total 2" xfId="69"/>
    <cellStyle name="Warning Text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KERJA/FILE%202021/EVLAP/LAPBUL%202021/Laporan%20Bulanan%20Kesbangpo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mrt 2021 (TW 1)"/>
      <sheetName val="April-Juni 2021 (TW 2)"/>
      <sheetName val="Lap. kinerja fisik (TW1-TW2)"/>
      <sheetName val="Sheet1"/>
    </sheetNames>
    <sheetDataSet>
      <sheetData sheetId="0">
        <row r="31">
          <cell r="I31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autoPageBreaks="0"/>
  </sheetPr>
  <dimension ref="A1:O77"/>
  <sheetViews>
    <sheetView tabSelected="1" showOutlineSymbols="0" view="pageBreakPreview" zoomScale="78" zoomScaleNormal="100" zoomScaleSheetLayoutView="78" workbookViewId="0">
      <pane ySplit="8" topLeftCell="A9" activePane="bottomLeft" state="frozenSplit"/>
      <selection pane="bottomLeft" activeCell="H9" sqref="H9"/>
    </sheetView>
  </sheetViews>
  <sheetFormatPr defaultColWidth="6.85546875" defaultRowHeight="13.5" customHeight="1" x14ac:dyDescent="0.25"/>
  <cols>
    <col min="1" max="1" width="6.28515625" style="3" customWidth="1"/>
    <col min="2" max="2" width="2.7109375" style="3" customWidth="1"/>
    <col min="3" max="3" width="3.85546875" style="3" customWidth="1"/>
    <col min="4" max="4" width="46.28515625" style="3" customWidth="1"/>
    <col min="5" max="5" width="20.85546875" style="3" customWidth="1"/>
    <col min="6" max="6" width="17.5703125" style="3" customWidth="1"/>
    <col min="7" max="7" width="18.42578125" style="3" customWidth="1"/>
    <col min="8" max="8" width="10.28515625" style="6" customWidth="1"/>
    <col min="9" max="9" width="33.5703125" style="3" customWidth="1"/>
    <col min="10" max="10" width="24.140625" style="3" customWidth="1"/>
    <col min="11" max="11" width="19.42578125" style="3" customWidth="1"/>
    <col min="12" max="12" width="6.85546875" style="3"/>
    <col min="13" max="13" width="45.85546875" style="3" bestFit="1" customWidth="1"/>
    <col min="14" max="255" width="6.85546875" style="3"/>
    <col min="256" max="256" width="6.28515625" style="3" bestFit="1" customWidth="1"/>
    <col min="257" max="257" width="0" style="3" hidden="1" customWidth="1"/>
    <col min="258" max="258" width="1.5703125" style="3" bestFit="1" customWidth="1"/>
    <col min="259" max="259" width="1.5703125" style="3" customWidth="1"/>
    <col min="260" max="260" width="42.42578125" style="3" customWidth="1"/>
    <col min="261" max="261" width="17.28515625" style="3" customWidth="1"/>
    <col min="262" max="262" width="22.7109375" style="3" customWidth="1"/>
    <col min="263" max="263" width="17.85546875" style="3" customWidth="1"/>
    <col min="264" max="264" width="10.85546875" style="3" customWidth="1"/>
    <col min="265" max="265" width="33.5703125" style="3" customWidth="1"/>
    <col min="266" max="266" width="26.140625" style="3" customWidth="1"/>
    <col min="267" max="267" width="17" style="3" customWidth="1"/>
    <col min="268" max="268" width="6.85546875" style="3"/>
    <col min="269" max="269" width="45.85546875" style="3" bestFit="1" customWidth="1"/>
    <col min="270" max="511" width="6.85546875" style="3"/>
    <col min="512" max="512" width="6.28515625" style="3" bestFit="1" customWidth="1"/>
    <col min="513" max="513" width="0" style="3" hidden="1" customWidth="1"/>
    <col min="514" max="514" width="1.5703125" style="3" bestFit="1" customWidth="1"/>
    <col min="515" max="515" width="1.5703125" style="3" customWidth="1"/>
    <col min="516" max="516" width="42.42578125" style="3" customWidth="1"/>
    <col min="517" max="517" width="17.28515625" style="3" customWidth="1"/>
    <col min="518" max="518" width="22.7109375" style="3" customWidth="1"/>
    <col min="519" max="519" width="17.85546875" style="3" customWidth="1"/>
    <col min="520" max="520" width="10.85546875" style="3" customWidth="1"/>
    <col min="521" max="521" width="33.5703125" style="3" customWidth="1"/>
    <col min="522" max="522" width="26.140625" style="3" customWidth="1"/>
    <col min="523" max="523" width="17" style="3" customWidth="1"/>
    <col min="524" max="524" width="6.85546875" style="3"/>
    <col min="525" max="525" width="45.85546875" style="3" bestFit="1" customWidth="1"/>
    <col min="526" max="767" width="6.85546875" style="3"/>
    <col min="768" max="768" width="6.28515625" style="3" bestFit="1" customWidth="1"/>
    <col min="769" max="769" width="0" style="3" hidden="1" customWidth="1"/>
    <col min="770" max="770" width="1.5703125" style="3" bestFit="1" customWidth="1"/>
    <col min="771" max="771" width="1.5703125" style="3" customWidth="1"/>
    <col min="772" max="772" width="42.42578125" style="3" customWidth="1"/>
    <col min="773" max="773" width="17.28515625" style="3" customWidth="1"/>
    <col min="774" max="774" width="22.7109375" style="3" customWidth="1"/>
    <col min="775" max="775" width="17.85546875" style="3" customWidth="1"/>
    <col min="776" max="776" width="10.85546875" style="3" customWidth="1"/>
    <col min="777" max="777" width="33.5703125" style="3" customWidth="1"/>
    <col min="778" max="778" width="26.140625" style="3" customWidth="1"/>
    <col min="779" max="779" width="17" style="3" customWidth="1"/>
    <col min="780" max="780" width="6.85546875" style="3"/>
    <col min="781" max="781" width="45.85546875" style="3" bestFit="1" customWidth="1"/>
    <col min="782" max="1023" width="6.85546875" style="3"/>
    <col min="1024" max="1024" width="6.28515625" style="3" bestFit="1" customWidth="1"/>
    <col min="1025" max="1025" width="0" style="3" hidden="1" customWidth="1"/>
    <col min="1026" max="1026" width="1.5703125" style="3" bestFit="1" customWidth="1"/>
    <col min="1027" max="1027" width="1.5703125" style="3" customWidth="1"/>
    <col min="1028" max="1028" width="42.42578125" style="3" customWidth="1"/>
    <col min="1029" max="1029" width="17.28515625" style="3" customWidth="1"/>
    <col min="1030" max="1030" width="22.7109375" style="3" customWidth="1"/>
    <col min="1031" max="1031" width="17.85546875" style="3" customWidth="1"/>
    <col min="1032" max="1032" width="10.85546875" style="3" customWidth="1"/>
    <col min="1033" max="1033" width="33.5703125" style="3" customWidth="1"/>
    <col min="1034" max="1034" width="26.140625" style="3" customWidth="1"/>
    <col min="1035" max="1035" width="17" style="3" customWidth="1"/>
    <col min="1036" max="1036" width="6.85546875" style="3"/>
    <col min="1037" max="1037" width="45.85546875" style="3" bestFit="1" customWidth="1"/>
    <col min="1038" max="1279" width="6.85546875" style="3"/>
    <col min="1280" max="1280" width="6.28515625" style="3" bestFit="1" customWidth="1"/>
    <col min="1281" max="1281" width="0" style="3" hidden="1" customWidth="1"/>
    <col min="1282" max="1282" width="1.5703125" style="3" bestFit="1" customWidth="1"/>
    <col min="1283" max="1283" width="1.5703125" style="3" customWidth="1"/>
    <col min="1284" max="1284" width="42.42578125" style="3" customWidth="1"/>
    <col min="1285" max="1285" width="17.28515625" style="3" customWidth="1"/>
    <col min="1286" max="1286" width="22.7109375" style="3" customWidth="1"/>
    <col min="1287" max="1287" width="17.85546875" style="3" customWidth="1"/>
    <col min="1288" max="1288" width="10.85546875" style="3" customWidth="1"/>
    <col min="1289" max="1289" width="33.5703125" style="3" customWidth="1"/>
    <col min="1290" max="1290" width="26.140625" style="3" customWidth="1"/>
    <col min="1291" max="1291" width="17" style="3" customWidth="1"/>
    <col min="1292" max="1292" width="6.85546875" style="3"/>
    <col min="1293" max="1293" width="45.85546875" style="3" bestFit="1" customWidth="1"/>
    <col min="1294" max="1535" width="6.85546875" style="3"/>
    <col min="1536" max="1536" width="6.28515625" style="3" bestFit="1" customWidth="1"/>
    <col min="1537" max="1537" width="0" style="3" hidden="1" customWidth="1"/>
    <col min="1538" max="1538" width="1.5703125" style="3" bestFit="1" customWidth="1"/>
    <col min="1539" max="1539" width="1.5703125" style="3" customWidth="1"/>
    <col min="1540" max="1540" width="42.42578125" style="3" customWidth="1"/>
    <col min="1541" max="1541" width="17.28515625" style="3" customWidth="1"/>
    <col min="1542" max="1542" width="22.7109375" style="3" customWidth="1"/>
    <col min="1543" max="1543" width="17.85546875" style="3" customWidth="1"/>
    <col min="1544" max="1544" width="10.85546875" style="3" customWidth="1"/>
    <col min="1545" max="1545" width="33.5703125" style="3" customWidth="1"/>
    <col min="1546" max="1546" width="26.140625" style="3" customWidth="1"/>
    <col min="1547" max="1547" width="17" style="3" customWidth="1"/>
    <col min="1548" max="1548" width="6.85546875" style="3"/>
    <col min="1549" max="1549" width="45.85546875" style="3" bestFit="1" customWidth="1"/>
    <col min="1550" max="1791" width="6.85546875" style="3"/>
    <col min="1792" max="1792" width="6.28515625" style="3" bestFit="1" customWidth="1"/>
    <col min="1793" max="1793" width="0" style="3" hidden="1" customWidth="1"/>
    <col min="1794" max="1794" width="1.5703125" style="3" bestFit="1" customWidth="1"/>
    <col min="1795" max="1795" width="1.5703125" style="3" customWidth="1"/>
    <col min="1796" max="1796" width="42.42578125" style="3" customWidth="1"/>
    <col min="1797" max="1797" width="17.28515625" style="3" customWidth="1"/>
    <col min="1798" max="1798" width="22.7109375" style="3" customWidth="1"/>
    <col min="1799" max="1799" width="17.85546875" style="3" customWidth="1"/>
    <col min="1800" max="1800" width="10.85546875" style="3" customWidth="1"/>
    <col min="1801" max="1801" width="33.5703125" style="3" customWidth="1"/>
    <col min="1802" max="1802" width="26.140625" style="3" customWidth="1"/>
    <col min="1803" max="1803" width="17" style="3" customWidth="1"/>
    <col min="1804" max="1804" width="6.85546875" style="3"/>
    <col min="1805" max="1805" width="45.85546875" style="3" bestFit="1" customWidth="1"/>
    <col min="1806" max="2047" width="6.85546875" style="3"/>
    <col min="2048" max="2048" width="6.28515625" style="3" bestFit="1" customWidth="1"/>
    <col min="2049" max="2049" width="0" style="3" hidden="1" customWidth="1"/>
    <col min="2050" max="2050" width="1.5703125" style="3" bestFit="1" customWidth="1"/>
    <col min="2051" max="2051" width="1.5703125" style="3" customWidth="1"/>
    <col min="2052" max="2052" width="42.42578125" style="3" customWidth="1"/>
    <col min="2053" max="2053" width="17.28515625" style="3" customWidth="1"/>
    <col min="2054" max="2054" width="22.7109375" style="3" customWidth="1"/>
    <col min="2055" max="2055" width="17.85546875" style="3" customWidth="1"/>
    <col min="2056" max="2056" width="10.85546875" style="3" customWidth="1"/>
    <col min="2057" max="2057" width="33.5703125" style="3" customWidth="1"/>
    <col min="2058" max="2058" width="26.140625" style="3" customWidth="1"/>
    <col min="2059" max="2059" width="17" style="3" customWidth="1"/>
    <col min="2060" max="2060" width="6.85546875" style="3"/>
    <col min="2061" max="2061" width="45.85546875" style="3" bestFit="1" customWidth="1"/>
    <col min="2062" max="2303" width="6.85546875" style="3"/>
    <col min="2304" max="2304" width="6.28515625" style="3" bestFit="1" customWidth="1"/>
    <col min="2305" max="2305" width="0" style="3" hidden="1" customWidth="1"/>
    <col min="2306" max="2306" width="1.5703125" style="3" bestFit="1" customWidth="1"/>
    <col min="2307" max="2307" width="1.5703125" style="3" customWidth="1"/>
    <col min="2308" max="2308" width="42.42578125" style="3" customWidth="1"/>
    <col min="2309" max="2309" width="17.28515625" style="3" customWidth="1"/>
    <col min="2310" max="2310" width="22.7109375" style="3" customWidth="1"/>
    <col min="2311" max="2311" width="17.85546875" style="3" customWidth="1"/>
    <col min="2312" max="2312" width="10.85546875" style="3" customWidth="1"/>
    <col min="2313" max="2313" width="33.5703125" style="3" customWidth="1"/>
    <col min="2314" max="2314" width="26.140625" style="3" customWidth="1"/>
    <col min="2315" max="2315" width="17" style="3" customWidth="1"/>
    <col min="2316" max="2316" width="6.85546875" style="3"/>
    <col min="2317" max="2317" width="45.85546875" style="3" bestFit="1" customWidth="1"/>
    <col min="2318" max="2559" width="6.85546875" style="3"/>
    <col min="2560" max="2560" width="6.28515625" style="3" bestFit="1" customWidth="1"/>
    <col min="2561" max="2561" width="0" style="3" hidden="1" customWidth="1"/>
    <col min="2562" max="2562" width="1.5703125" style="3" bestFit="1" customWidth="1"/>
    <col min="2563" max="2563" width="1.5703125" style="3" customWidth="1"/>
    <col min="2564" max="2564" width="42.42578125" style="3" customWidth="1"/>
    <col min="2565" max="2565" width="17.28515625" style="3" customWidth="1"/>
    <col min="2566" max="2566" width="22.7109375" style="3" customWidth="1"/>
    <col min="2567" max="2567" width="17.85546875" style="3" customWidth="1"/>
    <col min="2568" max="2568" width="10.85546875" style="3" customWidth="1"/>
    <col min="2569" max="2569" width="33.5703125" style="3" customWidth="1"/>
    <col min="2570" max="2570" width="26.140625" style="3" customWidth="1"/>
    <col min="2571" max="2571" width="17" style="3" customWidth="1"/>
    <col min="2572" max="2572" width="6.85546875" style="3"/>
    <col min="2573" max="2573" width="45.85546875" style="3" bestFit="1" customWidth="1"/>
    <col min="2574" max="2815" width="6.85546875" style="3"/>
    <col min="2816" max="2816" width="6.28515625" style="3" bestFit="1" customWidth="1"/>
    <col min="2817" max="2817" width="0" style="3" hidden="1" customWidth="1"/>
    <col min="2818" max="2818" width="1.5703125" style="3" bestFit="1" customWidth="1"/>
    <col min="2819" max="2819" width="1.5703125" style="3" customWidth="1"/>
    <col min="2820" max="2820" width="42.42578125" style="3" customWidth="1"/>
    <col min="2821" max="2821" width="17.28515625" style="3" customWidth="1"/>
    <col min="2822" max="2822" width="22.7109375" style="3" customWidth="1"/>
    <col min="2823" max="2823" width="17.85546875" style="3" customWidth="1"/>
    <col min="2824" max="2824" width="10.85546875" style="3" customWidth="1"/>
    <col min="2825" max="2825" width="33.5703125" style="3" customWidth="1"/>
    <col min="2826" max="2826" width="26.140625" style="3" customWidth="1"/>
    <col min="2827" max="2827" width="17" style="3" customWidth="1"/>
    <col min="2828" max="2828" width="6.85546875" style="3"/>
    <col min="2829" max="2829" width="45.85546875" style="3" bestFit="1" customWidth="1"/>
    <col min="2830" max="3071" width="6.85546875" style="3"/>
    <col min="3072" max="3072" width="6.28515625" style="3" bestFit="1" customWidth="1"/>
    <col min="3073" max="3073" width="0" style="3" hidden="1" customWidth="1"/>
    <col min="3074" max="3074" width="1.5703125" style="3" bestFit="1" customWidth="1"/>
    <col min="3075" max="3075" width="1.5703125" style="3" customWidth="1"/>
    <col min="3076" max="3076" width="42.42578125" style="3" customWidth="1"/>
    <col min="3077" max="3077" width="17.28515625" style="3" customWidth="1"/>
    <col min="3078" max="3078" width="22.7109375" style="3" customWidth="1"/>
    <col min="3079" max="3079" width="17.85546875" style="3" customWidth="1"/>
    <col min="3080" max="3080" width="10.85546875" style="3" customWidth="1"/>
    <col min="3081" max="3081" width="33.5703125" style="3" customWidth="1"/>
    <col min="3082" max="3082" width="26.140625" style="3" customWidth="1"/>
    <col min="3083" max="3083" width="17" style="3" customWidth="1"/>
    <col min="3084" max="3084" width="6.85546875" style="3"/>
    <col min="3085" max="3085" width="45.85546875" style="3" bestFit="1" customWidth="1"/>
    <col min="3086" max="3327" width="6.85546875" style="3"/>
    <col min="3328" max="3328" width="6.28515625" style="3" bestFit="1" customWidth="1"/>
    <col min="3329" max="3329" width="0" style="3" hidden="1" customWidth="1"/>
    <col min="3330" max="3330" width="1.5703125" style="3" bestFit="1" customWidth="1"/>
    <col min="3331" max="3331" width="1.5703125" style="3" customWidth="1"/>
    <col min="3332" max="3332" width="42.42578125" style="3" customWidth="1"/>
    <col min="3333" max="3333" width="17.28515625" style="3" customWidth="1"/>
    <col min="3334" max="3334" width="22.7109375" style="3" customWidth="1"/>
    <col min="3335" max="3335" width="17.85546875" style="3" customWidth="1"/>
    <col min="3336" max="3336" width="10.85546875" style="3" customWidth="1"/>
    <col min="3337" max="3337" width="33.5703125" style="3" customWidth="1"/>
    <col min="3338" max="3338" width="26.140625" style="3" customWidth="1"/>
    <col min="3339" max="3339" width="17" style="3" customWidth="1"/>
    <col min="3340" max="3340" width="6.85546875" style="3"/>
    <col min="3341" max="3341" width="45.85546875" style="3" bestFit="1" customWidth="1"/>
    <col min="3342" max="3583" width="6.85546875" style="3"/>
    <col min="3584" max="3584" width="6.28515625" style="3" bestFit="1" customWidth="1"/>
    <col min="3585" max="3585" width="0" style="3" hidden="1" customWidth="1"/>
    <col min="3586" max="3586" width="1.5703125" style="3" bestFit="1" customWidth="1"/>
    <col min="3587" max="3587" width="1.5703125" style="3" customWidth="1"/>
    <col min="3588" max="3588" width="42.42578125" style="3" customWidth="1"/>
    <col min="3589" max="3589" width="17.28515625" style="3" customWidth="1"/>
    <col min="3590" max="3590" width="22.7109375" style="3" customWidth="1"/>
    <col min="3591" max="3591" width="17.85546875" style="3" customWidth="1"/>
    <col min="3592" max="3592" width="10.85546875" style="3" customWidth="1"/>
    <col min="3593" max="3593" width="33.5703125" style="3" customWidth="1"/>
    <col min="3594" max="3594" width="26.140625" style="3" customWidth="1"/>
    <col min="3595" max="3595" width="17" style="3" customWidth="1"/>
    <col min="3596" max="3596" width="6.85546875" style="3"/>
    <col min="3597" max="3597" width="45.85546875" style="3" bestFit="1" customWidth="1"/>
    <col min="3598" max="3839" width="6.85546875" style="3"/>
    <col min="3840" max="3840" width="6.28515625" style="3" bestFit="1" customWidth="1"/>
    <col min="3841" max="3841" width="0" style="3" hidden="1" customWidth="1"/>
    <col min="3842" max="3842" width="1.5703125" style="3" bestFit="1" customWidth="1"/>
    <col min="3843" max="3843" width="1.5703125" style="3" customWidth="1"/>
    <col min="3844" max="3844" width="42.42578125" style="3" customWidth="1"/>
    <col min="3845" max="3845" width="17.28515625" style="3" customWidth="1"/>
    <col min="3846" max="3846" width="22.7109375" style="3" customWidth="1"/>
    <col min="3847" max="3847" width="17.85546875" style="3" customWidth="1"/>
    <col min="3848" max="3848" width="10.85546875" style="3" customWidth="1"/>
    <col min="3849" max="3849" width="33.5703125" style="3" customWidth="1"/>
    <col min="3850" max="3850" width="26.140625" style="3" customWidth="1"/>
    <col min="3851" max="3851" width="17" style="3" customWidth="1"/>
    <col min="3852" max="3852" width="6.85546875" style="3"/>
    <col min="3853" max="3853" width="45.85546875" style="3" bestFit="1" customWidth="1"/>
    <col min="3854" max="4095" width="6.85546875" style="3"/>
    <col min="4096" max="4096" width="6.28515625" style="3" bestFit="1" customWidth="1"/>
    <col min="4097" max="4097" width="0" style="3" hidden="1" customWidth="1"/>
    <col min="4098" max="4098" width="1.5703125" style="3" bestFit="1" customWidth="1"/>
    <col min="4099" max="4099" width="1.5703125" style="3" customWidth="1"/>
    <col min="4100" max="4100" width="42.42578125" style="3" customWidth="1"/>
    <col min="4101" max="4101" width="17.28515625" style="3" customWidth="1"/>
    <col min="4102" max="4102" width="22.7109375" style="3" customWidth="1"/>
    <col min="4103" max="4103" width="17.85546875" style="3" customWidth="1"/>
    <col min="4104" max="4104" width="10.85546875" style="3" customWidth="1"/>
    <col min="4105" max="4105" width="33.5703125" style="3" customWidth="1"/>
    <col min="4106" max="4106" width="26.140625" style="3" customWidth="1"/>
    <col min="4107" max="4107" width="17" style="3" customWidth="1"/>
    <col min="4108" max="4108" width="6.85546875" style="3"/>
    <col min="4109" max="4109" width="45.85546875" style="3" bestFit="1" customWidth="1"/>
    <col min="4110" max="4351" width="6.85546875" style="3"/>
    <col min="4352" max="4352" width="6.28515625" style="3" bestFit="1" customWidth="1"/>
    <col min="4353" max="4353" width="0" style="3" hidden="1" customWidth="1"/>
    <col min="4354" max="4354" width="1.5703125" style="3" bestFit="1" customWidth="1"/>
    <col min="4355" max="4355" width="1.5703125" style="3" customWidth="1"/>
    <col min="4356" max="4356" width="42.42578125" style="3" customWidth="1"/>
    <col min="4357" max="4357" width="17.28515625" style="3" customWidth="1"/>
    <col min="4358" max="4358" width="22.7109375" style="3" customWidth="1"/>
    <col min="4359" max="4359" width="17.85546875" style="3" customWidth="1"/>
    <col min="4360" max="4360" width="10.85546875" style="3" customWidth="1"/>
    <col min="4361" max="4361" width="33.5703125" style="3" customWidth="1"/>
    <col min="4362" max="4362" width="26.140625" style="3" customWidth="1"/>
    <col min="4363" max="4363" width="17" style="3" customWidth="1"/>
    <col min="4364" max="4364" width="6.85546875" style="3"/>
    <col min="4365" max="4365" width="45.85546875" style="3" bestFit="1" customWidth="1"/>
    <col min="4366" max="4607" width="6.85546875" style="3"/>
    <col min="4608" max="4608" width="6.28515625" style="3" bestFit="1" customWidth="1"/>
    <col min="4609" max="4609" width="0" style="3" hidden="1" customWidth="1"/>
    <col min="4610" max="4610" width="1.5703125" style="3" bestFit="1" customWidth="1"/>
    <col min="4611" max="4611" width="1.5703125" style="3" customWidth="1"/>
    <col min="4612" max="4612" width="42.42578125" style="3" customWidth="1"/>
    <col min="4613" max="4613" width="17.28515625" style="3" customWidth="1"/>
    <col min="4614" max="4614" width="22.7109375" style="3" customWidth="1"/>
    <col min="4615" max="4615" width="17.85546875" style="3" customWidth="1"/>
    <col min="4616" max="4616" width="10.85546875" style="3" customWidth="1"/>
    <col min="4617" max="4617" width="33.5703125" style="3" customWidth="1"/>
    <col min="4618" max="4618" width="26.140625" style="3" customWidth="1"/>
    <col min="4619" max="4619" width="17" style="3" customWidth="1"/>
    <col min="4620" max="4620" width="6.85546875" style="3"/>
    <col min="4621" max="4621" width="45.85546875" style="3" bestFit="1" customWidth="1"/>
    <col min="4622" max="4863" width="6.85546875" style="3"/>
    <col min="4864" max="4864" width="6.28515625" style="3" bestFit="1" customWidth="1"/>
    <col min="4865" max="4865" width="0" style="3" hidden="1" customWidth="1"/>
    <col min="4866" max="4866" width="1.5703125" style="3" bestFit="1" customWidth="1"/>
    <col min="4867" max="4867" width="1.5703125" style="3" customWidth="1"/>
    <col min="4868" max="4868" width="42.42578125" style="3" customWidth="1"/>
    <col min="4869" max="4869" width="17.28515625" style="3" customWidth="1"/>
    <col min="4870" max="4870" width="22.7109375" style="3" customWidth="1"/>
    <col min="4871" max="4871" width="17.85546875" style="3" customWidth="1"/>
    <col min="4872" max="4872" width="10.85546875" style="3" customWidth="1"/>
    <col min="4873" max="4873" width="33.5703125" style="3" customWidth="1"/>
    <col min="4874" max="4874" width="26.140625" style="3" customWidth="1"/>
    <col min="4875" max="4875" width="17" style="3" customWidth="1"/>
    <col min="4876" max="4876" width="6.85546875" style="3"/>
    <col min="4877" max="4877" width="45.85546875" style="3" bestFit="1" customWidth="1"/>
    <col min="4878" max="5119" width="6.85546875" style="3"/>
    <col min="5120" max="5120" width="6.28515625" style="3" bestFit="1" customWidth="1"/>
    <col min="5121" max="5121" width="0" style="3" hidden="1" customWidth="1"/>
    <col min="5122" max="5122" width="1.5703125" style="3" bestFit="1" customWidth="1"/>
    <col min="5123" max="5123" width="1.5703125" style="3" customWidth="1"/>
    <col min="5124" max="5124" width="42.42578125" style="3" customWidth="1"/>
    <col min="5125" max="5125" width="17.28515625" style="3" customWidth="1"/>
    <col min="5126" max="5126" width="22.7109375" style="3" customWidth="1"/>
    <col min="5127" max="5127" width="17.85546875" style="3" customWidth="1"/>
    <col min="5128" max="5128" width="10.85546875" style="3" customWidth="1"/>
    <col min="5129" max="5129" width="33.5703125" style="3" customWidth="1"/>
    <col min="5130" max="5130" width="26.140625" style="3" customWidth="1"/>
    <col min="5131" max="5131" width="17" style="3" customWidth="1"/>
    <col min="5132" max="5132" width="6.85546875" style="3"/>
    <col min="5133" max="5133" width="45.85546875" style="3" bestFit="1" customWidth="1"/>
    <col min="5134" max="5375" width="6.85546875" style="3"/>
    <col min="5376" max="5376" width="6.28515625" style="3" bestFit="1" customWidth="1"/>
    <col min="5377" max="5377" width="0" style="3" hidden="1" customWidth="1"/>
    <col min="5378" max="5378" width="1.5703125" style="3" bestFit="1" customWidth="1"/>
    <col min="5379" max="5379" width="1.5703125" style="3" customWidth="1"/>
    <col min="5380" max="5380" width="42.42578125" style="3" customWidth="1"/>
    <col min="5381" max="5381" width="17.28515625" style="3" customWidth="1"/>
    <col min="5382" max="5382" width="22.7109375" style="3" customWidth="1"/>
    <col min="5383" max="5383" width="17.85546875" style="3" customWidth="1"/>
    <col min="5384" max="5384" width="10.85546875" style="3" customWidth="1"/>
    <col min="5385" max="5385" width="33.5703125" style="3" customWidth="1"/>
    <col min="5386" max="5386" width="26.140625" style="3" customWidth="1"/>
    <col min="5387" max="5387" width="17" style="3" customWidth="1"/>
    <col min="5388" max="5388" width="6.85546875" style="3"/>
    <col min="5389" max="5389" width="45.85546875" style="3" bestFit="1" customWidth="1"/>
    <col min="5390" max="5631" width="6.85546875" style="3"/>
    <col min="5632" max="5632" width="6.28515625" style="3" bestFit="1" customWidth="1"/>
    <col min="5633" max="5633" width="0" style="3" hidden="1" customWidth="1"/>
    <col min="5634" max="5634" width="1.5703125" style="3" bestFit="1" customWidth="1"/>
    <col min="5635" max="5635" width="1.5703125" style="3" customWidth="1"/>
    <col min="5636" max="5636" width="42.42578125" style="3" customWidth="1"/>
    <col min="5637" max="5637" width="17.28515625" style="3" customWidth="1"/>
    <col min="5638" max="5638" width="22.7109375" style="3" customWidth="1"/>
    <col min="5639" max="5639" width="17.85546875" style="3" customWidth="1"/>
    <col min="5640" max="5640" width="10.85546875" style="3" customWidth="1"/>
    <col min="5641" max="5641" width="33.5703125" style="3" customWidth="1"/>
    <col min="5642" max="5642" width="26.140625" style="3" customWidth="1"/>
    <col min="5643" max="5643" width="17" style="3" customWidth="1"/>
    <col min="5644" max="5644" width="6.85546875" style="3"/>
    <col min="5645" max="5645" width="45.85546875" style="3" bestFit="1" customWidth="1"/>
    <col min="5646" max="5887" width="6.85546875" style="3"/>
    <col min="5888" max="5888" width="6.28515625" style="3" bestFit="1" customWidth="1"/>
    <col min="5889" max="5889" width="0" style="3" hidden="1" customWidth="1"/>
    <col min="5890" max="5890" width="1.5703125" style="3" bestFit="1" customWidth="1"/>
    <col min="5891" max="5891" width="1.5703125" style="3" customWidth="1"/>
    <col min="5892" max="5892" width="42.42578125" style="3" customWidth="1"/>
    <col min="5893" max="5893" width="17.28515625" style="3" customWidth="1"/>
    <col min="5894" max="5894" width="22.7109375" style="3" customWidth="1"/>
    <col min="5895" max="5895" width="17.85546875" style="3" customWidth="1"/>
    <col min="5896" max="5896" width="10.85546875" style="3" customWidth="1"/>
    <col min="5897" max="5897" width="33.5703125" style="3" customWidth="1"/>
    <col min="5898" max="5898" width="26.140625" style="3" customWidth="1"/>
    <col min="5899" max="5899" width="17" style="3" customWidth="1"/>
    <col min="5900" max="5900" width="6.85546875" style="3"/>
    <col min="5901" max="5901" width="45.85546875" style="3" bestFit="1" customWidth="1"/>
    <col min="5902" max="6143" width="6.85546875" style="3"/>
    <col min="6144" max="6144" width="6.28515625" style="3" bestFit="1" customWidth="1"/>
    <col min="6145" max="6145" width="0" style="3" hidden="1" customWidth="1"/>
    <col min="6146" max="6146" width="1.5703125" style="3" bestFit="1" customWidth="1"/>
    <col min="6147" max="6147" width="1.5703125" style="3" customWidth="1"/>
    <col min="6148" max="6148" width="42.42578125" style="3" customWidth="1"/>
    <col min="6149" max="6149" width="17.28515625" style="3" customWidth="1"/>
    <col min="6150" max="6150" width="22.7109375" style="3" customWidth="1"/>
    <col min="6151" max="6151" width="17.85546875" style="3" customWidth="1"/>
    <col min="6152" max="6152" width="10.85546875" style="3" customWidth="1"/>
    <col min="6153" max="6153" width="33.5703125" style="3" customWidth="1"/>
    <col min="6154" max="6154" width="26.140625" style="3" customWidth="1"/>
    <col min="6155" max="6155" width="17" style="3" customWidth="1"/>
    <col min="6156" max="6156" width="6.85546875" style="3"/>
    <col min="6157" max="6157" width="45.85546875" style="3" bestFit="1" customWidth="1"/>
    <col min="6158" max="6399" width="6.85546875" style="3"/>
    <col min="6400" max="6400" width="6.28515625" style="3" bestFit="1" customWidth="1"/>
    <col min="6401" max="6401" width="0" style="3" hidden="1" customWidth="1"/>
    <col min="6402" max="6402" width="1.5703125" style="3" bestFit="1" customWidth="1"/>
    <col min="6403" max="6403" width="1.5703125" style="3" customWidth="1"/>
    <col min="6404" max="6404" width="42.42578125" style="3" customWidth="1"/>
    <col min="6405" max="6405" width="17.28515625" style="3" customWidth="1"/>
    <col min="6406" max="6406" width="22.7109375" style="3" customWidth="1"/>
    <col min="6407" max="6407" width="17.85546875" style="3" customWidth="1"/>
    <col min="6408" max="6408" width="10.85546875" style="3" customWidth="1"/>
    <col min="6409" max="6409" width="33.5703125" style="3" customWidth="1"/>
    <col min="6410" max="6410" width="26.140625" style="3" customWidth="1"/>
    <col min="6411" max="6411" width="17" style="3" customWidth="1"/>
    <col min="6412" max="6412" width="6.85546875" style="3"/>
    <col min="6413" max="6413" width="45.85546875" style="3" bestFit="1" customWidth="1"/>
    <col min="6414" max="6655" width="6.85546875" style="3"/>
    <col min="6656" max="6656" width="6.28515625" style="3" bestFit="1" customWidth="1"/>
    <col min="6657" max="6657" width="0" style="3" hidden="1" customWidth="1"/>
    <col min="6658" max="6658" width="1.5703125" style="3" bestFit="1" customWidth="1"/>
    <col min="6659" max="6659" width="1.5703125" style="3" customWidth="1"/>
    <col min="6660" max="6660" width="42.42578125" style="3" customWidth="1"/>
    <col min="6661" max="6661" width="17.28515625" style="3" customWidth="1"/>
    <col min="6662" max="6662" width="22.7109375" style="3" customWidth="1"/>
    <col min="6663" max="6663" width="17.85546875" style="3" customWidth="1"/>
    <col min="6664" max="6664" width="10.85546875" style="3" customWidth="1"/>
    <col min="6665" max="6665" width="33.5703125" style="3" customWidth="1"/>
    <col min="6666" max="6666" width="26.140625" style="3" customWidth="1"/>
    <col min="6667" max="6667" width="17" style="3" customWidth="1"/>
    <col min="6668" max="6668" width="6.85546875" style="3"/>
    <col min="6669" max="6669" width="45.85546875" style="3" bestFit="1" customWidth="1"/>
    <col min="6670" max="6911" width="6.85546875" style="3"/>
    <col min="6912" max="6912" width="6.28515625" style="3" bestFit="1" customWidth="1"/>
    <col min="6913" max="6913" width="0" style="3" hidden="1" customWidth="1"/>
    <col min="6914" max="6914" width="1.5703125" style="3" bestFit="1" customWidth="1"/>
    <col min="6915" max="6915" width="1.5703125" style="3" customWidth="1"/>
    <col min="6916" max="6916" width="42.42578125" style="3" customWidth="1"/>
    <col min="6917" max="6917" width="17.28515625" style="3" customWidth="1"/>
    <col min="6918" max="6918" width="22.7109375" style="3" customWidth="1"/>
    <col min="6919" max="6919" width="17.85546875" style="3" customWidth="1"/>
    <col min="6920" max="6920" width="10.85546875" style="3" customWidth="1"/>
    <col min="6921" max="6921" width="33.5703125" style="3" customWidth="1"/>
    <col min="6922" max="6922" width="26.140625" style="3" customWidth="1"/>
    <col min="6923" max="6923" width="17" style="3" customWidth="1"/>
    <col min="6924" max="6924" width="6.85546875" style="3"/>
    <col min="6925" max="6925" width="45.85546875" style="3" bestFit="1" customWidth="1"/>
    <col min="6926" max="7167" width="6.85546875" style="3"/>
    <col min="7168" max="7168" width="6.28515625" style="3" bestFit="1" customWidth="1"/>
    <col min="7169" max="7169" width="0" style="3" hidden="1" customWidth="1"/>
    <col min="7170" max="7170" width="1.5703125" style="3" bestFit="1" customWidth="1"/>
    <col min="7171" max="7171" width="1.5703125" style="3" customWidth="1"/>
    <col min="7172" max="7172" width="42.42578125" style="3" customWidth="1"/>
    <col min="7173" max="7173" width="17.28515625" style="3" customWidth="1"/>
    <col min="7174" max="7174" width="22.7109375" style="3" customWidth="1"/>
    <col min="7175" max="7175" width="17.85546875" style="3" customWidth="1"/>
    <col min="7176" max="7176" width="10.85546875" style="3" customWidth="1"/>
    <col min="7177" max="7177" width="33.5703125" style="3" customWidth="1"/>
    <col min="7178" max="7178" width="26.140625" style="3" customWidth="1"/>
    <col min="7179" max="7179" width="17" style="3" customWidth="1"/>
    <col min="7180" max="7180" width="6.85546875" style="3"/>
    <col min="7181" max="7181" width="45.85546875" style="3" bestFit="1" customWidth="1"/>
    <col min="7182" max="7423" width="6.85546875" style="3"/>
    <col min="7424" max="7424" width="6.28515625" style="3" bestFit="1" customWidth="1"/>
    <col min="7425" max="7425" width="0" style="3" hidden="1" customWidth="1"/>
    <col min="7426" max="7426" width="1.5703125" style="3" bestFit="1" customWidth="1"/>
    <col min="7427" max="7427" width="1.5703125" style="3" customWidth="1"/>
    <col min="7428" max="7428" width="42.42578125" style="3" customWidth="1"/>
    <col min="7429" max="7429" width="17.28515625" style="3" customWidth="1"/>
    <col min="7430" max="7430" width="22.7109375" style="3" customWidth="1"/>
    <col min="7431" max="7431" width="17.85546875" style="3" customWidth="1"/>
    <col min="7432" max="7432" width="10.85546875" style="3" customWidth="1"/>
    <col min="7433" max="7433" width="33.5703125" style="3" customWidth="1"/>
    <col min="7434" max="7434" width="26.140625" style="3" customWidth="1"/>
    <col min="7435" max="7435" width="17" style="3" customWidth="1"/>
    <col min="7436" max="7436" width="6.85546875" style="3"/>
    <col min="7437" max="7437" width="45.85546875" style="3" bestFit="1" customWidth="1"/>
    <col min="7438" max="7679" width="6.85546875" style="3"/>
    <col min="7680" max="7680" width="6.28515625" style="3" bestFit="1" customWidth="1"/>
    <col min="7681" max="7681" width="0" style="3" hidden="1" customWidth="1"/>
    <col min="7682" max="7682" width="1.5703125" style="3" bestFit="1" customWidth="1"/>
    <col min="7683" max="7683" width="1.5703125" style="3" customWidth="1"/>
    <col min="7684" max="7684" width="42.42578125" style="3" customWidth="1"/>
    <col min="7685" max="7685" width="17.28515625" style="3" customWidth="1"/>
    <col min="7686" max="7686" width="22.7109375" style="3" customWidth="1"/>
    <col min="7687" max="7687" width="17.85546875" style="3" customWidth="1"/>
    <col min="7688" max="7688" width="10.85546875" style="3" customWidth="1"/>
    <col min="7689" max="7689" width="33.5703125" style="3" customWidth="1"/>
    <col min="7690" max="7690" width="26.140625" style="3" customWidth="1"/>
    <col min="7691" max="7691" width="17" style="3" customWidth="1"/>
    <col min="7692" max="7692" width="6.85546875" style="3"/>
    <col min="7693" max="7693" width="45.85546875" style="3" bestFit="1" customWidth="1"/>
    <col min="7694" max="7935" width="6.85546875" style="3"/>
    <col min="7936" max="7936" width="6.28515625" style="3" bestFit="1" customWidth="1"/>
    <col min="7937" max="7937" width="0" style="3" hidden="1" customWidth="1"/>
    <col min="7938" max="7938" width="1.5703125" style="3" bestFit="1" customWidth="1"/>
    <col min="7939" max="7939" width="1.5703125" style="3" customWidth="1"/>
    <col min="7940" max="7940" width="42.42578125" style="3" customWidth="1"/>
    <col min="7941" max="7941" width="17.28515625" style="3" customWidth="1"/>
    <col min="7942" max="7942" width="22.7109375" style="3" customWidth="1"/>
    <col min="7943" max="7943" width="17.85546875" style="3" customWidth="1"/>
    <col min="7944" max="7944" width="10.85546875" style="3" customWidth="1"/>
    <col min="7945" max="7945" width="33.5703125" style="3" customWidth="1"/>
    <col min="7946" max="7946" width="26.140625" style="3" customWidth="1"/>
    <col min="7947" max="7947" width="17" style="3" customWidth="1"/>
    <col min="7948" max="7948" width="6.85546875" style="3"/>
    <col min="7949" max="7949" width="45.85546875" style="3" bestFit="1" customWidth="1"/>
    <col min="7950" max="8191" width="6.85546875" style="3"/>
    <col min="8192" max="8192" width="6.28515625" style="3" bestFit="1" customWidth="1"/>
    <col min="8193" max="8193" width="0" style="3" hidden="1" customWidth="1"/>
    <col min="8194" max="8194" width="1.5703125" style="3" bestFit="1" customWidth="1"/>
    <col min="8195" max="8195" width="1.5703125" style="3" customWidth="1"/>
    <col min="8196" max="8196" width="42.42578125" style="3" customWidth="1"/>
    <col min="8197" max="8197" width="17.28515625" style="3" customWidth="1"/>
    <col min="8198" max="8198" width="22.7109375" style="3" customWidth="1"/>
    <col min="8199" max="8199" width="17.85546875" style="3" customWidth="1"/>
    <col min="8200" max="8200" width="10.85546875" style="3" customWidth="1"/>
    <col min="8201" max="8201" width="33.5703125" style="3" customWidth="1"/>
    <col min="8202" max="8202" width="26.140625" style="3" customWidth="1"/>
    <col min="8203" max="8203" width="17" style="3" customWidth="1"/>
    <col min="8204" max="8204" width="6.85546875" style="3"/>
    <col min="8205" max="8205" width="45.85546875" style="3" bestFit="1" customWidth="1"/>
    <col min="8206" max="8447" width="6.85546875" style="3"/>
    <col min="8448" max="8448" width="6.28515625" style="3" bestFit="1" customWidth="1"/>
    <col min="8449" max="8449" width="0" style="3" hidden="1" customWidth="1"/>
    <col min="8450" max="8450" width="1.5703125" style="3" bestFit="1" customWidth="1"/>
    <col min="8451" max="8451" width="1.5703125" style="3" customWidth="1"/>
    <col min="8452" max="8452" width="42.42578125" style="3" customWidth="1"/>
    <col min="8453" max="8453" width="17.28515625" style="3" customWidth="1"/>
    <col min="8454" max="8454" width="22.7109375" style="3" customWidth="1"/>
    <col min="8455" max="8455" width="17.85546875" style="3" customWidth="1"/>
    <col min="8456" max="8456" width="10.85546875" style="3" customWidth="1"/>
    <col min="8457" max="8457" width="33.5703125" style="3" customWidth="1"/>
    <col min="8458" max="8458" width="26.140625" style="3" customWidth="1"/>
    <col min="8459" max="8459" width="17" style="3" customWidth="1"/>
    <col min="8460" max="8460" width="6.85546875" style="3"/>
    <col min="8461" max="8461" width="45.85546875" style="3" bestFit="1" customWidth="1"/>
    <col min="8462" max="8703" width="6.85546875" style="3"/>
    <col min="8704" max="8704" width="6.28515625" style="3" bestFit="1" customWidth="1"/>
    <col min="8705" max="8705" width="0" style="3" hidden="1" customWidth="1"/>
    <col min="8706" max="8706" width="1.5703125" style="3" bestFit="1" customWidth="1"/>
    <col min="8707" max="8707" width="1.5703125" style="3" customWidth="1"/>
    <col min="8708" max="8708" width="42.42578125" style="3" customWidth="1"/>
    <col min="8709" max="8709" width="17.28515625" style="3" customWidth="1"/>
    <col min="8710" max="8710" width="22.7109375" style="3" customWidth="1"/>
    <col min="8711" max="8711" width="17.85546875" style="3" customWidth="1"/>
    <col min="8712" max="8712" width="10.85546875" style="3" customWidth="1"/>
    <col min="8713" max="8713" width="33.5703125" style="3" customWidth="1"/>
    <col min="8714" max="8714" width="26.140625" style="3" customWidth="1"/>
    <col min="8715" max="8715" width="17" style="3" customWidth="1"/>
    <col min="8716" max="8716" width="6.85546875" style="3"/>
    <col min="8717" max="8717" width="45.85546875" style="3" bestFit="1" customWidth="1"/>
    <col min="8718" max="8959" width="6.85546875" style="3"/>
    <col min="8960" max="8960" width="6.28515625" style="3" bestFit="1" customWidth="1"/>
    <col min="8961" max="8961" width="0" style="3" hidden="1" customWidth="1"/>
    <col min="8962" max="8962" width="1.5703125" style="3" bestFit="1" customWidth="1"/>
    <col min="8963" max="8963" width="1.5703125" style="3" customWidth="1"/>
    <col min="8964" max="8964" width="42.42578125" style="3" customWidth="1"/>
    <col min="8965" max="8965" width="17.28515625" style="3" customWidth="1"/>
    <col min="8966" max="8966" width="22.7109375" style="3" customWidth="1"/>
    <col min="8967" max="8967" width="17.85546875" style="3" customWidth="1"/>
    <col min="8968" max="8968" width="10.85546875" style="3" customWidth="1"/>
    <col min="8969" max="8969" width="33.5703125" style="3" customWidth="1"/>
    <col min="8970" max="8970" width="26.140625" style="3" customWidth="1"/>
    <col min="8971" max="8971" width="17" style="3" customWidth="1"/>
    <col min="8972" max="8972" width="6.85546875" style="3"/>
    <col min="8973" max="8973" width="45.85546875" style="3" bestFit="1" customWidth="1"/>
    <col min="8974" max="9215" width="6.85546875" style="3"/>
    <col min="9216" max="9216" width="6.28515625" style="3" bestFit="1" customWidth="1"/>
    <col min="9217" max="9217" width="0" style="3" hidden="1" customWidth="1"/>
    <col min="9218" max="9218" width="1.5703125" style="3" bestFit="1" customWidth="1"/>
    <col min="9219" max="9219" width="1.5703125" style="3" customWidth="1"/>
    <col min="9220" max="9220" width="42.42578125" style="3" customWidth="1"/>
    <col min="9221" max="9221" width="17.28515625" style="3" customWidth="1"/>
    <col min="9222" max="9222" width="22.7109375" style="3" customWidth="1"/>
    <col min="9223" max="9223" width="17.85546875" style="3" customWidth="1"/>
    <col min="9224" max="9224" width="10.85546875" style="3" customWidth="1"/>
    <col min="9225" max="9225" width="33.5703125" style="3" customWidth="1"/>
    <col min="9226" max="9226" width="26.140625" style="3" customWidth="1"/>
    <col min="9227" max="9227" width="17" style="3" customWidth="1"/>
    <col min="9228" max="9228" width="6.85546875" style="3"/>
    <col min="9229" max="9229" width="45.85546875" style="3" bestFit="1" customWidth="1"/>
    <col min="9230" max="9471" width="6.85546875" style="3"/>
    <col min="9472" max="9472" width="6.28515625" style="3" bestFit="1" customWidth="1"/>
    <col min="9473" max="9473" width="0" style="3" hidden="1" customWidth="1"/>
    <col min="9474" max="9474" width="1.5703125" style="3" bestFit="1" customWidth="1"/>
    <col min="9475" max="9475" width="1.5703125" style="3" customWidth="1"/>
    <col min="9476" max="9476" width="42.42578125" style="3" customWidth="1"/>
    <col min="9477" max="9477" width="17.28515625" style="3" customWidth="1"/>
    <col min="9478" max="9478" width="22.7109375" style="3" customWidth="1"/>
    <col min="9479" max="9479" width="17.85546875" style="3" customWidth="1"/>
    <col min="9480" max="9480" width="10.85546875" style="3" customWidth="1"/>
    <col min="9481" max="9481" width="33.5703125" style="3" customWidth="1"/>
    <col min="9482" max="9482" width="26.140625" style="3" customWidth="1"/>
    <col min="9483" max="9483" width="17" style="3" customWidth="1"/>
    <col min="9484" max="9484" width="6.85546875" style="3"/>
    <col min="9485" max="9485" width="45.85546875" style="3" bestFit="1" customWidth="1"/>
    <col min="9486" max="9727" width="6.85546875" style="3"/>
    <col min="9728" max="9728" width="6.28515625" style="3" bestFit="1" customWidth="1"/>
    <col min="9729" max="9729" width="0" style="3" hidden="1" customWidth="1"/>
    <col min="9730" max="9730" width="1.5703125" style="3" bestFit="1" customWidth="1"/>
    <col min="9731" max="9731" width="1.5703125" style="3" customWidth="1"/>
    <col min="9732" max="9732" width="42.42578125" style="3" customWidth="1"/>
    <col min="9733" max="9733" width="17.28515625" style="3" customWidth="1"/>
    <col min="9734" max="9734" width="22.7109375" style="3" customWidth="1"/>
    <col min="9735" max="9735" width="17.85546875" style="3" customWidth="1"/>
    <col min="9736" max="9736" width="10.85546875" style="3" customWidth="1"/>
    <col min="9737" max="9737" width="33.5703125" style="3" customWidth="1"/>
    <col min="9738" max="9738" width="26.140625" style="3" customWidth="1"/>
    <col min="9739" max="9739" width="17" style="3" customWidth="1"/>
    <col min="9740" max="9740" width="6.85546875" style="3"/>
    <col min="9741" max="9741" width="45.85546875" style="3" bestFit="1" customWidth="1"/>
    <col min="9742" max="9983" width="6.85546875" style="3"/>
    <col min="9984" max="9984" width="6.28515625" style="3" bestFit="1" customWidth="1"/>
    <col min="9985" max="9985" width="0" style="3" hidden="1" customWidth="1"/>
    <col min="9986" max="9986" width="1.5703125" style="3" bestFit="1" customWidth="1"/>
    <col min="9987" max="9987" width="1.5703125" style="3" customWidth="1"/>
    <col min="9988" max="9988" width="42.42578125" style="3" customWidth="1"/>
    <col min="9989" max="9989" width="17.28515625" style="3" customWidth="1"/>
    <col min="9990" max="9990" width="22.7109375" style="3" customWidth="1"/>
    <col min="9991" max="9991" width="17.85546875" style="3" customWidth="1"/>
    <col min="9992" max="9992" width="10.85546875" style="3" customWidth="1"/>
    <col min="9993" max="9993" width="33.5703125" style="3" customWidth="1"/>
    <col min="9994" max="9994" width="26.140625" style="3" customWidth="1"/>
    <col min="9995" max="9995" width="17" style="3" customWidth="1"/>
    <col min="9996" max="9996" width="6.85546875" style="3"/>
    <col min="9997" max="9997" width="45.85546875" style="3" bestFit="1" customWidth="1"/>
    <col min="9998" max="10239" width="6.85546875" style="3"/>
    <col min="10240" max="10240" width="6.28515625" style="3" bestFit="1" customWidth="1"/>
    <col min="10241" max="10241" width="0" style="3" hidden="1" customWidth="1"/>
    <col min="10242" max="10242" width="1.5703125" style="3" bestFit="1" customWidth="1"/>
    <col min="10243" max="10243" width="1.5703125" style="3" customWidth="1"/>
    <col min="10244" max="10244" width="42.42578125" style="3" customWidth="1"/>
    <col min="10245" max="10245" width="17.28515625" style="3" customWidth="1"/>
    <col min="10246" max="10246" width="22.7109375" style="3" customWidth="1"/>
    <col min="10247" max="10247" width="17.85546875" style="3" customWidth="1"/>
    <col min="10248" max="10248" width="10.85546875" style="3" customWidth="1"/>
    <col min="10249" max="10249" width="33.5703125" style="3" customWidth="1"/>
    <col min="10250" max="10250" width="26.140625" style="3" customWidth="1"/>
    <col min="10251" max="10251" width="17" style="3" customWidth="1"/>
    <col min="10252" max="10252" width="6.85546875" style="3"/>
    <col min="10253" max="10253" width="45.85546875" style="3" bestFit="1" customWidth="1"/>
    <col min="10254" max="10495" width="6.85546875" style="3"/>
    <col min="10496" max="10496" width="6.28515625" style="3" bestFit="1" customWidth="1"/>
    <col min="10497" max="10497" width="0" style="3" hidden="1" customWidth="1"/>
    <col min="10498" max="10498" width="1.5703125" style="3" bestFit="1" customWidth="1"/>
    <col min="10499" max="10499" width="1.5703125" style="3" customWidth="1"/>
    <col min="10500" max="10500" width="42.42578125" style="3" customWidth="1"/>
    <col min="10501" max="10501" width="17.28515625" style="3" customWidth="1"/>
    <col min="10502" max="10502" width="22.7109375" style="3" customWidth="1"/>
    <col min="10503" max="10503" width="17.85546875" style="3" customWidth="1"/>
    <col min="10504" max="10504" width="10.85546875" style="3" customWidth="1"/>
    <col min="10505" max="10505" width="33.5703125" style="3" customWidth="1"/>
    <col min="10506" max="10506" width="26.140625" style="3" customWidth="1"/>
    <col min="10507" max="10507" width="17" style="3" customWidth="1"/>
    <col min="10508" max="10508" width="6.85546875" style="3"/>
    <col min="10509" max="10509" width="45.85546875" style="3" bestFit="1" customWidth="1"/>
    <col min="10510" max="10751" width="6.85546875" style="3"/>
    <col min="10752" max="10752" width="6.28515625" style="3" bestFit="1" customWidth="1"/>
    <col min="10753" max="10753" width="0" style="3" hidden="1" customWidth="1"/>
    <col min="10754" max="10754" width="1.5703125" style="3" bestFit="1" customWidth="1"/>
    <col min="10755" max="10755" width="1.5703125" style="3" customWidth="1"/>
    <col min="10756" max="10756" width="42.42578125" style="3" customWidth="1"/>
    <col min="10757" max="10757" width="17.28515625" style="3" customWidth="1"/>
    <col min="10758" max="10758" width="22.7109375" style="3" customWidth="1"/>
    <col min="10759" max="10759" width="17.85546875" style="3" customWidth="1"/>
    <col min="10760" max="10760" width="10.85546875" style="3" customWidth="1"/>
    <col min="10761" max="10761" width="33.5703125" style="3" customWidth="1"/>
    <col min="10762" max="10762" width="26.140625" style="3" customWidth="1"/>
    <col min="10763" max="10763" width="17" style="3" customWidth="1"/>
    <col min="10764" max="10764" width="6.85546875" style="3"/>
    <col min="10765" max="10765" width="45.85546875" style="3" bestFit="1" customWidth="1"/>
    <col min="10766" max="11007" width="6.85546875" style="3"/>
    <col min="11008" max="11008" width="6.28515625" style="3" bestFit="1" customWidth="1"/>
    <col min="11009" max="11009" width="0" style="3" hidden="1" customWidth="1"/>
    <col min="11010" max="11010" width="1.5703125" style="3" bestFit="1" customWidth="1"/>
    <col min="11011" max="11011" width="1.5703125" style="3" customWidth="1"/>
    <col min="11012" max="11012" width="42.42578125" style="3" customWidth="1"/>
    <col min="11013" max="11013" width="17.28515625" style="3" customWidth="1"/>
    <col min="11014" max="11014" width="22.7109375" style="3" customWidth="1"/>
    <col min="11015" max="11015" width="17.85546875" style="3" customWidth="1"/>
    <col min="11016" max="11016" width="10.85546875" style="3" customWidth="1"/>
    <col min="11017" max="11017" width="33.5703125" style="3" customWidth="1"/>
    <col min="11018" max="11018" width="26.140625" style="3" customWidth="1"/>
    <col min="11019" max="11019" width="17" style="3" customWidth="1"/>
    <col min="11020" max="11020" width="6.85546875" style="3"/>
    <col min="11021" max="11021" width="45.85546875" style="3" bestFit="1" customWidth="1"/>
    <col min="11022" max="11263" width="6.85546875" style="3"/>
    <col min="11264" max="11264" width="6.28515625" style="3" bestFit="1" customWidth="1"/>
    <col min="11265" max="11265" width="0" style="3" hidden="1" customWidth="1"/>
    <col min="11266" max="11266" width="1.5703125" style="3" bestFit="1" customWidth="1"/>
    <col min="11267" max="11267" width="1.5703125" style="3" customWidth="1"/>
    <col min="11268" max="11268" width="42.42578125" style="3" customWidth="1"/>
    <col min="11269" max="11269" width="17.28515625" style="3" customWidth="1"/>
    <col min="11270" max="11270" width="22.7109375" style="3" customWidth="1"/>
    <col min="11271" max="11271" width="17.85546875" style="3" customWidth="1"/>
    <col min="11272" max="11272" width="10.85546875" style="3" customWidth="1"/>
    <col min="11273" max="11273" width="33.5703125" style="3" customWidth="1"/>
    <col min="11274" max="11274" width="26.140625" style="3" customWidth="1"/>
    <col min="11275" max="11275" width="17" style="3" customWidth="1"/>
    <col min="11276" max="11276" width="6.85546875" style="3"/>
    <col min="11277" max="11277" width="45.85546875" style="3" bestFit="1" customWidth="1"/>
    <col min="11278" max="11519" width="6.85546875" style="3"/>
    <col min="11520" max="11520" width="6.28515625" style="3" bestFit="1" customWidth="1"/>
    <col min="11521" max="11521" width="0" style="3" hidden="1" customWidth="1"/>
    <col min="11522" max="11522" width="1.5703125" style="3" bestFit="1" customWidth="1"/>
    <col min="11523" max="11523" width="1.5703125" style="3" customWidth="1"/>
    <col min="11524" max="11524" width="42.42578125" style="3" customWidth="1"/>
    <col min="11525" max="11525" width="17.28515625" style="3" customWidth="1"/>
    <col min="11526" max="11526" width="22.7109375" style="3" customWidth="1"/>
    <col min="11527" max="11527" width="17.85546875" style="3" customWidth="1"/>
    <col min="11528" max="11528" width="10.85546875" style="3" customWidth="1"/>
    <col min="11529" max="11529" width="33.5703125" style="3" customWidth="1"/>
    <col min="11530" max="11530" width="26.140625" style="3" customWidth="1"/>
    <col min="11531" max="11531" width="17" style="3" customWidth="1"/>
    <col min="11532" max="11532" width="6.85546875" style="3"/>
    <col min="11533" max="11533" width="45.85546875" style="3" bestFit="1" customWidth="1"/>
    <col min="11534" max="11775" width="6.85546875" style="3"/>
    <col min="11776" max="11776" width="6.28515625" style="3" bestFit="1" customWidth="1"/>
    <col min="11777" max="11777" width="0" style="3" hidden="1" customWidth="1"/>
    <col min="11778" max="11778" width="1.5703125" style="3" bestFit="1" customWidth="1"/>
    <col min="11779" max="11779" width="1.5703125" style="3" customWidth="1"/>
    <col min="11780" max="11780" width="42.42578125" style="3" customWidth="1"/>
    <col min="11781" max="11781" width="17.28515625" style="3" customWidth="1"/>
    <col min="11782" max="11782" width="22.7109375" style="3" customWidth="1"/>
    <col min="11783" max="11783" width="17.85546875" style="3" customWidth="1"/>
    <col min="11784" max="11784" width="10.85546875" style="3" customWidth="1"/>
    <col min="11785" max="11785" width="33.5703125" style="3" customWidth="1"/>
    <col min="11786" max="11786" width="26.140625" style="3" customWidth="1"/>
    <col min="11787" max="11787" width="17" style="3" customWidth="1"/>
    <col min="11788" max="11788" width="6.85546875" style="3"/>
    <col min="11789" max="11789" width="45.85546875" style="3" bestFit="1" customWidth="1"/>
    <col min="11790" max="12031" width="6.85546875" style="3"/>
    <col min="12032" max="12032" width="6.28515625" style="3" bestFit="1" customWidth="1"/>
    <col min="12033" max="12033" width="0" style="3" hidden="1" customWidth="1"/>
    <col min="12034" max="12034" width="1.5703125" style="3" bestFit="1" customWidth="1"/>
    <col min="12035" max="12035" width="1.5703125" style="3" customWidth="1"/>
    <col min="12036" max="12036" width="42.42578125" style="3" customWidth="1"/>
    <col min="12037" max="12037" width="17.28515625" style="3" customWidth="1"/>
    <col min="12038" max="12038" width="22.7109375" style="3" customWidth="1"/>
    <col min="12039" max="12039" width="17.85546875" style="3" customWidth="1"/>
    <col min="12040" max="12040" width="10.85546875" style="3" customWidth="1"/>
    <col min="12041" max="12041" width="33.5703125" style="3" customWidth="1"/>
    <col min="12042" max="12042" width="26.140625" style="3" customWidth="1"/>
    <col min="12043" max="12043" width="17" style="3" customWidth="1"/>
    <col min="12044" max="12044" width="6.85546875" style="3"/>
    <col min="12045" max="12045" width="45.85546875" style="3" bestFit="1" customWidth="1"/>
    <col min="12046" max="12287" width="6.85546875" style="3"/>
    <col min="12288" max="12288" width="6.28515625" style="3" bestFit="1" customWidth="1"/>
    <col min="12289" max="12289" width="0" style="3" hidden="1" customWidth="1"/>
    <col min="12290" max="12290" width="1.5703125" style="3" bestFit="1" customWidth="1"/>
    <col min="12291" max="12291" width="1.5703125" style="3" customWidth="1"/>
    <col min="12292" max="12292" width="42.42578125" style="3" customWidth="1"/>
    <col min="12293" max="12293" width="17.28515625" style="3" customWidth="1"/>
    <col min="12294" max="12294" width="22.7109375" style="3" customWidth="1"/>
    <col min="12295" max="12295" width="17.85546875" style="3" customWidth="1"/>
    <col min="12296" max="12296" width="10.85546875" style="3" customWidth="1"/>
    <col min="12297" max="12297" width="33.5703125" style="3" customWidth="1"/>
    <col min="12298" max="12298" width="26.140625" style="3" customWidth="1"/>
    <col min="12299" max="12299" width="17" style="3" customWidth="1"/>
    <col min="12300" max="12300" width="6.85546875" style="3"/>
    <col min="12301" max="12301" width="45.85546875" style="3" bestFit="1" customWidth="1"/>
    <col min="12302" max="12543" width="6.85546875" style="3"/>
    <col min="12544" max="12544" width="6.28515625" style="3" bestFit="1" customWidth="1"/>
    <col min="12545" max="12545" width="0" style="3" hidden="1" customWidth="1"/>
    <col min="12546" max="12546" width="1.5703125" style="3" bestFit="1" customWidth="1"/>
    <col min="12547" max="12547" width="1.5703125" style="3" customWidth="1"/>
    <col min="12548" max="12548" width="42.42578125" style="3" customWidth="1"/>
    <col min="12549" max="12549" width="17.28515625" style="3" customWidth="1"/>
    <col min="12550" max="12550" width="22.7109375" style="3" customWidth="1"/>
    <col min="12551" max="12551" width="17.85546875" style="3" customWidth="1"/>
    <col min="12552" max="12552" width="10.85546875" style="3" customWidth="1"/>
    <col min="12553" max="12553" width="33.5703125" style="3" customWidth="1"/>
    <col min="12554" max="12554" width="26.140625" style="3" customWidth="1"/>
    <col min="12555" max="12555" width="17" style="3" customWidth="1"/>
    <col min="12556" max="12556" width="6.85546875" style="3"/>
    <col min="12557" max="12557" width="45.85546875" style="3" bestFit="1" customWidth="1"/>
    <col min="12558" max="12799" width="6.85546875" style="3"/>
    <col min="12800" max="12800" width="6.28515625" style="3" bestFit="1" customWidth="1"/>
    <col min="12801" max="12801" width="0" style="3" hidden="1" customWidth="1"/>
    <col min="12802" max="12802" width="1.5703125" style="3" bestFit="1" customWidth="1"/>
    <col min="12803" max="12803" width="1.5703125" style="3" customWidth="1"/>
    <col min="12804" max="12804" width="42.42578125" style="3" customWidth="1"/>
    <col min="12805" max="12805" width="17.28515625" style="3" customWidth="1"/>
    <col min="12806" max="12806" width="22.7109375" style="3" customWidth="1"/>
    <col min="12807" max="12807" width="17.85546875" style="3" customWidth="1"/>
    <col min="12808" max="12808" width="10.85546875" style="3" customWidth="1"/>
    <col min="12809" max="12809" width="33.5703125" style="3" customWidth="1"/>
    <col min="12810" max="12810" width="26.140625" style="3" customWidth="1"/>
    <col min="12811" max="12811" width="17" style="3" customWidth="1"/>
    <col min="12812" max="12812" width="6.85546875" style="3"/>
    <col min="12813" max="12813" width="45.85546875" style="3" bestFit="1" customWidth="1"/>
    <col min="12814" max="13055" width="6.85546875" style="3"/>
    <col min="13056" max="13056" width="6.28515625" style="3" bestFit="1" customWidth="1"/>
    <col min="13057" max="13057" width="0" style="3" hidden="1" customWidth="1"/>
    <col min="13058" max="13058" width="1.5703125" style="3" bestFit="1" customWidth="1"/>
    <col min="13059" max="13059" width="1.5703125" style="3" customWidth="1"/>
    <col min="13060" max="13060" width="42.42578125" style="3" customWidth="1"/>
    <col min="13061" max="13061" width="17.28515625" style="3" customWidth="1"/>
    <col min="13062" max="13062" width="22.7109375" style="3" customWidth="1"/>
    <col min="13063" max="13063" width="17.85546875" style="3" customWidth="1"/>
    <col min="13064" max="13064" width="10.85546875" style="3" customWidth="1"/>
    <col min="13065" max="13065" width="33.5703125" style="3" customWidth="1"/>
    <col min="13066" max="13066" width="26.140625" style="3" customWidth="1"/>
    <col min="13067" max="13067" width="17" style="3" customWidth="1"/>
    <col min="13068" max="13068" width="6.85546875" style="3"/>
    <col min="13069" max="13069" width="45.85546875" style="3" bestFit="1" customWidth="1"/>
    <col min="13070" max="13311" width="6.85546875" style="3"/>
    <col min="13312" max="13312" width="6.28515625" style="3" bestFit="1" customWidth="1"/>
    <col min="13313" max="13313" width="0" style="3" hidden="1" customWidth="1"/>
    <col min="13314" max="13314" width="1.5703125" style="3" bestFit="1" customWidth="1"/>
    <col min="13315" max="13315" width="1.5703125" style="3" customWidth="1"/>
    <col min="13316" max="13316" width="42.42578125" style="3" customWidth="1"/>
    <col min="13317" max="13317" width="17.28515625" style="3" customWidth="1"/>
    <col min="13318" max="13318" width="22.7109375" style="3" customWidth="1"/>
    <col min="13319" max="13319" width="17.85546875" style="3" customWidth="1"/>
    <col min="13320" max="13320" width="10.85546875" style="3" customWidth="1"/>
    <col min="13321" max="13321" width="33.5703125" style="3" customWidth="1"/>
    <col min="13322" max="13322" width="26.140625" style="3" customWidth="1"/>
    <col min="13323" max="13323" width="17" style="3" customWidth="1"/>
    <col min="13324" max="13324" width="6.85546875" style="3"/>
    <col min="13325" max="13325" width="45.85546875" style="3" bestFit="1" customWidth="1"/>
    <col min="13326" max="13567" width="6.85546875" style="3"/>
    <col min="13568" max="13568" width="6.28515625" style="3" bestFit="1" customWidth="1"/>
    <col min="13569" max="13569" width="0" style="3" hidden="1" customWidth="1"/>
    <col min="13570" max="13570" width="1.5703125" style="3" bestFit="1" customWidth="1"/>
    <col min="13571" max="13571" width="1.5703125" style="3" customWidth="1"/>
    <col min="13572" max="13572" width="42.42578125" style="3" customWidth="1"/>
    <col min="13573" max="13573" width="17.28515625" style="3" customWidth="1"/>
    <col min="13574" max="13574" width="22.7109375" style="3" customWidth="1"/>
    <col min="13575" max="13575" width="17.85546875" style="3" customWidth="1"/>
    <col min="13576" max="13576" width="10.85546875" style="3" customWidth="1"/>
    <col min="13577" max="13577" width="33.5703125" style="3" customWidth="1"/>
    <col min="13578" max="13578" width="26.140625" style="3" customWidth="1"/>
    <col min="13579" max="13579" width="17" style="3" customWidth="1"/>
    <col min="13580" max="13580" width="6.85546875" style="3"/>
    <col min="13581" max="13581" width="45.85546875" style="3" bestFit="1" customWidth="1"/>
    <col min="13582" max="13823" width="6.85546875" style="3"/>
    <col min="13824" max="13824" width="6.28515625" style="3" bestFit="1" customWidth="1"/>
    <col min="13825" max="13825" width="0" style="3" hidden="1" customWidth="1"/>
    <col min="13826" max="13826" width="1.5703125" style="3" bestFit="1" customWidth="1"/>
    <col min="13827" max="13827" width="1.5703125" style="3" customWidth="1"/>
    <col min="13828" max="13828" width="42.42578125" style="3" customWidth="1"/>
    <col min="13829" max="13829" width="17.28515625" style="3" customWidth="1"/>
    <col min="13830" max="13830" width="22.7109375" style="3" customWidth="1"/>
    <col min="13831" max="13831" width="17.85546875" style="3" customWidth="1"/>
    <col min="13832" max="13832" width="10.85546875" style="3" customWidth="1"/>
    <col min="13833" max="13833" width="33.5703125" style="3" customWidth="1"/>
    <col min="13834" max="13834" width="26.140625" style="3" customWidth="1"/>
    <col min="13835" max="13835" width="17" style="3" customWidth="1"/>
    <col min="13836" max="13836" width="6.85546875" style="3"/>
    <col min="13837" max="13837" width="45.85546875" style="3" bestFit="1" customWidth="1"/>
    <col min="13838" max="14079" width="6.85546875" style="3"/>
    <col min="14080" max="14080" width="6.28515625" style="3" bestFit="1" customWidth="1"/>
    <col min="14081" max="14081" width="0" style="3" hidden="1" customWidth="1"/>
    <col min="14082" max="14082" width="1.5703125" style="3" bestFit="1" customWidth="1"/>
    <col min="14083" max="14083" width="1.5703125" style="3" customWidth="1"/>
    <col min="14084" max="14084" width="42.42578125" style="3" customWidth="1"/>
    <col min="14085" max="14085" width="17.28515625" style="3" customWidth="1"/>
    <col min="14086" max="14086" width="22.7109375" style="3" customWidth="1"/>
    <col min="14087" max="14087" width="17.85546875" style="3" customWidth="1"/>
    <col min="14088" max="14088" width="10.85546875" style="3" customWidth="1"/>
    <col min="14089" max="14089" width="33.5703125" style="3" customWidth="1"/>
    <col min="14090" max="14090" width="26.140625" style="3" customWidth="1"/>
    <col min="14091" max="14091" width="17" style="3" customWidth="1"/>
    <col min="14092" max="14092" width="6.85546875" style="3"/>
    <col min="14093" max="14093" width="45.85546875" style="3" bestFit="1" customWidth="1"/>
    <col min="14094" max="14335" width="6.85546875" style="3"/>
    <col min="14336" max="14336" width="6.28515625" style="3" bestFit="1" customWidth="1"/>
    <col min="14337" max="14337" width="0" style="3" hidden="1" customWidth="1"/>
    <col min="14338" max="14338" width="1.5703125" style="3" bestFit="1" customWidth="1"/>
    <col min="14339" max="14339" width="1.5703125" style="3" customWidth="1"/>
    <col min="14340" max="14340" width="42.42578125" style="3" customWidth="1"/>
    <col min="14341" max="14341" width="17.28515625" style="3" customWidth="1"/>
    <col min="14342" max="14342" width="22.7109375" style="3" customWidth="1"/>
    <col min="14343" max="14343" width="17.85546875" style="3" customWidth="1"/>
    <col min="14344" max="14344" width="10.85546875" style="3" customWidth="1"/>
    <col min="14345" max="14345" width="33.5703125" style="3" customWidth="1"/>
    <col min="14346" max="14346" width="26.140625" style="3" customWidth="1"/>
    <col min="14347" max="14347" width="17" style="3" customWidth="1"/>
    <col min="14348" max="14348" width="6.85546875" style="3"/>
    <col min="14349" max="14349" width="45.85546875" style="3" bestFit="1" customWidth="1"/>
    <col min="14350" max="14591" width="6.85546875" style="3"/>
    <col min="14592" max="14592" width="6.28515625" style="3" bestFit="1" customWidth="1"/>
    <col min="14593" max="14593" width="0" style="3" hidden="1" customWidth="1"/>
    <col min="14594" max="14594" width="1.5703125" style="3" bestFit="1" customWidth="1"/>
    <col min="14595" max="14595" width="1.5703125" style="3" customWidth="1"/>
    <col min="14596" max="14596" width="42.42578125" style="3" customWidth="1"/>
    <col min="14597" max="14597" width="17.28515625" style="3" customWidth="1"/>
    <col min="14598" max="14598" width="22.7109375" style="3" customWidth="1"/>
    <col min="14599" max="14599" width="17.85546875" style="3" customWidth="1"/>
    <col min="14600" max="14600" width="10.85546875" style="3" customWidth="1"/>
    <col min="14601" max="14601" width="33.5703125" style="3" customWidth="1"/>
    <col min="14602" max="14602" width="26.140625" style="3" customWidth="1"/>
    <col min="14603" max="14603" width="17" style="3" customWidth="1"/>
    <col min="14604" max="14604" width="6.85546875" style="3"/>
    <col min="14605" max="14605" width="45.85546875" style="3" bestFit="1" customWidth="1"/>
    <col min="14606" max="14847" width="6.85546875" style="3"/>
    <col min="14848" max="14848" width="6.28515625" style="3" bestFit="1" customWidth="1"/>
    <col min="14849" max="14849" width="0" style="3" hidden="1" customWidth="1"/>
    <col min="14850" max="14850" width="1.5703125" style="3" bestFit="1" customWidth="1"/>
    <col min="14851" max="14851" width="1.5703125" style="3" customWidth="1"/>
    <col min="14852" max="14852" width="42.42578125" style="3" customWidth="1"/>
    <col min="14853" max="14853" width="17.28515625" style="3" customWidth="1"/>
    <col min="14854" max="14854" width="22.7109375" style="3" customWidth="1"/>
    <col min="14855" max="14855" width="17.85546875" style="3" customWidth="1"/>
    <col min="14856" max="14856" width="10.85546875" style="3" customWidth="1"/>
    <col min="14857" max="14857" width="33.5703125" style="3" customWidth="1"/>
    <col min="14858" max="14858" width="26.140625" style="3" customWidth="1"/>
    <col min="14859" max="14859" width="17" style="3" customWidth="1"/>
    <col min="14860" max="14860" width="6.85546875" style="3"/>
    <col min="14861" max="14861" width="45.85546875" style="3" bestFit="1" customWidth="1"/>
    <col min="14862" max="15103" width="6.85546875" style="3"/>
    <col min="15104" max="15104" width="6.28515625" style="3" bestFit="1" customWidth="1"/>
    <col min="15105" max="15105" width="0" style="3" hidden="1" customWidth="1"/>
    <col min="15106" max="15106" width="1.5703125" style="3" bestFit="1" customWidth="1"/>
    <col min="15107" max="15107" width="1.5703125" style="3" customWidth="1"/>
    <col min="15108" max="15108" width="42.42578125" style="3" customWidth="1"/>
    <col min="15109" max="15109" width="17.28515625" style="3" customWidth="1"/>
    <col min="15110" max="15110" width="22.7109375" style="3" customWidth="1"/>
    <col min="15111" max="15111" width="17.85546875" style="3" customWidth="1"/>
    <col min="15112" max="15112" width="10.85546875" style="3" customWidth="1"/>
    <col min="15113" max="15113" width="33.5703125" style="3" customWidth="1"/>
    <col min="15114" max="15114" width="26.140625" style="3" customWidth="1"/>
    <col min="15115" max="15115" width="17" style="3" customWidth="1"/>
    <col min="15116" max="15116" width="6.85546875" style="3"/>
    <col min="15117" max="15117" width="45.85546875" style="3" bestFit="1" customWidth="1"/>
    <col min="15118" max="15359" width="6.85546875" style="3"/>
    <col min="15360" max="15360" width="6.28515625" style="3" bestFit="1" customWidth="1"/>
    <col min="15361" max="15361" width="0" style="3" hidden="1" customWidth="1"/>
    <col min="15362" max="15362" width="1.5703125" style="3" bestFit="1" customWidth="1"/>
    <col min="15363" max="15363" width="1.5703125" style="3" customWidth="1"/>
    <col min="15364" max="15364" width="42.42578125" style="3" customWidth="1"/>
    <col min="15365" max="15365" width="17.28515625" style="3" customWidth="1"/>
    <col min="15366" max="15366" width="22.7109375" style="3" customWidth="1"/>
    <col min="15367" max="15367" width="17.85546875" style="3" customWidth="1"/>
    <col min="15368" max="15368" width="10.85546875" style="3" customWidth="1"/>
    <col min="15369" max="15369" width="33.5703125" style="3" customWidth="1"/>
    <col min="15370" max="15370" width="26.140625" style="3" customWidth="1"/>
    <col min="15371" max="15371" width="17" style="3" customWidth="1"/>
    <col min="15372" max="15372" width="6.85546875" style="3"/>
    <col min="15373" max="15373" width="45.85546875" style="3" bestFit="1" customWidth="1"/>
    <col min="15374" max="15615" width="6.85546875" style="3"/>
    <col min="15616" max="15616" width="6.28515625" style="3" bestFit="1" customWidth="1"/>
    <col min="15617" max="15617" width="0" style="3" hidden="1" customWidth="1"/>
    <col min="15618" max="15618" width="1.5703125" style="3" bestFit="1" customWidth="1"/>
    <col min="15619" max="15619" width="1.5703125" style="3" customWidth="1"/>
    <col min="15620" max="15620" width="42.42578125" style="3" customWidth="1"/>
    <col min="15621" max="15621" width="17.28515625" style="3" customWidth="1"/>
    <col min="15622" max="15622" width="22.7109375" style="3" customWidth="1"/>
    <col min="15623" max="15623" width="17.85546875" style="3" customWidth="1"/>
    <col min="15624" max="15624" width="10.85546875" style="3" customWidth="1"/>
    <col min="15625" max="15625" width="33.5703125" style="3" customWidth="1"/>
    <col min="15626" max="15626" width="26.140625" style="3" customWidth="1"/>
    <col min="15627" max="15627" width="17" style="3" customWidth="1"/>
    <col min="15628" max="15628" width="6.85546875" style="3"/>
    <col min="15629" max="15629" width="45.85546875" style="3" bestFit="1" customWidth="1"/>
    <col min="15630" max="15871" width="6.85546875" style="3"/>
    <col min="15872" max="15872" width="6.28515625" style="3" bestFit="1" customWidth="1"/>
    <col min="15873" max="15873" width="0" style="3" hidden="1" customWidth="1"/>
    <col min="15874" max="15874" width="1.5703125" style="3" bestFit="1" customWidth="1"/>
    <col min="15875" max="15875" width="1.5703125" style="3" customWidth="1"/>
    <col min="15876" max="15876" width="42.42578125" style="3" customWidth="1"/>
    <col min="15877" max="15877" width="17.28515625" style="3" customWidth="1"/>
    <col min="15878" max="15878" width="22.7109375" style="3" customWidth="1"/>
    <col min="15879" max="15879" width="17.85546875" style="3" customWidth="1"/>
    <col min="15880" max="15880" width="10.85546875" style="3" customWidth="1"/>
    <col min="15881" max="15881" width="33.5703125" style="3" customWidth="1"/>
    <col min="15882" max="15882" width="26.140625" style="3" customWidth="1"/>
    <col min="15883" max="15883" width="17" style="3" customWidth="1"/>
    <col min="15884" max="15884" width="6.85546875" style="3"/>
    <col min="15885" max="15885" width="45.85546875" style="3" bestFit="1" customWidth="1"/>
    <col min="15886" max="16127" width="6.85546875" style="3"/>
    <col min="16128" max="16128" width="6.28515625" style="3" bestFit="1" customWidth="1"/>
    <col min="16129" max="16129" width="0" style="3" hidden="1" customWidth="1"/>
    <col min="16130" max="16130" width="1.5703125" style="3" bestFit="1" customWidth="1"/>
    <col min="16131" max="16131" width="1.5703125" style="3" customWidth="1"/>
    <col min="16132" max="16132" width="42.42578125" style="3" customWidth="1"/>
    <col min="16133" max="16133" width="17.28515625" style="3" customWidth="1"/>
    <col min="16134" max="16134" width="22.7109375" style="3" customWidth="1"/>
    <col min="16135" max="16135" width="17.85546875" style="3" customWidth="1"/>
    <col min="16136" max="16136" width="10.85546875" style="3" customWidth="1"/>
    <col min="16137" max="16137" width="33.5703125" style="3" customWidth="1"/>
    <col min="16138" max="16138" width="26.140625" style="3" customWidth="1"/>
    <col min="16139" max="16139" width="17" style="3" customWidth="1"/>
    <col min="16140" max="16140" width="6.85546875" style="3"/>
    <col min="16141" max="16141" width="45.85546875" style="3" bestFit="1" customWidth="1"/>
    <col min="16142" max="16384" width="6.85546875" style="3"/>
  </cols>
  <sheetData>
    <row r="1" spans="1:12" ht="1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ht="13.5" customHeight="1" x14ac:dyDescent="0.25">
      <c r="A3" s="5"/>
      <c r="J3" s="5"/>
    </row>
    <row r="4" spans="1:12" s="7" customFormat="1" ht="13.5" customHeight="1" x14ac:dyDescent="0.25">
      <c r="A4" s="7" t="s">
        <v>1</v>
      </c>
      <c r="B4" s="8" t="s">
        <v>2</v>
      </c>
      <c r="C4" s="8"/>
      <c r="D4" s="8" t="s">
        <v>3</v>
      </c>
      <c r="E4" s="8"/>
      <c r="F4" s="8"/>
      <c r="G4" s="8"/>
      <c r="H4" s="9"/>
      <c r="J4" s="10" t="s">
        <v>4</v>
      </c>
      <c r="K4" s="3" t="s">
        <v>5</v>
      </c>
    </row>
    <row r="5" spans="1:12" ht="13.5" customHeight="1" x14ac:dyDescent="0.25">
      <c r="J5" s="10" t="s">
        <v>6</v>
      </c>
      <c r="K5" s="3" t="s">
        <v>7</v>
      </c>
    </row>
    <row r="6" spans="1:12" ht="14.25" customHeight="1" x14ac:dyDescent="0.25">
      <c r="A6" s="11" t="s">
        <v>8</v>
      </c>
      <c r="B6" s="12" t="s">
        <v>9</v>
      </c>
      <c r="C6" s="13"/>
      <c r="D6" s="13"/>
      <c r="E6" s="11" t="s">
        <v>10</v>
      </c>
      <c r="F6" s="11" t="s">
        <v>11</v>
      </c>
      <c r="G6" s="11" t="s">
        <v>12</v>
      </c>
      <c r="H6" s="12" t="s">
        <v>13</v>
      </c>
      <c r="I6" s="13"/>
      <c r="J6" s="14"/>
      <c r="K6" s="11" t="s">
        <v>14</v>
      </c>
    </row>
    <row r="7" spans="1:12" ht="29.25" customHeight="1" x14ac:dyDescent="0.25">
      <c r="A7" s="15"/>
      <c r="B7" s="16"/>
      <c r="C7" s="17"/>
      <c r="D7" s="17"/>
      <c r="E7" s="15"/>
      <c r="F7" s="15"/>
      <c r="G7" s="15"/>
      <c r="H7" s="18" t="s">
        <v>15</v>
      </c>
      <c r="I7" s="19" t="s">
        <v>16</v>
      </c>
      <c r="J7" s="19" t="s">
        <v>17</v>
      </c>
      <c r="K7" s="15"/>
    </row>
    <row r="8" spans="1:12" s="25" customFormat="1" ht="9" customHeight="1" x14ac:dyDescent="0.25">
      <c r="A8" s="20">
        <v>1</v>
      </c>
      <c r="B8" s="21">
        <v>2</v>
      </c>
      <c r="C8" s="22"/>
      <c r="D8" s="22"/>
      <c r="E8" s="23"/>
      <c r="F8" s="23"/>
      <c r="G8" s="20">
        <v>3</v>
      </c>
      <c r="H8" s="24">
        <v>4</v>
      </c>
      <c r="I8" s="20">
        <v>5</v>
      </c>
      <c r="J8" s="20">
        <v>6</v>
      </c>
      <c r="K8" s="20">
        <v>7</v>
      </c>
    </row>
    <row r="9" spans="1:12" s="34" customFormat="1" ht="25.5" customHeight="1" x14ac:dyDescent="0.25">
      <c r="A9" s="26" t="s">
        <v>18</v>
      </c>
      <c r="B9" s="27" t="s">
        <v>19</v>
      </c>
      <c r="C9" s="27"/>
      <c r="D9" s="27"/>
      <c r="E9" s="28">
        <f>SUM(E10,E49,E52,E57,E61)</f>
        <v>6286690080</v>
      </c>
      <c r="F9" s="28">
        <f>SUM(F10,F49,F52,F57,F61)</f>
        <v>6089929696</v>
      </c>
      <c r="G9" s="29">
        <f>SUM(E9-F9)</f>
        <v>196760384</v>
      </c>
      <c r="H9" s="30">
        <f>F9/E9*100%</f>
        <v>0.96870207032696609</v>
      </c>
      <c r="I9" s="31"/>
      <c r="J9" s="32"/>
      <c r="K9" s="33"/>
    </row>
    <row r="10" spans="1:12" s="34" customFormat="1" ht="33" customHeight="1" x14ac:dyDescent="0.25">
      <c r="A10" s="35" t="s">
        <v>20</v>
      </c>
      <c r="B10" s="27" t="s">
        <v>21</v>
      </c>
      <c r="C10" s="27"/>
      <c r="D10" s="27"/>
      <c r="E10" s="36">
        <f>SUM(E11,E20,E24,E26,E28,E36,E40,E44)</f>
        <v>3244418980</v>
      </c>
      <c r="F10" s="36">
        <f>SUM(F11,F20,F24,F26,F28,F36,F40,F44)</f>
        <v>3155723772</v>
      </c>
      <c r="G10" s="29">
        <f t="shared" ref="G10:G63" si="0">SUM(E10-F10)</f>
        <v>88695208</v>
      </c>
      <c r="H10" s="37">
        <f>F10/E10*100%</f>
        <v>0.97266222132629743</v>
      </c>
      <c r="I10" s="38"/>
      <c r="J10" s="39"/>
      <c r="K10" s="40"/>
    </row>
    <row r="11" spans="1:12" s="34" customFormat="1" ht="35.25" customHeight="1" x14ac:dyDescent="0.2">
      <c r="A11" s="41"/>
      <c r="B11" s="42" t="s">
        <v>22</v>
      </c>
      <c r="C11" s="27" t="s">
        <v>23</v>
      </c>
      <c r="D11" s="27"/>
      <c r="E11" s="43">
        <f>SUM(E12:E19)</f>
        <v>36792000</v>
      </c>
      <c r="F11" s="44">
        <f>SUM(F12:F19)</f>
        <v>36792000</v>
      </c>
      <c r="G11" s="29">
        <f t="shared" si="0"/>
        <v>0</v>
      </c>
      <c r="H11" s="37">
        <f>F11/E11*100%</f>
        <v>1</v>
      </c>
      <c r="I11" s="45"/>
      <c r="J11" s="46"/>
      <c r="K11" s="40"/>
    </row>
    <row r="12" spans="1:12" s="34" customFormat="1" ht="32.25" customHeight="1" x14ac:dyDescent="0.2">
      <c r="A12" s="41"/>
      <c r="B12" s="47"/>
      <c r="C12" s="48">
        <v>1</v>
      </c>
      <c r="D12" s="49" t="s">
        <v>24</v>
      </c>
      <c r="E12" s="50">
        <v>25124000</v>
      </c>
      <c r="F12" s="51">
        <v>25124000</v>
      </c>
      <c r="G12" s="52">
        <f>SUM(E12-F12)</f>
        <v>0</v>
      </c>
      <c r="H12" s="37">
        <f t="shared" ref="H12:H63" si="1">F12/E12*100%</f>
        <v>1</v>
      </c>
      <c r="I12" s="53" t="s">
        <v>25</v>
      </c>
      <c r="J12" s="54"/>
      <c r="K12" s="40"/>
    </row>
    <row r="13" spans="1:12" s="34" customFormat="1" ht="25.5" customHeight="1" x14ac:dyDescent="0.2">
      <c r="A13" s="41"/>
      <c r="B13" s="47"/>
      <c r="C13" s="48">
        <v>2</v>
      </c>
      <c r="D13" s="49" t="s">
        <v>26</v>
      </c>
      <c r="E13" s="50">
        <v>1768000</v>
      </c>
      <c r="F13" s="50">
        <v>1768000</v>
      </c>
      <c r="G13" s="29">
        <f t="shared" si="0"/>
        <v>0</v>
      </c>
      <c r="H13" s="37">
        <f t="shared" si="1"/>
        <v>1</v>
      </c>
      <c r="I13" s="55" t="s">
        <v>27</v>
      </c>
      <c r="J13" s="54"/>
      <c r="K13" s="40"/>
    </row>
    <row r="14" spans="1:12" s="34" customFormat="1" ht="32.25" customHeight="1" x14ac:dyDescent="0.2">
      <c r="A14" s="41"/>
      <c r="B14" s="47"/>
      <c r="C14" s="48">
        <v>3</v>
      </c>
      <c r="D14" s="49" t="s">
        <v>28</v>
      </c>
      <c r="E14" s="50">
        <v>1768000</v>
      </c>
      <c r="F14" s="50">
        <v>1768000</v>
      </c>
      <c r="G14" s="29">
        <f t="shared" si="0"/>
        <v>0</v>
      </c>
      <c r="H14" s="37">
        <f t="shared" si="1"/>
        <v>1</v>
      </c>
      <c r="I14" s="55" t="s">
        <v>29</v>
      </c>
      <c r="J14" s="54"/>
      <c r="K14" s="40"/>
    </row>
    <row r="15" spans="1:12" s="34" customFormat="1" ht="24" customHeight="1" x14ac:dyDescent="0.2">
      <c r="A15" s="41"/>
      <c r="B15" s="47"/>
      <c r="C15" s="48">
        <v>4</v>
      </c>
      <c r="D15" s="49" t="s">
        <v>30</v>
      </c>
      <c r="E15" s="50">
        <v>1768000</v>
      </c>
      <c r="F15" s="50">
        <v>1768000</v>
      </c>
      <c r="G15" s="29">
        <f t="shared" si="0"/>
        <v>0</v>
      </c>
      <c r="H15" s="37">
        <f t="shared" si="1"/>
        <v>1</v>
      </c>
      <c r="I15" s="55" t="s">
        <v>31</v>
      </c>
      <c r="J15" s="54"/>
      <c r="K15" s="40"/>
    </row>
    <row r="16" spans="1:12" s="34" customFormat="1" ht="31.5" customHeight="1" x14ac:dyDescent="0.2">
      <c r="A16" s="41"/>
      <c r="B16" s="47"/>
      <c r="C16" s="48">
        <v>5</v>
      </c>
      <c r="D16" s="49" t="s">
        <v>32</v>
      </c>
      <c r="E16" s="50">
        <v>1768000</v>
      </c>
      <c r="F16" s="50">
        <v>1768000</v>
      </c>
      <c r="G16" s="29">
        <f t="shared" si="0"/>
        <v>0</v>
      </c>
      <c r="H16" s="37">
        <f t="shared" si="1"/>
        <v>1</v>
      </c>
      <c r="I16" s="55" t="s">
        <v>33</v>
      </c>
      <c r="J16" s="54"/>
      <c r="K16" s="40"/>
    </row>
    <row r="17" spans="1:11" s="34" customFormat="1" ht="42.75" customHeight="1" x14ac:dyDescent="0.25">
      <c r="A17" s="56"/>
      <c r="B17" s="57"/>
      <c r="C17" s="58">
        <v>6</v>
      </c>
      <c r="D17" s="59" t="s">
        <v>34</v>
      </c>
      <c r="E17" s="60">
        <v>2746000</v>
      </c>
      <c r="F17" s="60">
        <v>2746000</v>
      </c>
      <c r="G17" s="61">
        <f t="shared" si="0"/>
        <v>0</v>
      </c>
      <c r="H17" s="62">
        <f t="shared" si="1"/>
        <v>1</v>
      </c>
      <c r="I17" s="63" t="s">
        <v>35</v>
      </c>
      <c r="J17" s="54"/>
      <c r="K17" s="40"/>
    </row>
    <row r="18" spans="1:11" s="34" customFormat="1" ht="46.5" customHeight="1" x14ac:dyDescent="0.25">
      <c r="A18" s="64"/>
      <c r="B18" s="65"/>
      <c r="C18" s="66"/>
      <c r="D18" s="67"/>
      <c r="E18" s="68"/>
      <c r="F18" s="68"/>
      <c r="G18" s="69"/>
      <c r="H18" s="70"/>
      <c r="I18" s="63" t="s">
        <v>36</v>
      </c>
      <c r="J18" s="54"/>
      <c r="K18" s="40"/>
    </row>
    <row r="19" spans="1:11" s="34" customFormat="1" ht="28.5" customHeight="1" x14ac:dyDescent="0.2">
      <c r="A19" s="41"/>
      <c r="B19" s="47"/>
      <c r="C19" s="48">
        <v>7</v>
      </c>
      <c r="D19" s="71" t="s">
        <v>37</v>
      </c>
      <c r="E19" s="50">
        <v>1850000</v>
      </c>
      <c r="F19" s="50">
        <v>1850000</v>
      </c>
      <c r="G19" s="29">
        <f t="shared" si="0"/>
        <v>0</v>
      </c>
      <c r="H19" s="37">
        <f t="shared" si="1"/>
        <v>1</v>
      </c>
      <c r="I19" s="72" t="s">
        <v>38</v>
      </c>
      <c r="J19" s="54"/>
      <c r="K19" s="40"/>
    </row>
    <row r="20" spans="1:11" s="34" customFormat="1" ht="32.25" customHeight="1" x14ac:dyDescent="0.2">
      <c r="A20" s="41"/>
      <c r="B20" s="42" t="s">
        <v>39</v>
      </c>
      <c r="C20" s="73" t="s">
        <v>40</v>
      </c>
      <c r="D20" s="74"/>
      <c r="E20" s="75">
        <f>SUM(E21:E23)</f>
        <v>2236190386</v>
      </c>
      <c r="F20" s="76">
        <f>SUM(F21:F23)</f>
        <v>2198422308</v>
      </c>
      <c r="G20" s="29">
        <f t="shared" si="0"/>
        <v>37768078</v>
      </c>
      <c r="H20" s="37">
        <f t="shared" si="1"/>
        <v>0.98311052661864007</v>
      </c>
      <c r="I20" s="54"/>
      <c r="J20" s="54"/>
      <c r="K20" s="40"/>
    </row>
    <row r="21" spans="1:11" s="34" customFormat="1" ht="30.75" customHeight="1" x14ac:dyDescent="0.2">
      <c r="A21" s="41"/>
      <c r="B21" s="47"/>
      <c r="C21" s="48">
        <v>1</v>
      </c>
      <c r="D21" s="77" t="s">
        <v>41</v>
      </c>
      <c r="E21" s="50">
        <v>2171850386</v>
      </c>
      <c r="F21" s="78">
        <v>2134762308</v>
      </c>
      <c r="G21" s="29">
        <f t="shared" si="0"/>
        <v>37088078</v>
      </c>
      <c r="H21" s="37">
        <f t="shared" si="1"/>
        <v>0.9829232813461396</v>
      </c>
      <c r="I21" s="54" t="s">
        <v>41</v>
      </c>
      <c r="J21" s="54"/>
      <c r="K21" s="40"/>
    </row>
    <row r="22" spans="1:11" s="34" customFormat="1" ht="37.5" customHeight="1" x14ac:dyDescent="0.2">
      <c r="A22" s="41"/>
      <c r="B22" s="47"/>
      <c r="C22" s="48">
        <v>2</v>
      </c>
      <c r="D22" s="77" t="s">
        <v>42</v>
      </c>
      <c r="E22" s="50">
        <v>1768000</v>
      </c>
      <c r="F22" s="50">
        <v>1768000</v>
      </c>
      <c r="G22" s="29">
        <f t="shared" si="0"/>
        <v>0</v>
      </c>
      <c r="H22" s="37">
        <f>F22/E22*100%</f>
        <v>1</v>
      </c>
      <c r="I22" s="54" t="s">
        <v>43</v>
      </c>
      <c r="J22" s="54"/>
      <c r="K22" s="40"/>
    </row>
    <row r="23" spans="1:11" s="34" customFormat="1" ht="37.5" customHeight="1" x14ac:dyDescent="0.2">
      <c r="A23" s="41"/>
      <c r="B23" s="47"/>
      <c r="C23" s="48">
        <v>3</v>
      </c>
      <c r="D23" s="77" t="s">
        <v>44</v>
      </c>
      <c r="E23" s="50">
        <v>62572000</v>
      </c>
      <c r="F23" s="79">
        <v>61892000</v>
      </c>
      <c r="G23" s="52">
        <f t="shared" si="0"/>
        <v>680000</v>
      </c>
      <c r="H23" s="37">
        <f t="shared" si="1"/>
        <v>0.98913251933772295</v>
      </c>
      <c r="I23" s="54" t="s">
        <v>45</v>
      </c>
      <c r="J23" s="54"/>
      <c r="K23" s="40"/>
    </row>
    <row r="24" spans="1:11" s="34" customFormat="1" ht="33" customHeight="1" x14ac:dyDescent="0.25">
      <c r="A24" s="80"/>
      <c r="B24" s="81" t="s">
        <v>46</v>
      </c>
      <c r="C24" s="73" t="s">
        <v>47</v>
      </c>
      <c r="D24" s="74"/>
      <c r="E24" s="82">
        <f>SUM(E25)</f>
        <v>20231000</v>
      </c>
      <c r="F24" s="76">
        <f>F25</f>
        <v>20231000</v>
      </c>
      <c r="G24" s="29">
        <f t="shared" si="0"/>
        <v>0</v>
      </c>
      <c r="H24" s="37">
        <f t="shared" si="1"/>
        <v>1</v>
      </c>
      <c r="I24" s="54"/>
      <c r="J24" s="54"/>
      <c r="K24" s="40"/>
    </row>
    <row r="25" spans="1:11" s="34" customFormat="1" ht="30" customHeight="1" x14ac:dyDescent="0.25">
      <c r="A25" s="83"/>
      <c r="B25" s="84"/>
      <c r="C25" s="85" t="s">
        <v>48</v>
      </c>
      <c r="D25" s="86" t="s">
        <v>49</v>
      </c>
      <c r="E25" s="87">
        <v>20231000</v>
      </c>
      <c r="F25" s="88">
        <v>20231000</v>
      </c>
      <c r="G25" s="29">
        <f t="shared" si="0"/>
        <v>0</v>
      </c>
      <c r="H25" s="37">
        <f t="shared" si="1"/>
        <v>1</v>
      </c>
      <c r="I25" s="54" t="s">
        <v>50</v>
      </c>
      <c r="J25" s="54"/>
      <c r="K25" s="40"/>
    </row>
    <row r="26" spans="1:11" s="34" customFormat="1" ht="33.75" customHeight="1" x14ac:dyDescent="0.25">
      <c r="A26" s="83"/>
      <c r="B26" s="84" t="s">
        <v>51</v>
      </c>
      <c r="C26" s="89" t="s">
        <v>52</v>
      </c>
      <c r="D26" s="90"/>
      <c r="E26" s="82">
        <f>SUM(E27)</f>
        <v>7500000</v>
      </c>
      <c r="F26" s="91">
        <f>F27</f>
        <v>7000000</v>
      </c>
      <c r="G26" s="29">
        <f t="shared" si="0"/>
        <v>500000</v>
      </c>
      <c r="H26" s="37">
        <f t="shared" si="1"/>
        <v>0.93333333333333335</v>
      </c>
      <c r="I26" s="92"/>
      <c r="J26" s="93"/>
      <c r="K26" s="94"/>
    </row>
    <row r="27" spans="1:11" s="99" customFormat="1" ht="37.5" customHeight="1" x14ac:dyDescent="0.25">
      <c r="A27" s="95"/>
      <c r="B27" s="84"/>
      <c r="C27" s="85">
        <v>1</v>
      </c>
      <c r="D27" s="86" t="s">
        <v>53</v>
      </c>
      <c r="E27" s="87">
        <v>7500000</v>
      </c>
      <c r="F27" s="96">
        <v>7000000</v>
      </c>
      <c r="G27" s="52">
        <f t="shared" si="0"/>
        <v>500000</v>
      </c>
      <c r="H27" s="37">
        <f t="shared" si="1"/>
        <v>0.93333333333333335</v>
      </c>
      <c r="I27" s="97" t="s">
        <v>54</v>
      </c>
      <c r="J27" s="98"/>
      <c r="K27" s="40"/>
    </row>
    <row r="28" spans="1:11" s="99" customFormat="1" ht="36.75" customHeight="1" x14ac:dyDescent="0.25">
      <c r="A28" s="95"/>
      <c r="B28" s="84" t="s">
        <v>55</v>
      </c>
      <c r="C28" s="89" t="s">
        <v>56</v>
      </c>
      <c r="D28" s="90"/>
      <c r="E28" s="100">
        <f>SUM(E29:E35)</f>
        <v>126661244</v>
      </c>
      <c r="F28" s="101">
        <f>SUM(F29:F35)</f>
        <v>120938790</v>
      </c>
      <c r="G28" s="29">
        <f t="shared" si="0"/>
        <v>5722454</v>
      </c>
      <c r="H28" s="37">
        <f t="shared" si="1"/>
        <v>0.95482079743350701</v>
      </c>
      <c r="I28" s="31"/>
      <c r="J28" s="32"/>
      <c r="K28" s="94"/>
    </row>
    <row r="29" spans="1:11" s="99" customFormat="1" ht="33.75" customHeight="1" x14ac:dyDescent="0.25">
      <c r="A29" s="95"/>
      <c r="B29" s="102"/>
      <c r="C29" s="85" t="s">
        <v>48</v>
      </c>
      <c r="D29" s="86" t="s">
        <v>57</v>
      </c>
      <c r="E29" s="87">
        <v>1329448</v>
      </c>
      <c r="F29" s="103">
        <v>1300000</v>
      </c>
      <c r="G29" s="29">
        <f t="shared" si="0"/>
        <v>29448</v>
      </c>
      <c r="H29" s="37">
        <f>F29/E29*100%</f>
        <v>0.9778494533069364</v>
      </c>
      <c r="I29" s="104" t="s">
        <v>58</v>
      </c>
      <c r="J29" s="105"/>
      <c r="K29" s="40"/>
    </row>
    <row r="30" spans="1:11" s="99" customFormat="1" ht="24" customHeight="1" x14ac:dyDescent="0.25">
      <c r="A30" s="95"/>
      <c r="B30" s="102"/>
      <c r="C30" s="85" t="s">
        <v>59</v>
      </c>
      <c r="D30" s="86" t="s">
        <v>60</v>
      </c>
      <c r="E30" s="87">
        <v>15931350</v>
      </c>
      <c r="F30" s="103">
        <v>15914290</v>
      </c>
      <c r="G30" s="29">
        <f t="shared" si="0"/>
        <v>17060</v>
      </c>
      <c r="H30" s="37">
        <f t="shared" si="1"/>
        <v>0.99892915540742</v>
      </c>
      <c r="I30" s="104" t="s">
        <v>61</v>
      </c>
      <c r="J30" s="106"/>
      <c r="K30" s="40"/>
    </row>
    <row r="31" spans="1:11" s="99" customFormat="1" ht="20.25" customHeight="1" x14ac:dyDescent="0.25">
      <c r="A31" s="95"/>
      <c r="B31" s="102"/>
      <c r="C31" s="85" t="s">
        <v>62</v>
      </c>
      <c r="D31" s="86" t="s">
        <v>63</v>
      </c>
      <c r="E31" s="87">
        <v>2634172</v>
      </c>
      <c r="F31" s="103">
        <f>+'[1]Jan-mrt 2021 (TW 1)'!I31</f>
        <v>0</v>
      </c>
      <c r="G31" s="29">
        <f t="shared" si="0"/>
        <v>2634172</v>
      </c>
      <c r="H31" s="37">
        <f t="shared" si="1"/>
        <v>0</v>
      </c>
      <c r="I31" s="107" t="s">
        <v>64</v>
      </c>
      <c r="J31" s="106"/>
      <c r="K31" s="40"/>
    </row>
    <row r="32" spans="1:11" s="99" customFormat="1" ht="27.75" customHeight="1" x14ac:dyDescent="0.25">
      <c r="A32" s="95"/>
      <c r="B32" s="102"/>
      <c r="C32" s="85" t="s">
        <v>65</v>
      </c>
      <c r="D32" s="86" t="s">
        <v>66</v>
      </c>
      <c r="E32" s="87">
        <v>8100000</v>
      </c>
      <c r="F32" s="103">
        <v>8100000</v>
      </c>
      <c r="G32" s="29">
        <f t="shared" si="0"/>
        <v>0</v>
      </c>
      <c r="H32" s="37">
        <f t="shared" si="1"/>
        <v>1</v>
      </c>
      <c r="I32" s="107" t="s">
        <v>67</v>
      </c>
      <c r="J32" s="108"/>
      <c r="K32" s="40"/>
    </row>
    <row r="33" spans="1:13" s="99" customFormat="1" ht="33" customHeight="1" x14ac:dyDescent="0.25">
      <c r="A33" s="95"/>
      <c r="B33" s="102"/>
      <c r="C33" s="85" t="s">
        <v>68</v>
      </c>
      <c r="D33" s="86" t="s">
        <v>69</v>
      </c>
      <c r="E33" s="87">
        <v>9791274</v>
      </c>
      <c r="F33" s="109">
        <v>6789500</v>
      </c>
      <c r="G33" s="29">
        <f t="shared" si="0"/>
        <v>3001774</v>
      </c>
      <c r="H33" s="37">
        <f t="shared" si="1"/>
        <v>0.69342355244067322</v>
      </c>
      <c r="I33" s="110" t="s">
        <v>70</v>
      </c>
      <c r="J33" s="111"/>
      <c r="K33" s="40"/>
    </row>
    <row r="34" spans="1:13" s="99" customFormat="1" ht="32.25" customHeight="1" x14ac:dyDescent="0.25">
      <c r="A34" s="95"/>
      <c r="B34" s="102"/>
      <c r="C34" s="85" t="s">
        <v>71</v>
      </c>
      <c r="D34" s="86" t="s">
        <v>72</v>
      </c>
      <c r="E34" s="87">
        <v>7500000</v>
      </c>
      <c r="F34" s="109">
        <v>7500000</v>
      </c>
      <c r="G34" s="29">
        <f t="shared" si="0"/>
        <v>0</v>
      </c>
      <c r="H34" s="37">
        <f t="shared" si="1"/>
        <v>1</v>
      </c>
      <c r="I34" s="110" t="s">
        <v>73</v>
      </c>
      <c r="J34" s="111"/>
      <c r="K34" s="40"/>
    </row>
    <row r="35" spans="1:13" s="99" customFormat="1" ht="35.25" customHeight="1" x14ac:dyDescent="0.25">
      <c r="A35" s="95"/>
      <c r="B35" s="102"/>
      <c r="C35" s="85" t="s">
        <v>74</v>
      </c>
      <c r="D35" s="86" t="s">
        <v>75</v>
      </c>
      <c r="E35" s="87">
        <v>81375000</v>
      </c>
      <c r="F35" s="109">
        <v>81335000</v>
      </c>
      <c r="G35" s="29">
        <f t="shared" si="0"/>
        <v>40000</v>
      </c>
      <c r="H35" s="37">
        <f t="shared" si="1"/>
        <v>0.99950844854070664</v>
      </c>
      <c r="I35" s="110" t="s">
        <v>76</v>
      </c>
      <c r="J35" s="111"/>
      <c r="K35" s="40"/>
    </row>
    <row r="36" spans="1:13" s="99" customFormat="1" ht="36" customHeight="1" x14ac:dyDescent="0.25">
      <c r="A36" s="112"/>
      <c r="B36" s="113" t="s">
        <v>77</v>
      </c>
      <c r="C36" s="114" t="s">
        <v>78</v>
      </c>
      <c r="D36" s="115"/>
      <c r="E36" s="75">
        <f>SUM(E37:E39)</f>
        <v>205857200</v>
      </c>
      <c r="F36" s="116">
        <f>SUM(F37:F39)</f>
        <v>203250000</v>
      </c>
      <c r="G36" s="29">
        <f t="shared" si="0"/>
        <v>2607200</v>
      </c>
      <c r="H36" s="37">
        <f t="shared" si="1"/>
        <v>0.98733490983069816</v>
      </c>
      <c r="I36" s="110"/>
      <c r="J36" s="111"/>
      <c r="K36" s="40"/>
    </row>
    <row r="37" spans="1:13" s="99" customFormat="1" ht="27.75" customHeight="1" x14ac:dyDescent="0.25">
      <c r="A37" s="95"/>
      <c r="B37" s="117"/>
      <c r="C37" s="118" t="s">
        <v>48</v>
      </c>
      <c r="D37" s="86" t="s">
        <v>79</v>
      </c>
      <c r="E37" s="87">
        <v>7417200</v>
      </c>
      <c r="F37" s="109">
        <v>7350000</v>
      </c>
      <c r="G37" s="29">
        <f t="shared" si="0"/>
        <v>67200</v>
      </c>
      <c r="H37" s="119">
        <f t="shared" si="1"/>
        <v>0.99093997734994332</v>
      </c>
      <c r="I37" s="120" t="s">
        <v>80</v>
      </c>
      <c r="J37" s="121"/>
      <c r="K37" s="40"/>
    </row>
    <row r="38" spans="1:13" s="99" customFormat="1" ht="33" customHeight="1" x14ac:dyDescent="0.25">
      <c r="A38" s="95"/>
      <c r="B38" s="117"/>
      <c r="C38" s="118">
        <v>2</v>
      </c>
      <c r="D38" s="86" t="s">
        <v>81</v>
      </c>
      <c r="E38" s="87">
        <v>17760000</v>
      </c>
      <c r="F38" s="109">
        <v>16400000</v>
      </c>
      <c r="G38" s="29">
        <f t="shared" si="0"/>
        <v>1360000</v>
      </c>
      <c r="H38" s="37">
        <f t="shared" si="1"/>
        <v>0.92342342342342343</v>
      </c>
      <c r="I38" s="110" t="s">
        <v>82</v>
      </c>
      <c r="J38" s="111"/>
      <c r="K38" s="122"/>
      <c r="M38" s="99" t="s">
        <v>83</v>
      </c>
    </row>
    <row r="39" spans="1:13" s="99" customFormat="1" ht="40.5" customHeight="1" x14ac:dyDescent="0.25">
      <c r="A39" s="95"/>
      <c r="B39" s="117"/>
      <c r="C39" s="118">
        <v>3</v>
      </c>
      <c r="D39" s="86" t="s">
        <v>84</v>
      </c>
      <c r="E39" s="87">
        <v>180680000</v>
      </c>
      <c r="F39" s="109">
        <v>179500000</v>
      </c>
      <c r="G39" s="29">
        <f t="shared" si="0"/>
        <v>1180000</v>
      </c>
      <c r="H39" s="37">
        <f t="shared" si="1"/>
        <v>0.99346911667035642</v>
      </c>
      <c r="I39" s="110" t="s">
        <v>85</v>
      </c>
      <c r="J39" s="111"/>
      <c r="K39" s="122"/>
    </row>
    <row r="40" spans="1:13" s="99" customFormat="1" ht="33.75" customHeight="1" x14ac:dyDescent="0.25">
      <c r="A40" s="112"/>
      <c r="B40" s="123" t="s">
        <v>86</v>
      </c>
      <c r="C40" s="124" t="s">
        <v>87</v>
      </c>
      <c r="D40" s="124"/>
      <c r="E40" s="125">
        <f>SUM(E41:E43)</f>
        <v>227413550</v>
      </c>
      <c r="F40" s="126">
        <f>SUM(F41:F43)</f>
        <v>186796674</v>
      </c>
      <c r="G40" s="29">
        <f t="shared" si="0"/>
        <v>40616876</v>
      </c>
      <c r="H40" s="37">
        <f t="shared" si="1"/>
        <v>0.82139641195522428</v>
      </c>
      <c r="I40" s="107"/>
      <c r="J40" s="127"/>
      <c r="K40" s="122"/>
      <c r="M40" s="99" t="s">
        <v>88</v>
      </c>
    </row>
    <row r="41" spans="1:13" s="99" customFormat="1" ht="42" customHeight="1" x14ac:dyDescent="0.25">
      <c r="A41" s="112"/>
      <c r="B41" s="102"/>
      <c r="C41" s="128" t="s">
        <v>48</v>
      </c>
      <c r="D41" s="86" t="s">
        <v>89</v>
      </c>
      <c r="E41" s="87">
        <v>10613550</v>
      </c>
      <c r="F41" s="129">
        <v>7816000</v>
      </c>
      <c r="G41" s="29">
        <f t="shared" si="0"/>
        <v>2797550</v>
      </c>
      <c r="H41" s="37">
        <f t="shared" si="1"/>
        <v>0.73641712716291907</v>
      </c>
      <c r="I41" s="107"/>
      <c r="J41" s="127"/>
      <c r="K41" s="122"/>
    </row>
    <row r="42" spans="1:13" s="34" customFormat="1" ht="42.75" customHeight="1" x14ac:dyDescent="0.25">
      <c r="A42" s="112"/>
      <c r="B42" s="102"/>
      <c r="C42" s="128" t="s">
        <v>59</v>
      </c>
      <c r="D42" s="86" t="s">
        <v>90</v>
      </c>
      <c r="E42" s="87">
        <v>72000000</v>
      </c>
      <c r="F42" s="130">
        <v>48180674</v>
      </c>
      <c r="G42" s="29">
        <f t="shared" si="0"/>
        <v>23819326</v>
      </c>
      <c r="H42" s="37">
        <f t="shared" si="1"/>
        <v>0.66917602777777774</v>
      </c>
      <c r="I42" s="110"/>
      <c r="J42" s="111"/>
      <c r="K42" s="122"/>
      <c r="M42" s="34" t="s">
        <v>91</v>
      </c>
    </row>
    <row r="43" spans="1:13" s="99" customFormat="1" ht="39" customHeight="1" x14ac:dyDescent="0.25">
      <c r="A43" s="112"/>
      <c r="B43" s="102"/>
      <c r="C43" s="128">
        <v>3</v>
      </c>
      <c r="D43" s="86" t="s">
        <v>92</v>
      </c>
      <c r="E43" s="87">
        <v>144800000</v>
      </c>
      <c r="F43" s="103">
        <v>130800000</v>
      </c>
      <c r="G43" s="29">
        <f t="shared" si="0"/>
        <v>14000000</v>
      </c>
      <c r="H43" s="37">
        <f t="shared" si="1"/>
        <v>0.90331491712707179</v>
      </c>
      <c r="I43" s="107"/>
      <c r="J43" s="127"/>
      <c r="K43" s="122"/>
      <c r="M43" s="99" t="s">
        <v>93</v>
      </c>
    </row>
    <row r="44" spans="1:13" s="99" customFormat="1" ht="42" customHeight="1" x14ac:dyDescent="0.25">
      <c r="A44" s="123"/>
      <c r="B44" s="131" t="s">
        <v>94</v>
      </c>
      <c r="C44" s="132" t="s">
        <v>95</v>
      </c>
      <c r="D44" s="133"/>
      <c r="E44" s="125">
        <f>SUM(E45:E48)</f>
        <v>383773600</v>
      </c>
      <c r="F44" s="125">
        <f>SUM(F45:F48)</f>
        <v>382293000</v>
      </c>
      <c r="G44" s="125">
        <f>SUM(G45:G48)</f>
        <v>1480600</v>
      </c>
      <c r="H44" s="37">
        <f t="shared" si="1"/>
        <v>0.99614199621860389</v>
      </c>
      <c r="I44" s="107"/>
      <c r="J44" s="127"/>
      <c r="K44" s="122"/>
    </row>
    <row r="45" spans="1:13" s="99" customFormat="1" ht="48" customHeight="1" x14ac:dyDescent="0.25">
      <c r="A45" s="123"/>
      <c r="B45" s="117"/>
      <c r="C45" s="134" t="s">
        <v>48</v>
      </c>
      <c r="D45" s="71" t="s">
        <v>96</v>
      </c>
      <c r="E45" s="50">
        <v>61000000</v>
      </c>
      <c r="F45" s="50">
        <v>61000000</v>
      </c>
      <c r="G45" s="29">
        <f t="shared" si="0"/>
        <v>0</v>
      </c>
      <c r="H45" s="37">
        <f t="shared" si="1"/>
        <v>1</v>
      </c>
      <c r="I45" s="110" t="s">
        <v>97</v>
      </c>
      <c r="J45" s="111"/>
      <c r="K45" s="122"/>
      <c r="M45" s="99" t="s">
        <v>98</v>
      </c>
    </row>
    <row r="46" spans="1:13" s="99" customFormat="1" ht="50.25" customHeight="1" x14ac:dyDescent="0.25">
      <c r="A46" s="123"/>
      <c r="B46" s="135"/>
      <c r="C46" s="118" t="s">
        <v>59</v>
      </c>
      <c r="D46" s="71" t="s">
        <v>99</v>
      </c>
      <c r="E46" s="50">
        <v>108303600</v>
      </c>
      <c r="F46" s="50">
        <v>108303000</v>
      </c>
      <c r="G46" s="29">
        <f t="shared" si="0"/>
        <v>600</v>
      </c>
      <c r="H46" s="37">
        <f t="shared" si="1"/>
        <v>0.99999446001794956</v>
      </c>
      <c r="I46" s="110" t="s">
        <v>100</v>
      </c>
      <c r="J46" s="136"/>
      <c r="K46" s="122"/>
    </row>
    <row r="47" spans="1:13" s="99" customFormat="1" ht="31.5" customHeight="1" x14ac:dyDescent="0.25">
      <c r="A47" s="123"/>
      <c r="B47" s="135"/>
      <c r="C47" s="118" t="s">
        <v>62</v>
      </c>
      <c r="D47" s="71" t="s">
        <v>101</v>
      </c>
      <c r="E47" s="50">
        <v>12800000</v>
      </c>
      <c r="F47" s="130">
        <v>12800000</v>
      </c>
      <c r="G47" s="29">
        <f t="shared" si="0"/>
        <v>0</v>
      </c>
      <c r="H47" s="37">
        <f t="shared" si="1"/>
        <v>1</v>
      </c>
      <c r="I47" s="110" t="s">
        <v>102</v>
      </c>
      <c r="J47" s="137"/>
      <c r="K47" s="122"/>
    </row>
    <row r="48" spans="1:13" s="99" customFormat="1" ht="31.5" customHeight="1" x14ac:dyDescent="0.25">
      <c r="A48" s="123"/>
      <c r="B48" s="135"/>
      <c r="C48" s="118">
        <v>4</v>
      </c>
      <c r="D48" s="71" t="s">
        <v>103</v>
      </c>
      <c r="E48" s="50">
        <v>201670000</v>
      </c>
      <c r="F48" s="50">
        <v>200190000</v>
      </c>
      <c r="G48" s="29">
        <f t="shared" ref="G48" si="2">SUM(E48-F48)</f>
        <v>1480000</v>
      </c>
      <c r="H48" s="37">
        <f t="shared" si="1"/>
        <v>0.99266127832597806</v>
      </c>
      <c r="I48" s="110" t="s">
        <v>102</v>
      </c>
      <c r="J48" s="137"/>
      <c r="K48" s="122"/>
    </row>
    <row r="49" spans="1:13" s="99" customFormat="1" ht="39" customHeight="1" x14ac:dyDescent="0.25">
      <c r="A49" s="123" t="s">
        <v>104</v>
      </c>
      <c r="B49" s="132" t="s">
        <v>105</v>
      </c>
      <c r="C49" s="138"/>
      <c r="D49" s="133"/>
      <c r="E49" s="139">
        <f>E50</f>
        <v>952015100</v>
      </c>
      <c r="F49" s="140">
        <f>F50</f>
        <v>944913400</v>
      </c>
      <c r="G49" s="29">
        <f t="shared" si="0"/>
        <v>7101700</v>
      </c>
      <c r="H49" s="37">
        <f t="shared" si="1"/>
        <v>0.99254034941252511</v>
      </c>
      <c r="I49" s="110"/>
      <c r="J49" s="111"/>
      <c r="K49" s="122"/>
    </row>
    <row r="50" spans="1:13" s="99" customFormat="1" ht="57" customHeight="1" x14ac:dyDescent="0.25">
      <c r="A50" s="123"/>
      <c r="B50" s="135" t="s">
        <v>22</v>
      </c>
      <c r="C50" s="89" t="s">
        <v>106</v>
      </c>
      <c r="D50" s="90"/>
      <c r="E50" s="139">
        <f>SUM(E51)</f>
        <v>952015100</v>
      </c>
      <c r="F50" s="141">
        <f>SUM(F51)</f>
        <v>944913400</v>
      </c>
      <c r="G50" s="29">
        <f t="shared" si="0"/>
        <v>7101700</v>
      </c>
      <c r="H50" s="37">
        <f t="shared" si="1"/>
        <v>0.99254034941252511</v>
      </c>
      <c r="I50" s="107"/>
      <c r="J50" s="127"/>
      <c r="K50" s="122"/>
      <c r="M50" s="99" t="s">
        <v>107</v>
      </c>
    </row>
    <row r="51" spans="1:13" s="99" customFormat="1" ht="68.25" customHeight="1" x14ac:dyDescent="0.25">
      <c r="A51" s="123"/>
      <c r="B51" s="135"/>
      <c r="C51" s="118">
        <v>1</v>
      </c>
      <c r="D51" s="142" t="s">
        <v>108</v>
      </c>
      <c r="E51" s="143">
        <v>952015100</v>
      </c>
      <c r="F51" s="103">
        <v>944913400</v>
      </c>
      <c r="G51" s="29">
        <f t="shared" si="0"/>
        <v>7101700</v>
      </c>
      <c r="H51" s="37">
        <f t="shared" si="1"/>
        <v>0.99254034941252511</v>
      </c>
      <c r="I51" s="107" t="s">
        <v>109</v>
      </c>
      <c r="J51" s="127"/>
      <c r="K51" s="122"/>
    </row>
    <row r="52" spans="1:13" s="99" customFormat="1" ht="53.25" customHeight="1" x14ac:dyDescent="0.25">
      <c r="A52" s="112" t="s">
        <v>110</v>
      </c>
      <c r="B52" s="132" t="s">
        <v>111</v>
      </c>
      <c r="C52" s="138"/>
      <c r="D52" s="133"/>
      <c r="E52" s="75">
        <f>E53</f>
        <v>1826776000</v>
      </c>
      <c r="F52" s="141">
        <f>F53</f>
        <v>1728578524</v>
      </c>
      <c r="G52" s="29">
        <f t="shared" si="0"/>
        <v>98197476</v>
      </c>
      <c r="H52" s="37">
        <f t="shared" si="1"/>
        <v>0.94624547508835233</v>
      </c>
      <c r="I52" s="107"/>
      <c r="J52" s="127"/>
      <c r="K52" s="122"/>
    </row>
    <row r="53" spans="1:13" s="34" customFormat="1" ht="107.25" customHeight="1" x14ac:dyDescent="0.25">
      <c r="A53" s="123"/>
      <c r="B53" s="144" t="s">
        <v>22</v>
      </c>
      <c r="C53" s="145" t="s">
        <v>112</v>
      </c>
      <c r="D53" s="146"/>
      <c r="E53" s="139">
        <f>SUM(E54:E56)</f>
        <v>1826776000</v>
      </c>
      <c r="F53" s="140">
        <f>SUM(F54:F56)</f>
        <v>1728578524</v>
      </c>
      <c r="G53" s="29">
        <f t="shared" si="0"/>
        <v>98197476</v>
      </c>
      <c r="H53" s="37">
        <f t="shared" si="1"/>
        <v>0.94624547508835233</v>
      </c>
      <c r="I53" s="110"/>
      <c r="J53" s="111"/>
      <c r="K53" s="147"/>
      <c r="M53" s="34" t="s">
        <v>113</v>
      </c>
    </row>
    <row r="54" spans="1:13" s="34" customFormat="1" ht="81" customHeight="1" x14ac:dyDescent="0.25">
      <c r="A54" s="123"/>
      <c r="B54" s="144"/>
      <c r="C54" s="148" t="s">
        <v>48</v>
      </c>
      <c r="D54" s="49" t="s">
        <v>114</v>
      </c>
      <c r="E54" s="143">
        <v>389534000</v>
      </c>
      <c r="F54" s="130">
        <v>381184000</v>
      </c>
      <c r="G54" s="29">
        <f t="shared" si="0"/>
        <v>8350000</v>
      </c>
      <c r="H54" s="37">
        <f t="shared" si="1"/>
        <v>0.97856413047384827</v>
      </c>
      <c r="I54" s="110" t="s">
        <v>115</v>
      </c>
      <c r="J54" s="111"/>
      <c r="K54" s="122"/>
    </row>
    <row r="55" spans="1:13" s="34" customFormat="1" ht="80.25" customHeight="1" x14ac:dyDescent="0.25">
      <c r="A55" s="123"/>
      <c r="B55" s="144"/>
      <c r="C55" s="148" t="s">
        <v>59</v>
      </c>
      <c r="D55" s="49" t="s">
        <v>116</v>
      </c>
      <c r="E55" s="143">
        <v>1377972000</v>
      </c>
      <c r="F55" s="130">
        <v>1288124524</v>
      </c>
      <c r="G55" s="29">
        <f t="shared" si="0"/>
        <v>89847476</v>
      </c>
      <c r="H55" s="37">
        <f t="shared" si="1"/>
        <v>0.9347973137335156</v>
      </c>
      <c r="I55" s="110" t="s">
        <v>117</v>
      </c>
      <c r="J55" s="111"/>
      <c r="K55" s="122"/>
    </row>
    <row r="56" spans="1:13" s="34" customFormat="1" ht="82.5" customHeight="1" x14ac:dyDescent="0.25">
      <c r="A56" s="123"/>
      <c r="B56" s="144"/>
      <c r="C56" s="148" t="s">
        <v>62</v>
      </c>
      <c r="D56" s="49" t="s">
        <v>118</v>
      </c>
      <c r="E56" s="143">
        <v>59270000</v>
      </c>
      <c r="F56" s="130">
        <v>59270000</v>
      </c>
      <c r="G56" s="29">
        <f t="shared" si="0"/>
        <v>0</v>
      </c>
      <c r="H56" s="37">
        <f t="shared" si="1"/>
        <v>1</v>
      </c>
      <c r="I56" s="149" t="s">
        <v>119</v>
      </c>
      <c r="J56" s="137"/>
      <c r="K56" s="122"/>
    </row>
    <row r="57" spans="1:13" s="34" customFormat="1" ht="33.75" customHeight="1" x14ac:dyDescent="0.25">
      <c r="A57" s="123" t="s">
        <v>120</v>
      </c>
      <c r="B57" s="150" t="s">
        <v>121</v>
      </c>
      <c r="C57" s="151"/>
      <c r="D57" s="152"/>
      <c r="E57" s="153">
        <f>E58</f>
        <v>102735000</v>
      </c>
      <c r="F57" s="140">
        <f>F58</f>
        <v>99969000</v>
      </c>
      <c r="G57" s="29">
        <f t="shared" si="0"/>
        <v>2766000</v>
      </c>
      <c r="H57" s="37">
        <f t="shared" si="1"/>
        <v>0.97307636151262955</v>
      </c>
      <c r="I57" s="110"/>
      <c r="J57" s="111"/>
      <c r="K57" s="122"/>
    </row>
    <row r="58" spans="1:13" s="34" customFormat="1" ht="45.75" customHeight="1" x14ac:dyDescent="0.25">
      <c r="A58" s="123"/>
      <c r="B58" s="144" t="s">
        <v>22</v>
      </c>
      <c r="C58" s="145" t="s">
        <v>122</v>
      </c>
      <c r="D58" s="146"/>
      <c r="E58" s="153">
        <f>SUM(E59:E60)</f>
        <v>102735000</v>
      </c>
      <c r="F58" s="140">
        <f>SUM(F59:F60)</f>
        <v>99969000</v>
      </c>
      <c r="G58" s="29">
        <f t="shared" si="0"/>
        <v>2766000</v>
      </c>
      <c r="H58" s="37">
        <f t="shared" si="1"/>
        <v>0.97307636151262955</v>
      </c>
      <c r="I58" s="110"/>
      <c r="J58" s="137"/>
      <c r="K58" s="122"/>
    </row>
    <row r="59" spans="1:13" s="34" customFormat="1" ht="78.75" customHeight="1" x14ac:dyDescent="0.25">
      <c r="A59" s="123"/>
      <c r="B59" s="144"/>
      <c r="C59" s="154" t="s">
        <v>48</v>
      </c>
      <c r="D59" s="49" t="s">
        <v>123</v>
      </c>
      <c r="E59" s="88">
        <v>54120000</v>
      </c>
      <c r="F59" s="130">
        <v>52270000</v>
      </c>
      <c r="G59" s="29">
        <f t="shared" si="0"/>
        <v>1850000</v>
      </c>
      <c r="H59" s="37">
        <f t="shared" si="1"/>
        <v>0.96581670362158167</v>
      </c>
      <c r="I59" s="110" t="s">
        <v>124</v>
      </c>
      <c r="J59" s="136"/>
      <c r="K59" s="122"/>
    </row>
    <row r="60" spans="1:13" s="34" customFormat="1" ht="76.5" customHeight="1" x14ac:dyDescent="0.25">
      <c r="A60" s="123"/>
      <c r="B60" s="144"/>
      <c r="C60" s="154" t="s">
        <v>59</v>
      </c>
      <c r="D60" s="49" t="s">
        <v>125</v>
      </c>
      <c r="E60" s="88">
        <v>48615000</v>
      </c>
      <c r="F60" s="130">
        <v>47699000</v>
      </c>
      <c r="G60" s="29">
        <f t="shared" si="0"/>
        <v>916000</v>
      </c>
      <c r="H60" s="37">
        <f t="shared" si="1"/>
        <v>0.98115807878226879</v>
      </c>
      <c r="I60" s="155" t="s">
        <v>126</v>
      </c>
      <c r="J60" s="46"/>
      <c r="K60" s="122"/>
    </row>
    <row r="61" spans="1:13" s="34" customFormat="1" ht="42.75" customHeight="1" x14ac:dyDescent="0.25">
      <c r="A61" s="123" t="s">
        <v>127</v>
      </c>
      <c r="B61" s="150" t="s">
        <v>128</v>
      </c>
      <c r="C61" s="151"/>
      <c r="D61" s="152"/>
      <c r="E61" s="153">
        <f>E62</f>
        <v>160745000</v>
      </c>
      <c r="F61" s="140">
        <f>F62</f>
        <v>160745000</v>
      </c>
      <c r="G61" s="29">
        <f t="shared" si="0"/>
        <v>0</v>
      </c>
      <c r="H61" s="37">
        <f t="shared" si="1"/>
        <v>1</v>
      </c>
      <c r="I61" s="110"/>
      <c r="J61" s="111"/>
      <c r="K61" s="122"/>
    </row>
    <row r="62" spans="1:13" s="34" customFormat="1" ht="50.25" customHeight="1" x14ac:dyDescent="0.25">
      <c r="A62" s="123"/>
      <c r="B62" s="144" t="s">
        <v>22</v>
      </c>
      <c r="C62" s="145" t="s">
        <v>129</v>
      </c>
      <c r="D62" s="146"/>
      <c r="E62" s="153">
        <f>SUM(E63)</f>
        <v>160745000</v>
      </c>
      <c r="F62" s="140">
        <f>SUM(F63)</f>
        <v>160745000</v>
      </c>
      <c r="G62" s="29">
        <f t="shared" si="0"/>
        <v>0</v>
      </c>
      <c r="H62" s="37">
        <f t="shared" si="1"/>
        <v>1</v>
      </c>
      <c r="I62" s="110"/>
      <c r="J62" s="111"/>
      <c r="K62" s="122"/>
    </row>
    <row r="63" spans="1:13" s="34" customFormat="1" ht="91.5" customHeight="1" x14ac:dyDescent="0.25">
      <c r="A63" s="123"/>
      <c r="B63" s="144"/>
      <c r="C63" s="154">
        <v>1</v>
      </c>
      <c r="D63" s="49" t="s">
        <v>130</v>
      </c>
      <c r="E63" s="88">
        <v>160745000</v>
      </c>
      <c r="F63" s="88">
        <v>160745000</v>
      </c>
      <c r="G63" s="29">
        <f t="shared" si="0"/>
        <v>0</v>
      </c>
      <c r="H63" s="37">
        <f t="shared" si="1"/>
        <v>1</v>
      </c>
      <c r="I63" s="110" t="s">
        <v>131</v>
      </c>
      <c r="J63" s="111"/>
      <c r="K63" s="122"/>
    </row>
    <row r="64" spans="1:13" s="34" customFormat="1" ht="15.75" customHeight="1" x14ac:dyDescent="0.25">
      <c r="A64" s="156"/>
      <c r="B64" s="156"/>
      <c r="C64" s="156"/>
      <c r="D64" s="157"/>
      <c r="E64" s="158"/>
      <c r="F64" s="158"/>
      <c r="G64" s="158"/>
      <c r="H64" s="159"/>
      <c r="I64" s="160"/>
      <c r="J64" s="161"/>
      <c r="K64" s="162"/>
    </row>
    <row r="65" spans="1:15" s="165" customFormat="1" ht="10.5" x14ac:dyDescent="0.25">
      <c r="A65" s="163"/>
      <c r="B65" s="163"/>
      <c r="C65" s="163"/>
      <c r="D65" s="163"/>
      <c r="E65" s="163"/>
      <c r="F65" s="163"/>
      <c r="G65" s="163"/>
      <c r="H65" s="164"/>
      <c r="I65" s="163"/>
      <c r="J65" s="163"/>
    </row>
    <row r="66" spans="1:15" s="165" customFormat="1" ht="20.25" customHeight="1" x14ac:dyDescent="0.15">
      <c r="A66" s="166" t="s">
        <v>132</v>
      </c>
      <c r="B66" s="166"/>
      <c r="C66" s="166"/>
      <c r="D66" s="166"/>
      <c r="E66" s="167"/>
      <c r="F66" s="167"/>
      <c r="G66" s="167"/>
      <c r="H66" s="164"/>
      <c r="I66" s="163"/>
      <c r="J66" s="168" t="s">
        <v>133</v>
      </c>
      <c r="K66" s="168"/>
    </row>
    <row r="67" spans="1:15" s="165" customFormat="1" ht="25.5" customHeight="1" x14ac:dyDescent="0.25">
      <c r="A67" s="169" t="s">
        <v>134</v>
      </c>
      <c r="B67" s="170" t="s">
        <v>2</v>
      </c>
      <c r="C67" s="169" t="s">
        <v>135</v>
      </c>
      <c r="D67" s="171"/>
      <c r="G67" s="172"/>
      <c r="H67" s="173"/>
      <c r="I67" s="172"/>
      <c r="J67" s="174" t="s">
        <v>136</v>
      </c>
      <c r="K67" s="174"/>
      <c r="L67" s="175"/>
      <c r="M67" s="175"/>
      <c r="N67" s="175"/>
      <c r="O67" s="175"/>
    </row>
    <row r="68" spans="1:15" ht="12.75" customHeight="1" x14ac:dyDescent="0.25">
      <c r="A68" s="172" t="s">
        <v>137</v>
      </c>
      <c r="B68" s="175" t="s">
        <v>2</v>
      </c>
      <c r="C68" s="172" t="s">
        <v>138</v>
      </c>
      <c r="G68" s="172"/>
      <c r="H68" s="173"/>
      <c r="I68" s="172"/>
      <c r="J68" s="168" t="s">
        <v>139</v>
      </c>
      <c r="K68" s="168"/>
      <c r="L68" s="175"/>
      <c r="M68" s="175"/>
      <c r="N68" s="175"/>
      <c r="O68" s="175"/>
    </row>
    <row r="69" spans="1:15" ht="12.75" customHeight="1" x14ac:dyDescent="0.25">
      <c r="A69" s="172" t="s">
        <v>140</v>
      </c>
      <c r="B69" s="175" t="s">
        <v>2</v>
      </c>
      <c r="C69" s="175" t="s">
        <v>141</v>
      </c>
      <c r="G69" s="175"/>
      <c r="H69" s="176"/>
      <c r="I69" s="175"/>
      <c r="J69" s="177"/>
      <c r="K69" s="178"/>
      <c r="L69" s="175"/>
      <c r="M69" s="175"/>
      <c r="N69" s="175"/>
      <c r="O69" s="175"/>
    </row>
    <row r="70" spans="1:15" ht="12.75" customHeight="1" x14ac:dyDescent="0.25">
      <c r="A70" s="172" t="s">
        <v>142</v>
      </c>
      <c r="B70" s="175" t="s">
        <v>2</v>
      </c>
      <c r="C70" s="175" t="s">
        <v>143</v>
      </c>
      <c r="G70" s="175"/>
      <c r="H70" s="176"/>
      <c r="I70" s="175"/>
      <c r="J70" s="177"/>
      <c r="K70" s="178"/>
      <c r="L70" s="175"/>
      <c r="M70" s="175"/>
      <c r="N70" s="175"/>
      <c r="O70" s="175"/>
    </row>
    <row r="71" spans="1:15" ht="12.75" customHeight="1" x14ac:dyDescent="0.25">
      <c r="A71" s="172" t="s">
        <v>144</v>
      </c>
      <c r="B71" s="175" t="s">
        <v>2</v>
      </c>
      <c r="C71" s="175" t="s">
        <v>145</v>
      </c>
      <c r="G71" s="175"/>
      <c r="H71" s="176"/>
      <c r="I71" s="175"/>
      <c r="J71" s="177"/>
      <c r="K71" s="178"/>
      <c r="L71" s="175"/>
      <c r="M71" s="175"/>
      <c r="N71" s="175"/>
      <c r="O71" s="175"/>
    </row>
    <row r="72" spans="1:15" ht="12.75" customHeight="1" x14ac:dyDescent="0.25">
      <c r="A72" s="172" t="s">
        <v>146</v>
      </c>
      <c r="B72" s="175" t="s">
        <v>2</v>
      </c>
      <c r="C72" s="175" t="s">
        <v>147</v>
      </c>
      <c r="G72" s="175"/>
      <c r="H72" s="176"/>
      <c r="I72" s="175"/>
      <c r="J72" s="179" t="s">
        <v>148</v>
      </c>
      <c r="K72" s="180"/>
      <c r="L72" s="175"/>
      <c r="M72" s="175"/>
      <c r="N72" s="175"/>
      <c r="O72" s="175"/>
    </row>
    <row r="73" spans="1:15" ht="15.75" customHeight="1" x14ac:dyDescent="0.25">
      <c r="A73" s="172" t="s">
        <v>149</v>
      </c>
      <c r="B73" s="175" t="s">
        <v>2</v>
      </c>
      <c r="C73" s="175" t="s">
        <v>150</v>
      </c>
      <c r="G73" s="175"/>
      <c r="H73" s="176"/>
      <c r="I73" s="175"/>
      <c r="J73" s="181" t="s">
        <v>151</v>
      </c>
      <c r="K73" s="181"/>
      <c r="L73" s="175"/>
      <c r="M73" s="175"/>
      <c r="N73" s="175"/>
      <c r="O73" s="175"/>
    </row>
    <row r="74" spans="1:15" ht="13.5" customHeight="1" x14ac:dyDescent="0.25">
      <c r="A74" s="175"/>
      <c r="B74" s="175"/>
      <c r="C74" s="175"/>
      <c r="G74" s="175"/>
      <c r="H74" s="176"/>
      <c r="I74" s="175"/>
      <c r="J74" s="175"/>
      <c r="K74" s="175"/>
      <c r="L74" s="175"/>
      <c r="M74" s="175"/>
      <c r="N74" s="175"/>
      <c r="O74" s="175"/>
    </row>
    <row r="75" spans="1:15" ht="13.5" customHeight="1" x14ac:dyDescent="0.25">
      <c r="A75" s="175"/>
      <c r="B75" s="175"/>
      <c r="C75" s="175"/>
      <c r="G75" s="175"/>
      <c r="H75" s="176"/>
      <c r="I75" s="175"/>
      <c r="J75" s="175"/>
      <c r="K75" s="175"/>
      <c r="L75" s="175"/>
      <c r="M75" s="175"/>
      <c r="N75" s="175"/>
      <c r="O75" s="175"/>
    </row>
    <row r="76" spans="1:15" ht="13.5" customHeight="1" x14ac:dyDescent="0.25">
      <c r="A76" s="175"/>
      <c r="B76" s="175"/>
      <c r="C76" s="175"/>
      <c r="G76" s="175"/>
      <c r="H76" s="176"/>
      <c r="I76" s="175"/>
      <c r="J76" s="175"/>
      <c r="K76" s="175"/>
      <c r="L76" s="175"/>
      <c r="M76" s="175"/>
      <c r="N76" s="175"/>
      <c r="O76" s="175"/>
    </row>
    <row r="77" spans="1:15" ht="13.5" customHeight="1" x14ac:dyDescent="0.25">
      <c r="A77" s="175"/>
      <c r="B77" s="175"/>
      <c r="C77" s="175"/>
      <c r="D77" s="175"/>
      <c r="E77" s="175"/>
      <c r="F77" s="175"/>
      <c r="G77" s="175"/>
      <c r="H77" s="176"/>
      <c r="I77" s="175"/>
      <c r="J77" s="175"/>
      <c r="K77" s="175"/>
      <c r="L77" s="175"/>
      <c r="M77" s="175"/>
      <c r="N77" s="175"/>
      <c r="O77" s="175"/>
    </row>
  </sheetData>
  <mergeCells count="46">
    <mergeCell ref="J66:K66"/>
    <mergeCell ref="J67:K67"/>
    <mergeCell ref="J68:K68"/>
    <mergeCell ref="J72:K72"/>
    <mergeCell ref="J73:K73"/>
    <mergeCell ref="C53:D53"/>
    <mergeCell ref="B57:D57"/>
    <mergeCell ref="C58:D58"/>
    <mergeCell ref="B61:D61"/>
    <mergeCell ref="C62:D62"/>
    <mergeCell ref="A66:D66"/>
    <mergeCell ref="J43:J44"/>
    <mergeCell ref="C44:D44"/>
    <mergeCell ref="B49:D49"/>
    <mergeCell ref="C50:D50"/>
    <mergeCell ref="J50:J52"/>
    <mergeCell ref="B52:D52"/>
    <mergeCell ref="C26:D26"/>
    <mergeCell ref="C28:D28"/>
    <mergeCell ref="J29:J32"/>
    <mergeCell ref="C36:D36"/>
    <mergeCell ref="C40:D40"/>
    <mergeCell ref="J40:J41"/>
    <mergeCell ref="E17:E18"/>
    <mergeCell ref="F17:F18"/>
    <mergeCell ref="G17:G18"/>
    <mergeCell ref="H17:H18"/>
    <mergeCell ref="C20:D20"/>
    <mergeCell ref="C24:D24"/>
    <mergeCell ref="B8:D8"/>
    <mergeCell ref="B9:D9"/>
    <mergeCell ref="B10:D10"/>
    <mergeCell ref="C11:D11"/>
    <mergeCell ref="A17:A18"/>
    <mergeCell ref="B17:B18"/>
    <mergeCell ref="C17:C18"/>
    <mergeCell ref="D17:D18"/>
    <mergeCell ref="A1:K1"/>
    <mergeCell ref="A2:K2"/>
    <mergeCell ref="A6:A7"/>
    <mergeCell ref="B6:D7"/>
    <mergeCell ref="E6:E7"/>
    <mergeCell ref="F6:F7"/>
    <mergeCell ref="G6:G7"/>
    <mergeCell ref="H6:J6"/>
    <mergeCell ref="K6:K7"/>
  </mergeCells>
  <pageMargins left="0.66" right="0.19685039370078741" top="0.31496062992125984" bottom="0.23622047244094491" header="0.23622047244094491" footer="0.11811023622047245"/>
  <pageSetup paperSize="10000" scale="75" fitToWidth="0" fitToHeight="0" orientation="landscape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Lap. kinerja fisik (TW1-TW4)</vt:lpstr>
      <vt:lpstr>'Lap. kinerja fisik (TW1-TW4)'!Print_Area</vt:lpstr>
      <vt:lpstr>'Lap. kinerja fisik (TW1-TW4)'!Print_Titles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2022-06-03T05:04:45Z</dcterms:created>
  <dcterms:modified xsi:type="dcterms:W3CDTF">2022-06-03T05:06:38Z</dcterms:modified>
</cp:coreProperties>
</file>