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peneriman Pengeluaran 2021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6" i="6" l="1"/>
  <c r="Q118" i="6"/>
  <c r="Q122" i="6"/>
  <c r="M122" i="6"/>
  <c r="H122" i="6"/>
  <c r="Q121" i="6"/>
  <c r="M121" i="6"/>
  <c r="H121" i="6"/>
  <c r="Q120" i="6"/>
  <c r="M120" i="6"/>
  <c r="H120" i="6"/>
  <c r="Q119" i="6"/>
  <c r="M119" i="6"/>
  <c r="H119" i="6"/>
  <c r="Q117" i="6"/>
  <c r="M117" i="6"/>
  <c r="H117" i="6"/>
  <c r="Q116" i="6"/>
  <c r="M116" i="6"/>
  <c r="H116" i="6"/>
  <c r="Q115" i="6"/>
  <c r="M115" i="6"/>
  <c r="H115" i="6"/>
  <c r="Q112" i="6"/>
  <c r="M112" i="6"/>
  <c r="H112" i="6"/>
  <c r="M106" i="6"/>
  <c r="H106" i="6"/>
  <c r="M104" i="6"/>
  <c r="H104" i="6"/>
  <c r="Q103" i="6"/>
  <c r="M103" i="6"/>
  <c r="H103" i="6"/>
  <c r="Q99" i="6"/>
  <c r="M99" i="6"/>
  <c r="H99" i="6"/>
  <c r="Q81" i="6"/>
  <c r="M81" i="6"/>
  <c r="H81" i="6"/>
  <c r="Q76" i="6"/>
  <c r="M76" i="6"/>
  <c r="H76" i="6"/>
  <c r="M118" i="6"/>
  <c r="H118" i="6"/>
  <c r="Q106" i="6"/>
  <c r="Q104" i="6"/>
  <c r="G128" i="6"/>
  <c r="G131" i="6" s="1"/>
  <c r="Q105" i="6"/>
  <c r="Q114" i="6"/>
  <c r="Q113" i="6"/>
  <c r="Q111" i="6"/>
  <c r="Q110" i="6"/>
  <c r="Q109" i="6"/>
  <c r="Q108" i="6"/>
  <c r="Q107" i="6"/>
  <c r="Q102" i="6"/>
  <c r="Q101" i="6"/>
  <c r="Q100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0" i="6"/>
  <c r="Q79" i="6"/>
  <c r="Q78" i="6"/>
  <c r="Q77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M114" i="6"/>
  <c r="H114" i="6"/>
  <c r="M113" i="6"/>
  <c r="H113" i="6"/>
  <c r="M111" i="6"/>
  <c r="H111" i="6"/>
  <c r="M110" i="6"/>
  <c r="H110" i="6"/>
  <c r="M109" i="6"/>
  <c r="H109" i="6"/>
  <c r="M108" i="6"/>
  <c r="H108" i="6"/>
  <c r="M107" i="6"/>
  <c r="H107" i="6"/>
  <c r="M105" i="6"/>
  <c r="H105" i="6"/>
  <c r="M102" i="6"/>
  <c r="H102" i="6"/>
  <c r="M101" i="6"/>
  <c r="H101" i="6"/>
  <c r="M100" i="6"/>
  <c r="H100" i="6"/>
  <c r="M98" i="6"/>
  <c r="H98" i="6"/>
  <c r="M97" i="6"/>
  <c r="H97" i="6"/>
  <c r="M96" i="6"/>
  <c r="H96" i="6"/>
  <c r="M95" i="6"/>
  <c r="H95" i="6"/>
  <c r="M94" i="6"/>
  <c r="H94" i="6"/>
  <c r="M93" i="6"/>
  <c r="H93" i="6"/>
  <c r="M92" i="6"/>
  <c r="H92" i="6"/>
  <c r="M91" i="6"/>
  <c r="H91" i="6"/>
  <c r="M90" i="6"/>
  <c r="H90" i="6"/>
  <c r="M89" i="6"/>
  <c r="H89" i="6"/>
  <c r="M88" i="6"/>
  <c r="H88" i="6"/>
  <c r="M87" i="6"/>
  <c r="H87" i="6"/>
  <c r="M86" i="6"/>
  <c r="H86" i="6"/>
  <c r="M85" i="6"/>
  <c r="H85" i="6"/>
  <c r="M84" i="6"/>
  <c r="H84" i="6"/>
  <c r="M83" i="6"/>
  <c r="H83" i="6"/>
  <c r="M82" i="6"/>
  <c r="H82" i="6"/>
  <c r="M80" i="6"/>
  <c r="H80" i="6"/>
  <c r="M79" i="6"/>
  <c r="H79" i="6"/>
  <c r="M78" i="6"/>
  <c r="H78" i="6"/>
  <c r="M77" i="6"/>
  <c r="H77" i="6"/>
  <c r="M75" i="6"/>
  <c r="H75" i="6"/>
  <c r="M74" i="6"/>
  <c r="H74" i="6"/>
  <c r="M73" i="6"/>
  <c r="H73" i="6"/>
  <c r="S88" i="6" s="1"/>
  <c r="M68" i="6"/>
  <c r="H68" i="6"/>
  <c r="M67" i="6"/>
  <c r="H67" i="6"/>
  <c r="M66" i="6"/>
  <c r="H66" i="6"/>
  <c r="M65" i="6"/>
  <c r="H65" i="6"/>
  <c r="M64" i="6"/>
  <c r="H64" i="6"/>
  <c r="M63" i="6"/>
  <c r="H63" i="6"/>
  <c r="M62" i="6"/>
  <c r="H62" i="6"/>
  <c r="M61" i="6"/>
  <c r="H61" i="6"/>
  <c r="M60" i="6"/>
  <c r="H60" i="6"/>
  <c r="M59" i="6"/>
  <c r="H59" i="6"/>
  <c r="M58" i="6"/>
  <c r="H58" i="6"/>
  <c r="M57" i="6"/>
  <c r="H57" i="6"/>
  <c r="M56" i="6"/>
  <c r="H56" i="6"/>
  <c r="M55" i="6"/>
  <c r="H55" i="6"/>
  <c r="M54" i="6"/>
  <c r="H54" i="6"/>
  <c r="M53" i="6"/>
  <c r="H53" i="6"/>
  <c r="M52" i="6"/>
  <c r="H52" i="6"/>
  <c r="M51" i="6"/>
  <c r="H51" i="6"/>
  <c r="M50" i="6"/>
  <c r="H50" i="6"/>
  <c r="M49" i="6"/>
  <c r="H49" i="6"/>
  <c r="M48" i="6"/>
  <c r="H48" i="6"/>
  <c r="M47" i="6"/>
  <c r="H47" i="6"/>
  <c r="M46" i="6"/>
  <c r="M123" i="6" s="1"/>
  <c r="H46" i="6"/>
  <c r="H123" i="6" s="1"/>
  <c r="M37" i="6"/>
  <c r="H37" i="6"/>
  <c r="Q123" i="6" l="1"/>
  <c r="H273" i="6"/>
  <c r="H275" i="6" s="1"/>
  <c r="H278" i="6" s="1"/>
  <c r="H269" i="6"/>
</calcChain>
</file>

<file path=xl/sharedStrings.xml><?xml version="1.0" encoding="utf-8"?>
<sst xmlns="http://schemas.openxmlformats.org/spreadsheetml/2006/main" count="948" uniqueCount="165">
  <si>
    <t>PENGURUS BARANG</t>
  </si>
  <si>
    <t>CAMAT TAKTAKAN</t>
  </si>
  <si>
    <t>Mengetahui :</t>
  </si>
  <si>
    <t>Botol</t>
  </si>
  <si>
    <t>Tinta Printer</t>
  </si>
  <si>
    <t>Buah</t>
  </si>
  <si>
    <t>Box File</t>
  </si>
  <si>
    <t>Ordner Bantex</t>
  </si>
  <si>
    <t>Rim</t>
  </si>
  <si>
    <t>Pembolong</t>
  </si>
  <si>
    <t>Pak</t>
  </si>
  <si>
    <t>Tissue</t>
  </si>
  <si>
    <t>Lembar</t>
  </si>
  <si>
    <t>Gulung</t>
  </si>
  <si>
    <t>Dus</t>
  </si>
  <si>
    <t>Buku</t>
  </si>
  <si>
    <t>Stop Map</t>
  </si>
  <si>
    <t>Kamper</t>
  </si>
  <si>
    <t>Kertas F4</t>
  </si>
  <si>
    <t>Satuan</t>
  </si>
  <si>
    <t>Barang</t>
  </si>
  <si>
    <t>Kepada</t>
  </si>
  <si>
    <t>Dikeluarkan</t>
  </si>
  <si>
    <t>Ukuran</t>
  </si>
  <si>
    <t>Diterima</t>
  </si>
  <si>
    <t>Ket</t>
  </si>
  <si>
    <t>Jumlah</t>
  </si>
  <si>
    <t>Harga</t>
  </si>
  <si>
    <t>Volume</t>
  </si>
  <si>
    <t>Jml/Satuan</t>
  </si>
  <si>
    <t>Diserahkan</t>
  </si>
  <si>
    <t>Tgl</t>
  </si>
  <si>
    <t>Merk/</t>
  </si>
  <si>
    <t>Jenis/Nama</t>
  </si>
  <si>
    <t>SALDO</t>
  </si>
  <si>
    <t>PENGELUARAN</t>
  </si>
  <si>
    <t>PENERIMAAN</t>
  </si>
  <si>
    <t>No</t>
  </si>
  <si>
    <t>: BANTEN</t>
  </si>
  <si>
    <t xml:space="preserve">PROVINSI </t>
  </si>
  <si>
    <t>: SERANG</t>
  </si>
  <si>
    <t>KOTA</t>
  </si>
  <si>
    <t>: TAKTAKAN</t>
  </si>
  <si>
    <t>KECAMATAN</t>
  </si>
  <si>
    <t>PENERIMAAN DAN PENGELUARAN BARANG PAKAI HABIS</t>
  </si>
  <si>
    <t>Sapu Lantai</t>
  </si>
  <si>
    <t>Sapu Lidi</t>
  </si>
  <si>
    <t>Amplop Kop Kecamatan</t>
  </si>
  <si>
    <t>Buku Folio</t>
  </si>
  <si>
    <t>Tinta Printer Epson 003</t>
  </si>
  <si>
    <t>Lusin</t>
  </si>
  <si>
    <t>Kemoceng</t>
  </si>
  <si>
    <t>Handsoap</t>
  </si>
  <si>
    <t>Bak Stempel</t>
  </si>
  <si>
    <t>Habis</t>
  </si>
  <si>
    <t>Ballpoint Balliner</t>
  </si>
  <si>
    <t>Buku Ekspedisi</t>
  </si>
  <si>
    <t>Terminal Listrik</t>
  </si>
  <si>
    <t>Steker</t>
  </si>
  <si>
    <t>Roll Kabel</t>
  </si>
  <si>
    <t>Cairan Pencuci Piring</t>
  </si>
  <si>
    <t>TW II</t>
  </si>
  <si>
    <t>Jumlah Smester I</t>
  </si>
  <si>
    <t>Amplop Polos Besar</t>
  </si>
  <si>
    <t>Sabun Mandi</t>
  </si>
  <si>
    <t>Sisa</t>
  </si>
  <si>
    <t>Pengurus Barang</t>
  </si>
  <si>
    <t>Map Logo Kecamatan</t>
  </si>
  <si>
    <t>Letter T Arde</t>
  </si>
  <si>
    <t>Pembersih Kloset (Harpic)</t>
  </si>
  <si>
    <t>Pembersih Kamar Mandi (SoKlin)</t>
  </si>
  <si>
    <t>Pembersih Lantai (Super Pell)</t>
  </si>
  <si>
    <t>Pembersih Kaca (Cling)</t>
  </si>
  <si>
    <t>Handsoap (Fresha)</t>
  </si>
  <si>
    <t>Handwash (Twinkle)</t>
  </si>
  <si>
    <t>Handsoap (Yuri)</t>
  </si>
  <si>
    <t>Alat Pell (Bolde)</t>
  </si>
  <si>
    <t>Unit</t>
  </si>
  <si>
    <t>Stock Opnme 2020</t>
  </si>
  <si>
    <t>Ballpoint C600</t>
  </si>
  <si>
    <t>lusin</t>
  </si>
  <si>
    <t>Amplop polos besar</t>
  </si>
  <si>
    <t>pak</t>
  </si>
  <si>
    <t>Amplop polos kecil</t>
  </si>
  <si>
    <t>pcs</t>
  </si>
  <si>
    <t>Box file Bantex</t>
  </si>
  <si>
    <t xml:space="preserve">Bussines file </t>
  </si>
  <si>
    <t>Isi stapless</t>
  </si>
  <si>
    <t xml:space="preserve">Map plastik </t>
  </si>
  <si>
    <t>buah</t>
  </si>
  <si>
    <t>Post it</t>
  </si>
  <si>
    <t>Spidol</t>
  </si>
  <si>
    <t>Spidol White Board</t>
  </si>
  <si>
    <t xml:space="preserve">Stabilo </t>
  </si>
  <si>
    <t>set</t>
  </si>
  <si>
    <t>Stapler</t>
  </si>
  <si>
    <t>Stop map polio</t>
  </si>
  <si>
    <t>Tinta Stempel</t>
  </si>
  <si>
    <t>botol</t>
  </si>
  <si>
    <t>Map odner</t>
  </si>
  <si>
    <t>Ballpoint AE-7</t>
  </si>
  <si>
    <t>Kertas HVS F4</t>
  </si>
  <si>
    <t>Kertas HVS A4</t>
  </si>
  <si>
    <t>02-06-2021</t>
  </si>
  <si>
    <t>07-06-2021</t>
  </si>
  <si>
    <t>Alat pel dorong</t>
  </si>
  <si>
    <t>Keset</t>
  </si>
  <si>
    <t>Lap Tangan</t>
  </si>
  <si>
    <t>Pembersih kaca</t>
  </si>
  <si>
    <t>Pembersih kamar mandi</t>
  </si>
  <si>
    <t>Cairan pembersih lantai</t>
  </si>
  <si>
    <t>galon</t>
  </si>
  <si>
    <t>Kanebo</t>
  </si>
  <si>
    <t>Pengharum ruangan</t>
  </si>
  <si>
    <t xml:space="preserve">Sabun deterjen </t>
  </si>
  <si>
    <t>Tissu</t>
  </si>
  <si>
    <t>02-10-2021</t>
  </si>
  <si>
    <t>11-10-2021</t>
  </si>
  <si>
    <t>02-12-2020</t>
  </si>
  <si>
    <t>04-01-2021</t>
  </si>
  <si>
    <t>Saldo Awal Per- 31 Desember  2020</t>
  </si>
  <si>
    <t>Penerimaan Per-  01 Januari s/d 30 Juni 2021</t>
  </si>
  <si>
    <t>Saldo Awal smester I 2021</t>
  </si>
  <si>
    <t>Pengeluaran Per- 01 Januari s/d 30 Juni 2021</t>
  </si>
  <si>
    <t>Saldo Akhir Per- Juni 2021</t>
  </si>
  <si>
    <t>MUHTADI,S.AP</t>
  </si>
  <si>
    <t>19670507 200701 1 038</t>
  </si>
  <si>
    <t>AHMAD SAIFULLAH,S.Pd, M.Si</t>
  </si>
  <si>
    <t>19720517 199803 1 008</t>
  </si>
  <si>
    <t>Taktakan,  30 Juni 2021</t>
  </si>
  <si>
    <t>SMESTER I TAHUN ANGGARAN 2021</t>
  </si>
  <si>
    <t>02-05-2021</t>
  </si>
  <si>
    <t>Wedge Clamp</t>
  </si>
  <si>
    <t>04-05-2021</t>
  </si>
  <si>
    <t>Kabel Gulung</t>
  </si>
  <si>
    <t>Lampu Esensial 35 watt</t>
  </si>
  <si>
    <t>Obeng Kombinasi</t>
  </si>
  <si>
    <t>Kabel Rol</t>
  </si>
  <si>
    <t>Saklar</t>
  </si>
  <si>
    <t>Stop Kontak 4 lubag</t>
  </si>
  <si>
    <t>MCB 3 PHASE 32 A</t>
  </si>
  <si>
    <t>15-11-2021</t>
  </si>
  <si>
    <t>02-11-2021</t>
  </si>
  <si>
    <t>Pcs</t>
  </si>
  <si>
    <t>Piring saji</t>
  </si>
  <si>
    <t>Bak sampah</t>
  </si>
  <si>
    <t>Cangkir C78</t>
  </si>
  <si>
    <t>Gelas Kaca Biasa</t>
  </si>
  <si>
    <t>Nampan</t>
  </si>
  <si>
    <t xml:space="preserve">Sendok makan stainless steel </t>
  </si>
  <si>
    <t>Teko alumunium</t>
  </si>
  <si>
    <t>Teko Listrik</t>
  </si>
  <si>
    <t>Termos Stainless</t>
  </si>
  <si>
    <t>Materai</t>
  </si>
  <si>
    <t>sisa</t>
  </si>
  <si>
    <t>Saldo Awal Per- 30 Juni  2021</t>
  </si>
  <si>
    <t>Penerimaan Per-  01 Juli s/d 31 Desember 2021</t>
  </si>
  <si>
    <t>Pengeluaran Per- 01 Juli s/d 30 Desember 2021</t>
  </si>
  <si>
    <t>Taktakan,  31 Desember 2021</t>
  </si>
  <si>
    <t>Saldo Akhir Per- Desember 2021</t>
  </si>
  <si>
    <t xml:space="preserve">TTD </t>
  </si>
  <si>
    <t>H. AHMAD SAIFULLAH, S.Pd.M.Si</t>
  </si>
  <si>
    <t>MUHTADI, S.AP.M.Si</t>
  </si>
  <si>
    <t>TTD</t>
  </si>
  <si>
    <t>NIP. 19670507 200701 1 038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</si>
</sst>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_);_(* \(#,##0\);_(* &quot;-&quot;??_);_(@_)"/>
    <numFmt numFmtId="166" formatCode="0_);\(0\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u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 val="singleAccounting"/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charset val="1"/>
      <scheme val="minor"/>
    </font>
    <font>
      <sz val="10"/>
      <name val="Times New Roman"/>
      <family val="1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4" fillId="0" borderId="0"/>
  </cellStyleXfs>
  <cellXfs count="177">
    <xf numFmtId="0" fontId="0" fillId="0" borderId="0" xfId="0"/>
    <xf numFmtId="0" fontId="7" fillId="0" borderId="0" xfId="0" applyFont="1"/>
    <xf numFmtId="0" fontId="7" fillId="0" borderId="0" xfId="1" applyFont="1"/>
    <xf numFmtId="0" fontId="7" fillId="3" borderId="1" xfId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 vertical="center"/>
    </xf>
    <xf numFmtId="14" fontId="7" fillId="6" borderId="1" xfId="0" quotePrefix="1" applyNumberFormat="1" applyFont="1" applyFill="1" applyBorder="1" applyAlignment="1">
      <alignment horizontal="center" vertical="center"/>
    </xf>
    <xf numFmtId="0" fontId="7" fillId="0" borderId="1" xfId="7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7" applyFont="1" applyBorder="1" applyAlignment="1">
      <alignment horizontal="center" vertical="center"/>
    </xf>
    <xf numFmtId="41" fontId="8" fillId="6" borderId="1" xfId="6" applyFont="1" applyFill="1" applyBorder="1" applyAlignment="1">
      <alignment horizontal="right"/>
    </xf>
    <xf numFmtId="165" fontId="7" fillId="6" borderId="1" xfId="5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4" applyFont="1" applyBorder="1" applyAlignment="1">
      <alignment horizontal="left" vertical="center"/>
    </xf>
    <xf numFmtId="0" fontId="8" fillId="0" borderId="1" xfId="4" applyFont="1" applyBorder="1" applyAlignment="1">
      <alignment horizontal="center" vertical="center"/>
    </xf>
    <xf numFmtId="0" fontId="8" fillId="6" borderId="1" xfId="4" applyFont="1" applyFill="1" applyBorder="1" applyAlignment="1">
      <alignment horizontal="left" vertical="center"/>
    </xf>
    <xf numFmtId="41" fontId="8" fillId="6" borderId="1" xfId="6" applyFont="1" applyFill="1" applyBorder="1" applyAlignment="1">
      <alignment vertical="center"/>
    </xf>
    <xf numFmtId="165" fontId="7" fillId="6" borderId="1" xfId="5" applyNumberFormat="1" applyFont="1" applyFill="1" applyBorder="1" applyAlignment="1">
      <alignment vertical="center"/>
    </xf>
    <xf numFmtId="165" fontId="7" fillId="6" borderId="1" xfId="5" applyNumberFormat="1" applyFont="1" applyFill="1" applyBorder="1" applyAlignment="1">
      <alignment horizontal="center" vertical="center"/>
    </xf>
    <xf numFmtId="166" fontId="7" fillId="0" borderId="1" xfId="7" applyNumberFormat="1" applyFont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1" quotePrefix="1" applyFont="1" applyFill="1" applyBorder="1" applyAlignment="1">
      <alignment horizontal="center" vertical="center"/>
    </xf>
    <xf numFmtId="0" fontId="7" fillId="6" borderId="1" xfId="7" applyFont="1" applyFill="1" applyBorder="1" applyAlignment="1">
      <alignment horizontal="left" vertical="center" wrapText="1"/>
    </xf>
    <xf numFmtId="166" fontId="7" fillId="6" borderId="1" xfId="7" applyNumberFormat="1" applyFont="1" applyFill="1" applyBorder="1" applyAlignment="1">
      <alignment horizontal="center" vertical="center"/>
    </xf>
    <xf numFmtId="166" fontId="8" fillId="6" borderId="1" xfId="6" applyNumberFormat="1" applyFont="1" applyFill="1" applyBorder="1" applyAlignment="1">
      <alignment horizontal="right" vertical="center"/>
    </xf>
    <xf numFmtId="165" fontId="8" fillId="6" borderId="1" xfId="5" applyNumberFormat="1" applyFont="1" applyFill="1" applyBorder="1" applyAlignment="1">
      <alignment horizontal="center" vertical="center"/>
    </xf>
    <xf numFmtId="165" fontId="8" fillId="6" borderId="1" xfId="5" applyNumberFormat="1" applyFont="1" applyFill="1" applyBorder="1" applyAlignment="1">
      <alignment horizontal="right" vertical="center"/>
    </xf>
    <xf numFmtId="37" fontId="7" fillId="0" borderId="1" xfId="1" applyNumberFormat="1" applyFont="1" applyFill="1" applyBorder="1" applyAlignment="1">
      <alignment horizontal="center" vertical="center"/>
    </xf>
    <xf numFmtId="0" fontId="8" fillId="6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41" fontId="8" fillId="6" borderId="1" xfId="6" applyFont="1" applyFill="1" applyBorder="1"/>
    <xf numFmtId="164" fontId="7" fillId="0" borderId="1" xfId="1" quotePrefix="1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quotePrefix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6" borderId="1" xfId="4" applyFont="1" applyFill="1" applyBorder="1" applyAlignment="1">
      <alignment horizontal="center" vertical="center"/>
    </xf>
    <xf numFmtId="165" fontId="8" fillId="6" borderId="1" xfId="7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center"/>
    </xf>
    <xf numFmtId="0" fontId="7" fillId="5" borderId="1" xfId="1" quotePrefix="1" applyFont="1" applyFill="1" applyBorder="1" applyAlignment="1">
      <alignment horizontal="center" vertical="center"/>
    </xf>
    <xf numFmtId="0" fontId="8" fillId="5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41" fontId="8" fillId="5" borderId="1" xfId="6" applyFont="1" applyFill="1" applyBorder="1"/>
    <xf numFmtId="165" fontId="8" fillId="5" borderId="1" xfId="7" applyNumberFormat="1" applyFont="1" applyFill="1" applyBorder="1" applyAlignment="1">
      <alignment horizontal="center"/>
    </xf>
    <xf numFmtId="164" fontId="7" fillId="5" borderId="1" xfId="1" quotePrefix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/>
    </xf>
    <xf numFmtId="37" fontId="7" fillId="5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164" fontId="7" fillId="0" borderId="1" xfId="1" applyNumberFormat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0" borderId="1" xfId="1" applyFont="1" applyBorder="1"/>
    <xf numFmtId="164" fontId="6" fillId="0" borderId="1" xfId="1" applyNumberFormat="1" applyFont="1" applyBorder="1" applyAlignment="1">
      <alignment horizontal="left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64" fontId="9" fillId="0" borderId="1" xfId="1" applyNumberFormat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164" fontId="7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/>
    <xf numFmtId="0" fontId="7" fillId="6" borderId="1" xfId="1" quotePrefix="1" applyFont="1" applyFill="1" applyBorder="1" applyAlignment="1">
      <alignment horizontal="center" vertical="center"/>
    </xf>
    <xf numFmtId="0" fontId="7" fillId="6" borderId="1" xfId="0" applyFont="1" applyFill="1" applyBorder="1"/>
    <xf numFmtId="164" fontId="7" fillId="6" borderId="1" xfId="1" quotePrefix="1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/>
    </xf>
    <xf numFmtId="37" fontId="7" fillId="6" borderId="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left"/>
    </xf>
    <xf numFmtId="164" fontId="13" fillId="0" borderId="1" xfId="1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left"/>
    </xf>
    <xf numFmtId="0" fontId="11" fillId="0" borderId="3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16" fillId="0" borderId="1" xfId="1" applyNumberFormat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5" fillId="0" borderId="2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6" fillId="6" borderId="1" xfId="1" applyFont="1" applyFill="1" applyBorder="1" applyAlignment="1">
      <alignment vertical="center"/>
    </xf>
    <xf numFmtId="0" fontId="17" fillId="0" borderId="1" xfId="8" applyFont="1" applyBorder="1" applyAlignment="1">
      <alignment horizontal="left" vertical="center" wrapText="1"/>
    </xf>
    <xf numFmtId="0" fontId="17" fillId="6" borderId="1" xfId="8" applyFont="1" applyFill="1" applyBorder="1" applyAlignment="1">
      <alignment horizontal="left" vertical="center" wrapText="1"/>
    </xf>
    <xf numFmtId="41" fontId="17" fillId="0" borderId="1" xfId="3" applyFont="1" applyBorder="1" applyAlignment="1">
      <alignment horizontal="left" vertical="center"/>
    </xf>
    <xf numFmtId="0" fontId="6" fillId="0" borderId="1" xfId="0" applyFont="1" applyBorder="1"/>
    <xf numFmtId="3" fontId="7" fillId="0" borderId="1" xfId="0" applyNumberFormat="1" applyFont="1" applyBorder="1"/>
    <xf numFmtId="3" fontId="6" fillId="0" borderId="1" xfId="0" applyNumberFormat="1" applyFont="1" applyBorder="1"/>
    <xf numFmtId="0" fontId="6" fillId="0" borderId="1" xfId="1" applyFont="1" applyFill="1" applyBorder="1" applyAlignment="1">
      <alignment horizontal="centerContinuous" vertical="center"/>
    </xf>
    <xf numFmtId="0" fontId="7" fillId="0" borderId="1" xfId="1" applyFont="1" applyFill="1" applyBorder="1" applyAlignment="1">
      <alignment horizontal="centerContinuous" vertical="center"/>
    </xf>
    <xf numFmtId="0" fontId="17" fillId="0" borderId="1" xfId="8" applyFont="1" applyBorder="1" applyAlignment="1">
      <alignment horizontal="center" vertical="center" wrapText="1"/>
    </xf>
    <xf numFmtId="41" fontId="17" fillId="0" borderId="1" xfId="6" applyFont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/>
    </xf>
    <xf numFmtId="41" fontId="8" fillId="5" borderId="1" xfId="6" applyFont="1" applyFill="1" applyBorder="1" applyAlignment="1">
      <alignment wrapText="1"/>
    </xf>
    <xf numFmtId="165" fontId="7" fillId="5" borderId="1" xfId="5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/>
    </xf>
    <xf numFmtId="41" fontId="8" fillId="5" borderId="1" xfId="6" applyFont="1" applyFill="1" applyBorder="1" applyAlignment="1">
      <alignment horizontal="right" vertical="center"/>
    </xf>
    <xf numFmtId="165" fontId="7" fillId="5" borderId="1" xfId="5" applyNumberFormat="1" applyFont="1" applyFill="1" applyBorder="1" applyAlignment="1">
      <alignment horizontal="right" vertical="center"/>
    </xf>
    <xf numFmtId="14" fontId="7" fillId="5" borderId="1" xfId="0" quotePrefix="1" applyNumberFormat="1" applyFont="1" applyFill="1" applyBorder="1"/>
    <xf numFmtId="0" fontId="8" fillId="5" borderId="1" xfId="1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3" fontId="7" fillId="5" borderId="1" xfId="0" applyNumberFormat="1" applyFont="1" applyFill="1" applyBorder="1" applyAlignment="1">
      <alignment horizontal="right"/>
    </xf>
    <xf numFmtId="164" fontId="18" fillId="0" borderId="1" xfId="1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3" fillId="0" borderId="1" xfId="1" applyBorder="1"/>
    <xf numFmtId="164" fontId="15" fillId="0" borderId="1" xfId="1" applyNumberFormat="1" applyFont="1" applyBorder="1" applyAlignment="1">
      <alignment horizontal="left"/>
    </xf>
    <xf numFmtId="164" fontId="19" fillId="0" borderId="1" xfId="1" applyNumberFormat="1" applyFont="1" applyBorder="1" applyAlignment="1">
      <alignment horizontal="left"/>
    </xf>
    <xf numFmtId="0" fontId="11" fillId="0" borderId="0" xfId="1" applyFont="1" applyAlignment="1">
      <alignment horizontal="left"/>
    </xf>
    <xf numFmtId="164" fontId="11" fillId="0" borderId="0" xfId="1" applyNumberFormat="1" applyFont="1" applyAlignment="1">
      <alignment horizontal="left"/>
    </xf>
    <xf numFmtId="164" fontId="15" fillId="0" borderId="0" xfId="1" applyNumberFormat="1" applyFont="1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left"/>
    </xf>
    <xf numFmtId="164" fontId="22" fillId="0" borderId="1" xfId="1" applyNumberFormat="1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4" fontId="18" fillId="6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/>
    <xf numFmtId="165" fontId="7" fillId="0" borderId="0" xfId="0" applyNumberFormat="1" applyFont="1"/>
    <xf numFmtId="0" fontId="20" fillId="0" borderId="0" xfId="1" applyFont="1" applyAlignment="1">
      <alignment horizontal="center" vertical="center"/>
    </xf>
    <xf numFmtId="0" fontId="3" fillId="0" borderId="0" xfId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15" fillId="0" borderId="1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11" fillId="0" borderId="4" xfId="1" applyFont="1" applyBorder="1" applyAlignment="1">
      <alignment horizontal="left"/>
    </xf>
    <xf numFmtId="0" fontId="11" fillId="0" borderId="3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5" fillId="0" borderId="4" xfId="1" applyFont="1" applyBorder="1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" fillId="0" borderId="0" xfId="1" applyFont="1" applyAlignment="1">
      <alignment horizontal="center"/>
    </xf>
  </cellXfs>
  <cellStyles count="9">
    <cellStyle name="Comma" xfId="5" builtinId="3"/>
    <cellStyle name="Comma [0]" xfId="6" builtinId="6"/>
    <cellStyle name="Comma [0] 2" xfId="3"/>
    <cellStyle name="Comma 2" xfId="2"/>
    <cellStyle name="Normal" xfId="0" builtinId="0"/>
    <cellStyle name="Normal 2" xfId="1"/>
    <cellStyle name="Normal 2 2" xfId="4"/>
    <cellStyle name="Normal 3" xfId="7"/>
    <cellStyle name="Normal_DPA INDAH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8"/>
  <sheetViews>
    <sheetView tabSelected="1" topLeftCell="A88" workbookViewId="0">
      <selection activeCell="A124" sqref="A124:R140"/>
    </sheetView>
  </sheetViews>
  <sheetFormatPr defaultColWidth="13.28515625" defaultRowHeight="12" x14ac:dyDescent="0.2"/>
  <cols>
    <col min="1" max="1" width="4.85546875" style="1" customWidth="1"/>
    <col min="2" max="2" width="9" style="1" customWidth="1"/>
    <col min="3" max="3" width="23.140625" style="1" customWidth="1"/>
    <col min="4" max="4" width="6.7109375" style="1" customWidth="1"/>
    <col min="5" max="5" width="7" style="1" customWidth="1"/>
    <col min="6" max="6" width="7.140625" style="1" customWidth="1"/>
    <col min="7" max="7" width="12" style="1" customWidth="1"/>
    <col min="8" max="8" width="12.5703125" style="1" customWidth="1"/>
    <col min="9" max="9" width="10.28515625" style="1" customWidth="1"/>
    <col min="10" max="10" width="13.28515625" style="1"/>
    <col min="11" max="11" width="5.85546875" style="1" customWidth="1"/>
    <col min="12" max="12" width="6.140625" style="1" customWidth="1"/>
    <col min="13" max="13" width="12.85546875" style="1" customWidth="1"/>
    <col min="14" max="14" width="6.42578125" style="1" customWidth="1"/>
    <col min="15" max="15" width="7.5703125" style="1" customWidth="1"/>
    <col min="16" max="16" width="8.85546875" style="1" customWidth="1"/>
    <col min="17" max="17" width="11.140625" style="1" customWidth="1"/>
    <col min="18" max="16384" width="13.28515625" style="1"/>
  </cols>
  <sheetData>
    <row r="1" spans="1:18" x14ac:dyDescent="0.2">
      <c r="A1" s="162" t="s">
        <v>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8" x14ac:dyDescent="0.2">
      <c r="A2" s="162" t="s">
        <v>130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2" t="s">
        <v>43</v>
      </c>
      <c r="B4" s="2"/>
      <c r="C4" s="2" t="s">
        <v>42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2" t="s">
        <v>41</v>
      </c>
      <c r="B5" s="2"/>
      <c r="C5" s="2" t="s">
        <v>40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2" t="s">
        <v>39</v>
      </c>
      <c r="B6" s="2"/>
      <c r="C6" s="2" t="s">
        <v>38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163" t="s">
        <v>37</v>
      </c>
      <c r="B8" s="163" t="s">
        <v>36</v>
      </c>
      <c r="C8" s="163"/>
      <c r="D8" s="163"/>
      <c r="E8" s="163"/>
      <c r="F8" s="163"/>
      <c r="G8" s="163"/>
      <c r="H8" s="163"/>
      <c r="I8" s="120" t="s">
        <v>35</v>
      </c>
      <c r="J8" s="121"/>
      <c r="K8" s="121"/>
      <c r="L8" s="121"/>
      <c r="M8" s="121"/>
      <c r="N8" s="121"/>
      <c r="O8" s="163" t="s">
        <v>34</v>
      </c>
      <c r="P8" s="163"/>
      <c r="Q8" s="163"/>
      <c r="R8" s="163"/>
    </row>
    <row r="9" spans="1:18" x14ac:dyDescent="0.2">
      <c r="A9" s="163"/>
      <c r="B9" s="90" t="s">
        <v>31</v>
      </c>
      <c r="C9" s="90" t="s">
        <v>33</v>
      </c>
      <c r="D9" s="90" t="s">
        <v>32</v>
      </c>
      <c r="E9" s="90" t="s">
        <v>28</v>
      </c>
      <c r="F9" s="90" t="s">
        <v>19</v>
      </c>
      <c r="G9" s="90" t="s">
        <v>27</v>
      </c>
      <c r="H9" s="163" t="s">
        <v>26</v>
      </c>
      <c r="I9" s="90" t="s">
        <v>31</v>
      </c>
      <c r="J9" s="90" t="s">
        <v>30</v>
      </c>
      <c r="K9" s="164" t="s">
        <v>29</v>
      </c>
      <c r="L9" s="164"/>
      <c r="M9" s="163" t="s">
        <v>26</v>
      </c>
      <c r="N9" s="90" t="s">
        <v>28</v>
      </c>
      <c r="O9" s="90" t="s">
        <v>19</v>
      </c>
      <c r="P9" s="90" t="s">
        <v>27</v>
      </c>
      <c r="Q9" s="163" t="s">
        <v>26</v>
      </c>
      <c r="R9" s="90" t="s">
        <v>25</v>
      </c>
    </row>
    <row r="10" spans="1:18" x14ac:dyDescent="0.2">
      <c r="A10" s="163"/>
      <c r="B10" s="90" t="s">
        <v>24</v>
      </c>
      <c r="C10" s="90" t="s">
        <v>20</v>
      </c>
      <c r="D10" s="90" t="s">
        <v>23</v>
      </c>
      <c r="E10" s="90" t="s">
        <v>20</v>
      </c>
      <c r="F10" s="90" t="s">
        <v>20</v>
      </c>
      <c r="G10" s="90" t="s">
        <v>19</v>
      </c>
      <c r="H10" s="163"/>
      <c r="I10" s="90" t="s">
        <v>22</v>
      </c>
      <c r="J10" s="90" t="s">
        <v>21</v>
      </c>
      <c r="K10" s="164" t="s">
        <v>20</v>
      </c>
      <c r="L10" s="164"/>
      <c r="M10" s="163"/>
      <c r="N10" s="90" t="s">
        <v>20</v>
      </c>
      <c r="O10" s="90" t="s">
        <v>20</v>
      </c>
      <c r="P10" s="90" t="s">
        <v>19</v>
      </c>
      <c r="Q10" s="163"/>
      <c r="R10" s="91"/>
    </row>
    <row r="11" spans="1:18" x14ac:dyDescent="0.2">
      <c r="A11" s="3">
        <v>1</v>
      </c>
      <c r="B11" s="3">
        <v>2</v>
      </c>
      <c r="C11" s="3">
        <v>3</v>
      </c>
      <c r="D11" s="3">
        <v>4</v>
      </c>
      <c r="E11" s="3">
        <v>6</v>
      </c>
      <c r="F11" s="3">
        <v>5</v>
      </c>
      <c r="G11" s="3">
        <v>7</v>
      </c>
      <c r="H11" s="3">
        <v>8</v>
      </c>
      <c r="I11" s="3">
        <v>9</v>
      </c>
      <c r="J11" s="3">
        <v>10</v>
      </c>
      <c r="K11" s="161">
        <v>11</v>
      </c>
      <c r="L11" s="161"/>
      <c r="M11" s="3">
        <v>12</v>
      </c>
      <c r="N11" s="3"/>
      <c r="O11" s="3"/>
      <c r="P11" s="3">
        <v>14</v>
      </c>
      <c r="Q11" s="3">
        <v>15</v>
      </c>
      <c r="R11" s="3">
        <v>16</v>
      </c>
    </row>
    <row r="12" spans="1:18" x14ac:dyDescent="0.2">
      <c r="A12" s="4">
        <v>1</v>
      </c>
      <c r="B12" s="5" t="s">
        <v>118</v>
      </c>
      <c r="C12" s="6" t="s">
        <v>18</v>
      </c>
      <c r="D12" s="7"/>
      <c r="E12" s="8">
        <v>14</v>
      </c>
      <c r="F12" s="8" t="s">
        <v>8</v>
      </c>
      <c r="G12" s="9">
        <v>55000</v>
      </c>
      <c r="H12" s="10">
        <v>770000</v>
      </c>
      <c r="I12" s="5" t="s">
        <v>119</v>
      </c>
      <c r="J12" s="11" t="s">
        <v>66</v>
      </c>
      <c r="K12" s="8">
        <v>14</v>
      </c>
      <c r="L12" s="8" t="s">
        <v>8</v>
      </c>
      <c r="M12" s="10">
        <v>770000</v>
      </c>
      <c r="N12" s="13">
        <v>0</v>
      </c>
      <c r="O12" s="8" t="s">
        <v>8</v>
      </c>
      <c r="P12" s="9">
        <v>55000</v>
      </c>
      <c r="Q12" s="137">
        <f t="shared" ref="Q12:Q78" si="0">N12*P12</f>
        <v>0</v>
      </c>
      <c r="R12" s="12" t="s">
        <v>78</v>
      </c>
    </row>
    <row r="13" spans="1:18" x14ac:dyDescent="0.2">
      <c r="A13" s="4">
        <v>2</v>
      </c>
      <c r="B13" s="5" t="s">
        <v>118</v>
      </c>
      <c r="C13" s="14" t="s">
        <v>63</v>
      </c>
      <c r="D13" s="7"/>
      <c r="E13" s="15">
        <v>5</v>
      </c>
      <c r="F13" s="15" t="s">
        <v>14</v>
      </c>
      <c r="G13" s="9">
        <v>35000</v>
      </c>
      <c r="H13" s="10">
        <v>175000</v>
      </c>
      <c r="I13" s="5" t="s">
        <v>119</v>
      </c>
      <c r="J13" s="11" t="s">
        <v>66</v>
      </c>
      <c r="K13" s="15">
        <v>5</v>
      </c>
      <c r="L13" s="15" t="s">
        <v>14</v>
      </c>
      <c r="M13" s="10">
        <v>175000</v>
      </c>
      <c r="N13" s="13">
        <v>0</v>
      </c>
      <c r="O13" s="15" t="s">
        <v>14</v>
      </c>
      <c r="P13" s="9">
        <v>35000</v>
      </c>
      <c r="Q13" s="137">
        <f t="shared" si="0"/>
        <v>0</v>
      </c>
      <c r="R13" s="12" t="s">
        <v>78</v>
      </c>
    </row>
    <row r="14" spans="1:18" x14ac:dyDescent="0.2">
      <c r="A14" s="4">
        <v>3</v>
      </c>
      <c r="B14" s="5" t="s">
        <v>118</v>
      </c>
      <c r="C14" s="14" t="s">
        <v>6</v>
      </c>
      <c r="D14" s="7"/>
      <c r="E14" s="15">
        <v>17</v>
      </c>
      <c r="F14" s="15" t="s">
        <v>5</v>
      </c>
      <c r="G14" s="9">
        <v>45000</v>
      </c>
      <c r="H14" s="10">
        <v>765000</v>
      </c>
      <c r="I14" s="5" t="s">
        <v>119</v>
      </c>
      <c r="J14" s="11" t="s">
        <v>66</v>
      </c>
      <c r="K14" s="15">
        <v>17</v>
      </c>
      <c r="L14" s="15" t="s">
        <v>5</v>
      </c>
      <c r="M14" s="10">
        <v>765000</v>
      </c>
      <c r="N14" s="13">
        <v>0</v>
      </c>
      <c r="O14" s="15" t="s">
        <v>5</v>
      </c>
      <c r="P14" s="9">
        <v>45000</v>
      </c>
      <c r="Q14" s="137">
        <f t="shared" si="0"/>
        <v>0</v>
      </c>
      <c r="R14" s="12" t="s">
        <v>78</v>
      </c>
    </row>
    <row r="15" spans="1:18" x14ac:dyDescent="0.2">
      <c r="A15" s="4">
        <v>4</v>
      </c>
      <c r="B15" s="5" t="s">
        <v>118</v>
      </c>
      <c r="C15" s="14" t="s">
        <v>7</v>
      </c>
      <c r="D15" s="7"/>
      <c r="E15" s="15">
        <v>9</v>
      </c>
      <c r="F15" s="15" t="s">
        <v>5</v>
      </c>
      <c r="G15" s="9">
        <v>45000</v>
      </c>
      <c r="H15" s="10">
        <v>405000</v>
      </c>
      <c r="I15" s="5" t="s">
        <v>119</v>
      </c>
      <c r="J15" s="11" t="s">
        <v>66</v>
      </c>
      <c r="K15" s="15">
        <v>9</v>
      </c>
      <c r="L15" s="15" t="s">
        <v>5</v>
      </c>
      <c r="M15" s="10">
        <v>405000</v>
      </c>
      <c r="N15" s="13">
        <v>0</v>
      </c>
      <c r="O15" s="15" t="s">
        <v>5</v>
      </c>
      <c r="P15" s="9">
        <v>45000</v>
      </c>
      <c r="Q15" s="137">
        <f t="shared" si="0"/>
        <v>0</v>
      </c>
      <c r="R15" s="12" t="s">
        <v>78</v>
      </c>
    </row>
    <row r="16" spans="1:18" x14ac:dyDescent="0.2">
      <c r="A16" s="4">
        <v>5</v>
      </c>
      <c r="B16" s="5" t="s">
        <v>118</v>
      </c>
      <c r="C16" s="14" t="s">
        <v>49</v>
      </c>
      <c r="D16" s="7"/>
      <c r="E16" s="15">
        <v>7</v>
      </c>
      <c r="F16" s="15" t="s">
        <v>5</v>
      </c>
      <c r="G16" s="9">
        <v>95000</v>
      </c>
      <c r="H16" s="10">
        <v>665000</v>
      </c>
      <c r="I16" s="5" t="s">
        <v>119</v>
      </c>
      <c r="J16" s="11" t="s">
        <v>66</v>
      </c>
      <c r="K16" s="15">
        <v>7</v>
      </c>
      <c r="L16" s="15" t="s">
        <v>5</v>
      </c>
      <c r="M16" s="10">
        <v>665000</v>
      </c>
      <c r="N16" s="13">
        <v>0</v>
      </c>
      <c r="O16" s="15" t="s">
        <v>5</v>
      </c>
      <c r="P16" s="9">
        <v>95000</v>
      </c>
      <c r="Q16" s="137">
        <f t="shared" si="0"/>
        <v>0</v>
      </c>
      <c r="R16" s="12" t="s">
        <v>78</v>
      </c>
    </row>
    <row r="17" spans="1:18" x14ac:dyDescent="0.2">
      <c r="A17" s="4">
        <v>6</v>
      </c>
      <c r="B17" s="5" t="s">
        <v>118</v>
      </c>
      <c r="C17" s="14" t="s">
        <v>55</v>
      </c>
      <c r="D17" s="7"/>
      <c r="E17" s="15">
        <v>1</v>
      </c>
      <c r="F17" s="15" t="s">
        <v>50</v>
      </c>
      <c r="G17" s="9">
        <v>215000</v>
      </c>
      <c r="H17" s="10">
        <v>215000</v>
      </c>
      <c r="I17" s="5" t="s">
        <v>119</v>
      </c>
      <c r="J17" s="11" t="s">
        <v>66</v>
      </c>
      <c r="K17" s="15">
        <v>1</v>
      </c>
      <c r="L17" s="15" t="s">
        <v>50</v>
      </c>
      <c r="M17" s="10">
        <v>215000</v>
      </c>
      <c r="N17" s="13">
        <v>0</v>
      </c>
      <c r="O17" s="15" t="s">
        <v>50</v>
      </c>
      <c r="P17" s="9">
        <v>215000</v>
      </c>
      <c r="Q17" s="137">
        <f t="shared" si="0"/>
        <v>0</v>
      </c>
      <c r="R17" s="12" t="s">
        <v>78</v>
      </c>
    </row>
    <row r="18" spans="1:18" x14ac:dyDescent="0.2">
      <c r="A18" s="4">
        <v>7</v>
      </c>
      <c r="B18" s="5" t="s">
        <v>118</v>
      </c>
      <c r="C18" s="14" t="s">
        <v>16</v>
      </c>
      <c r="D18" s="7"/>
      <c r="E18" s="15">
        <v>1</v>
      </c>
      <c r="F18" s="15" t="s">
        <v>14</v>
      </c>
      <c r="G18" s="9">
        <v>85000</v>
      </c>
      <c r="H18" s="10">
        <v>85000</v>
      </c>
      <c r="I18" s="5" t="s">
        <v>119</v>
      </c>
      <c r="J18" s="11" t="s">
        <v>66</v>
      </c>
      <c r="K18" s="15">
        <v>1</v>
      </c>
      <c r="L18" s="15" t="s">
        <v>14</v>
      </c>
      <c r="M18" s="10">
        <v>85000</v>
      </c>
      <c r="N18" s="13">
        <v>0</v>
      </c>
      <c r="O18" s="15" t="s">
        <v>14</v>
      </c>
      <c r="P18" s="9">
        <v>85000</v>
      </c>
      <c r="Q18" s="137">
        <f t="shared" si="0"/>
        <v>0</v>
      </c>
      <c r="R18" s="12" t="s">
        <v>78</v>
      </c>
    </row>
    <row r="19" spans="1:18" x14ac:dyDescent="0.2">
      <c r="A19" s="4">
        <v>8</v>
      </c>
      <c r="B19" s="5" t="s">
        <v>118</v>
      </c>
      <c r="C19" s="16" t="s">
        <v>48</v>
      </c>
      <c r="D19" s="7"/>
      <c r="E19" s="43">
        <v>15</v>
      </c>
      <c r="F19" s="43" t="s">
        <v>15</v>
      </c>
      <c r="G19" s="9">
        <v>18000</v>
      </c>
      <c r="H19" s="10">
        <v>270000</v>
      </c>
      <c r="I19" s="5" t="s">
        <v>119</v>
      </c>
      <c r="J19" s="11" t="s">
        <v>66</v>
      </c>
      <c r="K19" s="43">
        <v>15</v>
      </c>
      <c r="L19" s="43" t="s">
        <v>15</v>
      </c>
      <c r="M19" s="10">
        <v>270000</v>
      </c>
      <c r="N19" s="13">
        <v>0</v>
      </c>
      <c r="O19" s="43" t="s">
        <v>15</v>
      </c>
      <c r="P19" s="9">
        <v>18000</v>
      </c>
      <c r="Q19" s="137">
        <f t="shared" si="0"/>
        <v>0</v>
      </c>
      <c r="R19" s="12" t="s">
        <v>78</v>
      </c>
    </row>
    <row r="20" spans="1:18" x14ac:dyDescent="0.2">
      <c r="A20" s="4">
        <v>9</v>
      </c>
      <c r="B20" s="5" t="s">
        <v>118</v>
      </c>
      <c r="C20" s="16" t="s">
        <v>67</v>
      </c>
      <c r="D20" s="7"/>
      <c r="E20" s="15">
        <v>50</v>
      </c>
      <c r="F20" s="15" t="s">
        <v>12</v>
      </c>
      <c r="G20" s="17">
        <v>8500</v>
      </c>
      <c r="H20" s="18">
        <v>425000</v>
      </c>
      <c r="I20" s="5" t="s">
        <v>119</v>
      </c>
      <c r="J20" s="11" t="s">
        <v>66</v>
      </c>
      <c r="K20" s="15">
        <v>50</v>
      </c>
      <c r="L20" s="15" t="s">
        <v>12</v>
      </c>
      <c r="M20" s="18">
        <v>425000</v>
      </c>
      <c r="N20" s="13">
        <v>0</v>
      </c>
      <c r="O20" s="15" t="s">
        <v>12</v>
      </c>
      <c r="P20" s="17">
        <v>8500</v>
      </c>
      <c r="Q20" s="137">
        <f t="shared" si="0"/>
        <v>0</v>
      </c>
      <c r="R20" s="12" t="s">
        <v>78</v>
      </c>
    </row>
    <row r="21" spans="1:18" x14ac:dyDescent="0.2">
      <c r="A21" s="4">
        <v>10</v>
      </c>
      <c r="B21" s="5" t="s">
        <v>118</v>
      </c>
      <c r="C21" s="16" t="s">
        <v>47</v>
      </c>
      <c r="D21" s="7"/>
      <c r="E21" s="15">
        <v>5</v>
      </c>
      <c r="F21" s="15" t="s">
        <v>14</v>
      </c>
      <c r="G21" s="19">
        <v>80000</v>
      </c>
      <c r="H21" s="10">
        <v>400000</v>
      </c>
      <c r="I21" s="5" t="s">
        <v>119</v>
      </c>
      <c r="J21" s="11" t="s">
        <v>66</v>
      </c>
      <c r="K21" s="15">
        <v>5</v>
      </c>
      <c r="L21" s="15" t="s">
        <v>14</v>
      </c>
      <c r="M21" s="10">
        <v>400000</v>
      </c>
      <c r="N21" s="13">
        <v>0</v>
      </c>
      <c r="O21" s="15" t="s">
        <v>14</v>
      </c>
      <c r="P21" s="19">
        <v>80000</v>
      </c>
      <c r="Q21" s="137">
        <f t="shared" si="0"/>
        <v>0</v>
      </c>
      <c r="R21" s="12" t="s">
        <v>78</v>
      </c>
    </row>
    <row r="22" spans="1:18" x14ac:dyDescent="0.2">
      <c r="A22" s="4">
        <v>11</v>
      </c>
      <c r="B22" s="5" t="s">
        <v>118</v>
      </c>
      <c r="C22" s="14" t="s">
        <v>57</v>
      </c>
      <c r="D22" s="7"/>
      <c r="E22" s="15">
        <v>5</v>
      </c>
      <c r="F22" s="15" t="s">
        <v>13</v>
      </c>
      <c r="G22" s="19">
        <v>43000</v>
      </c>
      <c r="H22" s="19">
        <v>215000</v>
      </c>
      <c r="I22" s="5" t="s">
        <v>119</v>
      </c>
      <c r="J22" s="11" t="s">
        <v>66</v>
      </c>
      <c r="K22" s="15">
        <v>5</v>
      </c>
      <c r="L22" s="15" t="s">
        <v>13</v>
      </c>
      <c r="M22" s="19">
        <v>215000</v>
      </c>
      <c r="N22" s="13">
        <v>0</v>
      </c>
      <c r="O22" s="15" t="s">
        <v>13</v>
      </c>
      <c r="P22" s="19">
        <v>43000</v>
      </c>
      <c r="Q22" s="137">
        <f t="shared" si="0"/>
        <v>0</v>
      </c>
      <c r="R22" s="12" t="s">
        <v>78</v>
      </c>
    </row>
    <row r="23" spans="1:18" x14ac:dyDescent="0.2">
      <c r="A23" s="4">
        <v>12</v>
      </c>
      <c r="B23" s="5" t="s">
        <v>118</v>
      </c>
      <c r="C23" s="14" t="s">
        <v>58</v>
      </c>
      <c r="D23" s="7"/>
      <c r="E23" s="15">
        <v>1</v>
      </c>
      <c r="F23" s="15" t="s">
        <v>5</v>
      </c>
      <c r="G23" s="19">
        <v>60000</v>
      </c>
      <c r="H23" s="19">
        <v>60000</v>
      </c>
      <c r="I23" s="5" t="s">
        <v>119</v>
      </c>
      <c r="J23" s="11" t="s">
        <v>66</v>
      </c>
      <c r="K23" s="15">
        <v>1</v>
      </c>
      <c r="L23" s="15" t="s">
        <v>5</v>
      </c>
      <c r="M23" s="19">
        <v>60000</v>
      </c>
      <c r="N23" s="13">
        <v>0</v>
      </c>
      <c r="O23" s="15" t="s">
        <v>5</v>
      </c>
      <c r="P23" s="19">
        <v>60000</v>
      </c>
      <c r="Q23" s="137">
        <f t="shared" si="0"/>
        <v>0</v>
      </c>
      <c r="R23" s="12" t="s">
        <v>78</v>
      </c>
    </row>
    <row r="24" spans="1:18" x14ac:dyDescent="0.2">
      <c r="A24" s="4">
        <v>13</v>
      </c>
      <c r="B24" s="5" t="s">
        <v>118</v>
      </c>
      <c r="C24" s="14" t="s">
        <v>68</v>
      </c>
      <c r="D24" s="7"/>
      <c r="E24" s="15">
        <v>2</v>
      </c>
      <c r="F24" s="15" t="s">
        <v>5</v>
      </c>
      <c r="G24" s="19">
        <v>25000</v>
      </c>
      <c r="H24" s="19">
        <v>50000</v>
      </c>
      <c r="I24" s="5" t="s">
        <v>119</v>
      </c>
      <c r="J24" s="11" t="s">
        <v>66</v>
      </c>
      <c r="K24" s="15">
        <v>2</v>
      </c>
      <c r="L24" s="15" t="s">
        <v>5</v>
      </c>
      <c r="M24" s="19">
        <v>50000</v>
      </c>
      <c r="N24" s="13">
        <v>0</v>
      </c>
      <c r="O24" s="15" t="s">
        <v>5</v>
      </c>
      <c r="P24" s="19">
        <v>25000</v>
      </c>
      <c r="Q24" s="137">
        <f t="shared" si="0"/>
        <v>0</v>
      </c>
      <c r="R24" s="12" t="s">
        <v>78</v>
      </c>
    </row>
    <row r="25" spans="1:18" x14ac:dyDescent="0.2">
      <c r="A25" s="4">
        <v>14</v>
      </c>
      <c r="B25" s="5" t="s">
        <v>118</v>
      </c>
      <c r="C25" s="14" t="s">
        <v>59</v>
      </c>
      <c r="D25" s="7"/>
      <c r="E25" s="15">
        <v>2</v>
      </c>
      <c r="F25" s="15" t="s">
        <v>5</v>
      </c>
      <c r="G25" s="19">
        <v>175000</v>
      </c>
      <c r="H25" s="19">
        <v>350000</v>
      </c>
      <c r="I25" s="5" t="s">
        <v>119</v>
      </c>
      <c r="J25" s="11" t="s">
        <v>66</v>
      </c>
      <c r="K25" s="15">
        <v>2</v>
      </c>
      <c r="L25" s="15" t="s">
        <v>5</v>
      </c>
      <c r="M25" s="19">
        <v>350000</v>
      </c>
      <c r="N25" s="13">
        <v>0</v>
      </c>
      <c r="O25" s="15" t="s">
        <v>5</v>
      </c>
      <c r="P25" s="19">
        <v>175000</v>
      </c>
      <c r="Q25" s="137">
        <f t="shared" si="0"/>
        <v>0</v>
      </c>
      <c r="R25" s="12" t="s">
        <v>78</v>
      </c>
    </row>
    <row r="26" spans="1:18" ht="15.75" customHeight="1" x14ac:dyDescent="0.2">
      <c r="A26" s="4">
        <v>15</v>
      </c>
      <c r="B26" s="5" t="s">
        <v>118</v>
      </c>
      <c r="C26" s="6" t="s">
        <v>69</v>
      </c>
      <c r="D26" s="7"/>
      <c r="E26" s="20">
        <v>5</v>
      </c>
      <c r="F26" s="20" t="s">
        <v>5</v>
      </c>
      <c r="G26" s="19">
        <v>25000</v>
      </c>
      <c r="H26" s="19">
        <v>125000</v>
      </c>
      <c r="I26" s="5" t="s">
        <v>119</v>
      </c>
      <c r="J26" s="11" t="s">
        <v>66</v>
      </c>
      <c r="K26" s="20">
        <v>5</v>
      </c>
      <c r="L26" s="20" t="s">
        <v>5</v>
      </c>
      <c r="M26" s="19">
        <v>125000</v>
      </c>
      <c r="N26" s="13">
        <v>0</v>
      </c>
      <c r="O26" s="20" t="s">
        <v>5</v>
      </c>
      <c r="P26" s="19">
        <v>25000</v>
      </c>
      <c r="Q26" s="137">
        <f t="shared" si="0"/>
        <v>0</v>
      </c>
      <c r="R26" s="12" t="s">
        <v>78</v>
      </c>
    </row>
    <row r="27" spans="1:18" ht="24" x14ac:dyDescent="0.2">
      <c r="A27" s="4">
        <v>16</v>
      </c>
      <c r="B27" s="5" t="s">
        <v>118</v>
      </c>
      <c r="C27" s="6" t="s">
        <v>70</v>
      </c>
      <c r="D27" s="7"/>
      <c r="E27" s="20">
        <v>5</v>
      </c>
      <c r="F27" s="20" t="s">
        <v>5</v>
      </c>
      <c r="G27" s="19">
        <v>30000</v>
      </c>
      <c r="H27" s="19">
        <v>150000</v>
      </c>
      <c r="I27" s="5" t="s">
        <v>119</v>
      </c>
      <c r="J27" s="11" t="s">
        <v>66</v>
      </c>
      <c r="K27" s="20">
        <v>5</v>
      </c>
      <c r="L27" s="20" t="s">
        <v>5</v>
      </c>
      <c r="M27" s="19">
        <v>150000</v>
      </c>
      <c r="N27" s="13">
        <v>0</v>
      </c>
      <c r="O27" s="20" t="s">
        <v>5</v>
      </c>
      <c r="P27" s="19">
        <v>30000</v>
      </c>
      <c r="Q27" s="137">
        <f t="shared" si="0"/>
        <v>0</v>
      </c>
      <c r="R27" s="12" t="s">
        <v>78</v>
      </c>
    </row>
    <row r="28" spans="1:18" ht="15.75" customHeight="1" x14ac:dyDescent="0.2">
      <c r="A28" s="4">
        <v>17</v>
      </c>
      <c r="B28" s="5" t="s">
        <v>118</v>
      </c>
      <c r="C28" s="6" t="s">
        <v>71</v>
      </c>
      <c r="D28" s="7"/>
      <c r="E28" s="20">
        <v>20</v>
      </c>
      <c r="F28" s="20" t="s">
        <v>5</v>
      </c>
      <c r="G28" s="19">
        <v>15000</v>
      </c>
      <c r="H28" s="19">
        <v>300000</v>
      </c>
      <c r="I28" s="5" t="s">
        <v>119</v>
      </c>
      <c r="J28" s="11" t="s">
        <v>66</v>
      </c>
      <c r="K28" s="20">
        <v>20</v>
      </c>
      <c r="L28" s="20" t="s">
        <v>5</v>
      </c>
      <c r="M28" s="19">
        <v>300000</v>
      </c>
      <c r="N28" s="13">
        <v>0</v>
      </c>
      <c r="O28" s="20" t="s">
        <v>5</v>
      </c>
      <c r="P28" s="19">
        <v>15000</v>
      </c>
      <c r="Q28" s="137">
        <f t="shared" si="0"/>
        <v>0</v>
      </c>
      <c r="R28" s="12" t="s">
        <v>78</v>
      </c>
    </row>
    <row r="29" spans="1:18" x14ac:dyDescent="0.2">
      <c r="A29" s="4">
        <v>18</v>
      </c>
      <c r="B29" s="5" t="s">
        <v>118</v>
      </c>
      <c r="C29" s="6" t="s">
        <v>72</v>
      </c>
      <c r="D29" s="7"/>
      <c r="E29" s="20">
        <v>1</v>
      </c>
      <c r="F29" s="20" t="s">
        <v>5</v>
      </c>
      <c r="G29" s="19">
        <v>12500</v>
      </c>
      <c r="H29" s="19">
        <v>12500</v>
      </c>
      <c r="I29" s="5" t="s">
        <v>119</v>
      </c>
      <c r="J29" s="11" t="s">
        <v>66</v>
      </c>
      <c r="K29" s="20">
        <v>1</v>
      </c>
      <c r="L29" s="20" t="s">
        <v>5</v>
      </c>
      <c r="M29" s="19">
        <v>12500</v>
      </c>
      <c r="N29" s="13">
        <v>0</v>
      </c>
      <c r="O29" s="20" t="s">
        <v>5</v>
      </c>
      <c r="P29" s="19">
        <v>12500</v>
      </c>
      <c r="Q29" s="137">
        <f t="shared" si="0"/>
        <v>0</v>
      </c>
      <c r="R29" s="12" t="s">
        <v>78</v>
      </c>
    </row>
    <row r="30" spans="1:18" x14ac:dyDescent="0.2">
      <c r="A30" s="4">
        <v>19</v>
      </c>
      <c r="B30" s="5" t="s">
        <v>118</v>
      </c>
      <c r="C30" s="6" t="s">
        <v>64</v>
      </c>
      <c r="D30" s="7"/>
      <c r="E30" s="20">
        <v>1</v>
      </c>
      <c r="F30" s="20" t="s">
        <v>5</v>
      </c>
      <c r="G30" s="19">
        <v>90000</v>
      </c>
      <c r="H30" s="19">
        <v>90000</v>
      </c>
      <c r="I30" s="5" t="s">
        <v>119</v>
      </c>
      <c r="J30" s="11" t="s">
        <v>66</v>
      </c>
      <c r="K30" s="20">
        <v>1</v>
      </c>
      <c r="L30" s="20" t="s">
        <v>5</v>
      </c>
      <c r="M30" s="19">
        <v>90000</v>
      </c>
      <c r="N30" s="13">
        <v>0</v>
      </c>
      <c r="O30" s="20" t="s">
        <v>5</v>
      </c>
      <c r="P30" s="19">
        <v>90000</v>
      </c>
      <c r="Q30" s="137">
        <f t="shared" si="0"/>
        <v>0</v>
      </c>
      <c r="R30" s="12" t="s">
        <v>78</v>
      </c>
    </row>
    <row r="31" spans="1:18" x14ac:dyDescent="0.2">
      <c r="A31" s="21">
        <v>20</v>
      </c>
      <c r="B31" s="5" t="s">
        <v>118</v>
      </c>
      <c r="C31" s="6" t="s">
        <v>11</v>
      </c>
      <c r="D31" s="7"/>
      <c r="E31" s="20">
        <v>25</v>
      </c>
      <c r="F31" s="20" t="s">
        <v>5</v>
      </c>
      <c r="G31" s="19">
        <v>15000</v>
      </c>
      <c r="H31" s="19">
        <v>375000</v>
      </c>
      <c r="I31" s="5" t="s">
        <v>119</v>
      </c>
      <c r="J31" s="11" t="s">
        <v>66</v>
      </c>
      <c r="K31" s="20">
        <v>25</v>
      </c>
      <c r="L31" s="20" t="s">
        <v>5</v>
      </c>
      <c r="M31" s="19">
        <v>375000</v>
      </c>
      <c r="N31" s="13">
        <v>0</v>
      </c>
      <c r="O31" s="20" t="s">
        <v>5</v>
      </c>
      <c r="P31" s="19">
        <v>15000</v>
      </c>
      <c r="Q31" s="137">
        <f t="shared" si="0"/>
        <v>0</v>
      </c>
      <c r="R31" s="12" t="s">
        <v>78</v>
      </c>
    </row>
    <row r="32" spans="1:18" x14ac:dyDescent="0.2">
      <c r="A32" s="22">
        <v>21</v>
      </c>
      <c r="B32" s="5" t="s">
        <v>118</v>
      </c>
      <c r="C32" s="6" t="s">
        <v>73</v>
      </c>
      <c r="D32" s="7"/>
      <c r="E32" s="20">
        <v>6</v>
      </c>
      <c r="F32" s="20" t="s">
        <v>3</v>
      </c>
      <c r="G32" s="19">
        <v>35000</v>
      </c>
      <c r="H32" s="19">
        <v>210000</v>
      </c>
      <c r="I32" s="5" t="s">
        <v>119</v>
      </c>
      <c r="J32" s="11" t="s">
        <v>66</v>
      </c>
      <c r="K32" s="20">
        <v>6</v>
      </c>
      <c r="L32" s="20" t="s">
        <v>3</v>
      </c>
      <c r="M32" s="19">
        <v>210000</v>
      </c>
      <c r="N32" s="13">
        <v>0</v>
      </c>
      <c r="O32" s="20" t="s">
        <v>3</v>
      </c>
      <c r="P32" s="19">
        <v>35000</v>
      </c>
      <c r="Q32" s="137">
        <f t="shared" si="0"/>
        <v>0</v>
      </c>
      <c r="R32" s="12" t="s">
        <v>78</v>
      </c>
    </row>
    <row r="33" spans="1:18" x14ac:dyDescent="0.2">
      <c r="A33" s="22"/>
      <c r="B33" s="24"/>
      <c r="C33" s="6" t="s">
        <v>74</v>
      </c>
      <c r="D33" s="7"/>
      <c r="E33" s="20">
        <v>2</v>
      </c>
      <c r="F33" s="20" t="s">
        <v>3</v>
      </c>
      <c r="G33" s="19">
        <v>35000</v>
      </c>
      <c r="H33" s="19">
        <v>70000</v>
      </c>
      <c r="I33" s="5" t="s">
        <v>119</v>
      </c>
      <c r="J33" s="11" t="s">
        <v>66</v>
      </c>
      <c r="K33" s="20">
        <v>2</v>
      </c>
      <c r="L33" s="20" t="s">
        <v>3</v>
      </c>
      <c r="M33" s="19">
        <v>70000</v>
      </c>
      <c r="N33" s="13">
        <v>0</v>
      </c>
      <c r="O33" s="20" t="s">
        <v>3</v>
      </c>
      <c r="P33" s="19">
        <v>35000</v>
      </c>
      <c r="Q33" s="137">
        <f t="shared" si="0"/>
        <v>0</v>
      </c>
      <c r="R33" s="12" t="s">
        <v>78</v>
      </c>
    </row>
    <row r="34" spans="1:18" x14ac:dyDescent="0.2">
      <c r="A34" s="22"/>
      <c r="B34" s="24"/>
      <c r="C34" s="6" t="s">
        <v>75</v>
      </c>
      <c r="D34" s="7"/>
      <c r="E34" s="20">
        <v>2</v>
      </c>
      <c r="F34" s="20" t="s">
        <v>3</v>
      </c>
      <c r="G34" s="19">
        <v>35000</v>
      </c>
      <c r="H34" s="19">
        <v>70000</v>
      </c>
      <c r="I34" s="5" t="s">
        <v>119</v>
      </c>
      <c r="J34" s="11" t="s">
        <v>66</v>
      </c>
      <c r="K34" s="20">
        <v>2</v>
      </c>
      <c r="L34" s="20" t="s">
        <v>3</v>
      </c>
      <c r="M34" s="19">
        <v>70000</v>
      </c>
      <c r="N34" s="13">
        <v>0</v>
      </c>
      <c r="O34" s="20" t="s">
        <v>3</v>
      </c>
      <c r="P34" s="19">
        <v>35000</v>
      </c>
      <c r="Q34" s="137">
        <f t="shared" si="0"/>
        <v>0</v>
      </c>
      <c r="R34" s="12" t="s">
        <v>78</v>
      </c>
    </row>
    <row r="35" spans="1:18" x14ac:dyDescent="0.2">
      <c r="A35" s="22">
        <v>22</v>
      </c>
      <c r="B35" s="5" t="s">
        <v>118</v>
      </c>
      <c r="C35" s="25" t="s">
        <v>17</v>
      </c>
      <c r="D35" s="7"/>
      <c r="E35" s="26">
        <v>1</v>
      </c>
      <c r="F35" s="26" t="s">
        <v>10</v>
      </c>
      <c r="G35" s="27">
        <v>24000</v>
      </c>
      <c r="H35" s="28">
        <v>24000</v>
      </c>
      <c r="I35" s="5" t="s">
        <v>119</v>
      </c>
      <c r="J35" s="11" t="s">
        <v>66</v>
      </c>
      <c r="K35" s="26">
        <v>1</v>
      </c>
      <c r="L35" s="26" t="s">
        <v>10</v>
      </c>
      <c r="M35" s="28">
        <v>24000</v>
      </c>
      <c r="N35" s="13">
        <v>0</v>
      </c>
      <c r="O35" s="26" t="s">
        <v>10</v>
      </c>
      <c r="P35" s="27">
        <v>24000</v>
      </c>
      <c r="Q35" s="137">
        <f t="shared" si="0"/>
        <v>0</v>
      </c>
      <c r="R35" s="12" t="s">
        <v>78</v>
      </c>
    </row>
    <row r="36" spans="1:18" x14ac:dyDescent="0.2">
      <c r="A36" s="22">
        <v>23</v>
      </c>
      <c r="B36" s="5" t="s">
        <v>118</v>
      </c>
      <c r="C36" s="6" t="s">
        <v>76</v>
      </c>
      <c r="D36" s="7"/>
      <c r="E36" s="20">
        <v>1</v>
      </c>
      <c r="F36" s="20" t="s">
        <v>77</v>
      </c>
      <c r="G36" s="9">
        <v>350000</v>
      </c>
      <c r="H36" s="29">
        <v>350000</v>
      </c>
      <c r="I36" s="5" t="s">
        <v>119</v>
      </c>
      <c r="J36" s="11" t="s">
        <v>66</v>
      </c>
      <c r="K36" s="20">
        <v>1</v>
      </c>
      <c r="L36" s="20" t="s">
        <v>77</v>
      </c>
      <c r="M36" s="29">
        <v>350000</v>
      </c>
      <c r="N36" s="13">
        <v>0</v>
      </c>
      <c r="O36" s="20" t="s">
        <v>77</v>
      </c>
      <c r="P36" s="9">
        <v>350000</v>
      </c>
      <c r="Q36" s="137">
        <f t="shared" si="0"/>
        <v>0</v>
      </c>
      <c r="R36" s="12" t="s">
        <v>78</v>
      </c>
    </row>
    <row r="37" spans="1:18" x14ac:dyDescent="0.2">
      <c r="A37" s="159" t="s">
        <v>78</v>
      </c>
      <c r="B37" s="159"/>
      <c r="C37" s="159"/>
      <c r="D37" s="159"/>
      <c r="E37" s="37"/>
      <c r="F37" s="37"/>
      <c r="G37" s="38"/>
      <c r="H37" s="38">
        <f>SUM(H12:H36)</f>
        <v>6626500</v>
      </c>
      <c r="I37" s="39"/>
      <c r="J37" s="38"/>
      <c r="K37" s="40"/>
      <c r="L37" s="40"/>
      <c r="M37" s="38">
        <f>SUM(M12:M36)</f>
        <v>6626500</v>
      </c>
      <c r="N37" s="40"/>
      <c r="O37" s="40"/>
      <c r="P37" s="38"/>
      <c r="Q37" s="137">
        <f t="shared" si="0"/>
        <v>0</v>
      </c>
      <c r="R37" s="37"/>
    </row>
    <row r="38" spans="1:18" x14ac:dyDescent="0.2">
      <c r="A38" s="22">
        <v>24</v>
      </c>
      <c r="B38" s="5" t="s">
        <v>131</v>
      </c>
      <c r="C38" s="7" t="s">
        <v>132</v>
      </c>
      <c r="D38" s="7"/>
      <c r="E38" s="13">
        <v>2</v>
      </c>
      <c r="F38" s="13" t="s">
        <v>77</v>
      </c>
      <c r="G38" s="135">
        <v>33378</v>
      </c>
      <c r="H38" s="135">
        <v>66755</v>
      </c>
      <c r="I38" s="134" t="s">
        <v>133</v>
      </c>
      <c r="J38" s="133" t="s">
        <v>66</v>
      </c>
      <c r="K38" s="13">
        <v>2</v>
      </c>
      <c r="L38" s="13" t="s">
        <v>77</v>
      </c>
      <c r="M38" s="135">
        <v>66755</v>
      </c>
      <c r="N38" s="13">
        <v>0</v>
      </c>
      <c r="O38" s="13" t="s">
        <v>77</v>
      </c>
      <c r="P38" s="135">
        <v>33378</v>
      </c>
      <c r="Q38" s="137">
        <f t="shared" si="0"/>
        <v>0</v>
      </c>
      <c r="R38" s="22" t="s">
        <v>54</v>
      </c>
    </row>
    <row r="39" spans="1:18" x14ac:dyDescent="0.2">
      <c r="A39" s="22">
        <v>25</v>
      </c>
      <c r="B39" s="5" t="s">
        <v>131</v>
      </c>
      <c r="C39" s="7" t="s">
        <v>134</v>
      </c>
      <c r="D39" s="7"/>
      <c r="E39" s="13">
        <v>1</v>
      </c>
      <c r="F39" s="13" t="s">
        <v>5</v>
      </c>
      <c r="G39" s="135">
        <v>250000</v>
      </c>
      <c r="H39" s="135">
        <v>250000</v>
      </c>
      <c r="I39" s="134" t="s">
        <v>133</v>
      </c>
      <c r="J39" s="133" t="s">
        <v>66</v>
      </c>
      <c r="K39" s="13">
        <v>1</v>
      </c>
      <c r="L39" s="13" t="s">
        <v>5</v>
      </c>
      <c r="M39" s="135">
        <v>250000</v>
      </c>
      <c r="N39" s="13">
        <v>0</v>
      </c>
      <c r="O39" s="13" t="s">
        <v>5</v>
      </c>
      <c r="P39" s="135">
        <v>250000</v>
      </c>
      <c r="Q39" s="137">
        <f t="shared" si="0"/>
        <v>0</v>
      </c>
      <c r="R39" s="22" t="s">
        <v>54</v>
      </c>
    </row>
    <row r="40" spans="1:18" x14ac:dyDescent="0.2">
      <c r="A40" s="22">
        <v>26</v>
      </c>
      <c r="B40" s="5" t="s">
        <v>131</v>
      </c>
      <c r="C40" s="7" t="s">
        <v>135</v>
      </c>
      <c r="D40" s="7"/>
      <c r="E40" s="13">
        <v>15</v>
      </c>
      <c r="F40" s="13" t="s">
        <v>5</v>
      </c>
      <c r="G40" s="135">
        <v>50000</v>
      </c>
      <c r="H40" s="135">
        <v>750000</v>
      </c>
      <c r="I40" s="134" t="s">
        <v>133</v>
      </c>
      <c r="J40" s="133" t="s">
        <v>66</v>
      </c>
      <c r="K40" s="13">
        <v>15</v>
      </c>
      <c r="L40" s="13" t="s">
        <v>5</v>
      </c>
      <c r="M40" s="135">
        <v>750000</v>
      </c>
      <c r="N40" s="13">
        <v>0</v>
      </c>
      <c r="O40" s="13" t="s">
        <v>5</v>
      </c>
      <c r="P40" s="135">
        <v>50000</v>
      </c>
      <c r="Q40" s="137">
        <f t="shared" si="0"/>
        <v>0</v>
      </c>
      <c r="R40" s="22" t="s">
        <v>54</v>
      </c>
    </row>
    <row r="41" spans="1:18" x14ac:dyDescent="0.2">
      <c r="A41" s="22">
        <v>27</v>
      </c>
      <c r="B41" s="5" t="s">
        <v>131</v>
      </c>
      <c r="C41" s="7" t="s">
        <v>136</v>
      </c>
      <c r="D41" s="7"/>
      <c r="E41" s="13">
        <v>1</v>
      </c>
      <c r="F41" s="13" t="s">
        <v>5</v>
      </c>
      <c r="G41" s="135">
        <v>241059</v>
      </c>
      <c r="H41" s="135">
        <v>241059</v>
      </c>
      <c r="I41" s="134" t="s">
        <v>133</v>
      </c>
      <c r="J41" s="133" t="s">
        <v>66</v>
      </c>
      <c r="K41" s="13">
        <v>1</v>
      </c>
      <c r="L41" s="13" t="s">
        <v>5</v>
      </c>
      <c r="M41" s="135">
        <v>241059</v>
      </c>
      <c r="N41" s="13">
        <v>0</v>
      </c>
      <c r="O41" s="13" t="s">
        <v>5</v>
      </c>
      <c r="P41" s="135">
        <v>241059</v>
      </c>
      <c r="Q41" s="137">
        <f t="shared" si="0"/>
        <v>0</v>
      </c>
      <c r="R41" s="22" t="s">
        <v>54</v>
      </c>
    </row>
    <row r="42" spans="1:18" x14ac:dyDescent="0.2">
      <c r="A42" s="22">
        <v>28</v>
      </c>
      <c r="B42" s="5" t="s">
        <v>131</v>
      </c>
      <c r="C42" s="7" t="s">
        <v>137</v>
      </c>
      <c r="D42" s="7"/>
      <c r="E42" s="13">
        <v>6</v>
      </c>
      <c r="F42" s="13" t="s">
        <v>5</v>
      </c>
      <c r="G42" s="135">
        <v>120000</v>
      </c>
      <c r="H42" s="135">
        <v>720000</v>
      </c>
      <c r="I42" s="134" t="s">
        <v>133</v>
      </c>
      <c r="J42" s="133" t="s">
        <v>66</v>
      </c>
      <c r="K42" s="13">
        <v>6</v>
      </c>
      <c r="L42" s="13" t="s">
        <v>5</v>
      </c>
      <c r="M42" s="135">
        <v>720000</v>
      </c>
      <c r="N42" s="13">
        <v>0</v>
      </c>
      <c r="O42" s="13" t="s">
        <v>5</v>
      </c>
      <c r="P42" s="135">
        <v>120000</v>
      </c>
      <c r="Q42" s="137">
        <f t="shared" si="0"/>
        <v>0</v>
      </c>
      <c r="R42" s="22" t="s">
        <v>54</v>
      </c>
    </row>
    <row r="43" spans="1:18" x14ac:dyDescent="0.2">
      <c r="A43" s="22">
        <v>29</v>
      </c>
      <c r="B43" s="5" t="s">
        <v>131</v>
      </c>
      <c r="C43" s="7" t="s">
        <v>138</v>
      </c>
      <c r="D43" s="7"/>
      <c r="E43" s="13">
        <v>2</v>
      </c>
      <c r="F43" s="13" t="s">
        <v>5</v>
      </c>
      <c r="G43" s="135">
        <v>24724</v>
      </c>
      <c r="H43" s="135">
        <v>49448</v>
      </c>
      <c r="I43" s="134" t="s">
        <v>133</v>
      </c>
      <c r="J43" s="133" t="s">
        <v>66</v>
      </c>
      <c r="K43" s="13">
        <v>2</v>
      </c>
      <c r="L43" s="13" t="s">
        <v>5</v>
      </c>
      <c r="M43" s="135">
        <v>49448</v>
      </c>
      <c r="N43" s="13">
        <v>0</v>
      </c>
      <c r="O43" s="13" t="s">
        <v>5</v>
      </c>
      <c r="P43" s="135">
        <v>24724</v>
      </c>
      <c r="Q43" s="137">
        <f t="shared" si="0"/>
        <v>0</v>
      </c>
      <c r="R43" s="22" t="s">
        <v>54</v>
      </c>
    </row>
    <row r="44" spans="1:18" x14ac:dyDescent="0.2">
      <c r="A44" s="22">
        <v>30</v>
      </c>
      <c r="B44" s="5" t="s">
        <v>131</v>
      </c>
      <c r="C44" s="7" t="s">
        <v>139</v>
      </c>
      <c r="D44" s="7"/>
      <c r="E44" s="13">
        <v>4</v>
      </c>
      <c r="F44" s="13" t="s">
        <v>5</v>
      </c>
      <c r="G44" s="135">
        <v>50000</v>
      </c>
      <c r="H44" s="135">
        <v>200000</v>
      </c>
      <c r="I44" s="134" t="s">
        <v>133</v>
      </c>
      <c r="J44" s="133" t="s">
        <v>66</v>
      </c>
      <c r="K44" s="13">
        <v>4</v>
      </c>
      <c r="L44" s="13" t="s">
        <v>5</v>
      </c>
      <c r="M44" s="135">
        <v>200000</v>
      </c>
      <c r="N44" s="13">
        <v>0</v>
      </c>
      <c r="O44" s="13" t="s">
        <v>5</v>
      </c>
      <c r="P44" s="135">
        <v>50000</v>
      </c>
      <c r="Q44" s="137">
        <f t="shared" si="0"/>
        <v>0</v>
      </c>
      <c r="R44" s="22" t="s">
        <v>54</v>
      </c>
    </row>
    <row r="45" spans="1:18" x14ac:dyDescent="0.2">
      <c r="A45" s="22">
        <v>32</v>
      </c>
      <c r="B45" s="5" t="s">
        <v>131</v>
      </c>
      <c r="C45" s="155" t="s">
        <v>153</v>
      </c>
      <c r="D45" s="7"/>
      <c r="E45" s="13">
        <v>240</v>
      </c>
      <c r="F45" s="13" t="s">
        <v>143</v>
      </c>
      <c r="G45" s="135">
        <v>10000</v>
      </c>
      <c r="H45" s="135">
        <v>2400000</v>
      </c>
      <c r="I45" s="134" t="s">
        <v>133</v>
      </c>
      <c r="J45" s="13"/>
      <c r="K45" s="13">
        <v>240</v>
      </c>
      <c r="L45" s="13" t="s">
        <v>143</v>
      </c>
      <c r="M45" s="135">
        <v>2400000</v>
      </c>
      <c r="N45" s="13">
        <v>0</v>
      </c>
      <c r="O45" s="13" t="s">
        <v>143</v>
      </c>
      <c r="P45" s="135">
        <v>10000</v>
      </c>
      <c r="Q45" s="137">
        <f t="shared" si="0"/>
        <v>0</v>
      </c>
      <c r="R45" s="22" t="s">
        <v>54</v>
      </c>
    </row>
    <row r="46" spans="1:18" x14ac:dyDescent="0.2">
      <c r="A46" s="22">
        <v>34</v>
      </c>
      <c r="B46" s="24" t="s">
        <v>103</v>
      </c>
      <c r="C46" s="31" t="s">
        <v>79</v>
      </c>
      <c r="D46" s="7"/>
      <c r="E46" s="32">
        <v>2</v>
      </c>
      <c r="F46" s="33" t="s">
        <v>80</v>
      </c>
      <c r="G46" s="34">
        <v>54341</v>
      </c>
      <c r="H46" s="23">
        <f t="shared" ref="H46:H68" si="1">E46*G46</f>
        <v>108682</v>
      </c>
      <c r="I46" s="35" t="s">
        <v>104</v>
      </c>
      <c r="J46" s="11" t="s">
        <v>66</v>
      </c>
      <c r="K46" s="32">
        <v>2</v>
      </c>
      <c r="L46" s="33" t="s">
        <v>80</v>
      </c>
      <c r="M46" s="23">
        <f t="shared" ref="M46:M68" si="2">K46*G46</f>
        <v>108682</v>
      </c>
      <c r="N46" s="13">
        <v>0</v>
      </c>
      <c r="O46" s="33" t="s">
        <v>80</v>
      </c>
      <c r="P46" s="34">
        <v>54341</v>
      </c>
      <c r="Q46" s="137">
        <f t="shared" si="0"/>
        <v>0</v>
      </c>
      <c r="R46" s="22"/>
    </row>
    <row r="47" spans="1:18" x14ac:dyDescent="0.2">
      <c r="A47" s="22">
        <v>35</v>
      </c>
      <c r="B47" s="24" t="s">
        <v>103</v>
      </c>
      <c r="C47" s="31" t="s">
        <v>81</v>
      </c>
      <c r="D47" s="7"/>
      <c r="E47" s="32">
        <v>7</v>
      </c>
      <c r="F47" s="33" t="s">
        <v>82</v>
      </c>
      <c r="G47" s="34">
        <v>20000</v>
      </c>
      <c r="H47" s="23">
        <f t="shared" si="1"/>
        <v>140000</v>
      </c>
      <c r="I47" s="35" t="s">
        <v>104</v>
      </c>
      <c r="J47" s="11" t="s">
        <v>66</v>
      </c>
      <c r="K47" s="32">
        <v>7</v>
      </c>
      <c r="L47" s="33" t="s">
        <v>82</v>
      </c>
      <c r="M47" s="23">
        <f t="shared" si="2"/>
        <v>140000</v>
      </c>
      <c r="N47" s="13">
        <v>0</v>
      </c>
      <c r="O47" s="33" t="s">
        <v>82</v>
      </c>
      <c r="P47" s="34">
        <v>20000</v>
      </c>
      <c r="Q47" s="137">
        <f t="shared" si="0"/>
        <v>0</v>
      </c>
      <c r="R47" s="22" t="s">
        <v>54</v>
      </c>
    </row>
    <row r="48" spans="1:18" x14ac:dyDescent="0.2">
      <c r="A48" s="22">
        <v>36</v>
      </c>
      <c r="B48" s="24" t="s">
        <v>103</v>
      </c>
      <c r="C48" s="31" t="s">
        <v>83</v>
      </c>
      <c r="D48" s="7"/>
      <c r="E48" s="32">
        <v>7</v>
      </c>
      <c r="F48" s="33" t="s">
        <v>82</v>
      </c>
      <c r="G48" s="34">
        <v>15000</v>
      </c>
      <c r="H48" s="23">
        <f t="shared" si="1"/>
        <v>105000</v>
      </c>
      <c r="I48" s="35" t="s">
        <v>104</v>
      </c>
      <c r="J48" s="11" t="s">
        <v>66</v>
      </c>
      <c r="K48" s="32">
        <v>7</v>
      </c>
      <c r="L48" s="33" t="s">
        <v>82</v>
      </c>
      <c r="M48" s="23">
        <f t="shared" si="2"/>
        <v>105000</v>
      </c>
      <c r="N48" s="13">
        <v>0</v>
      </c>
      <c r="O48" s="33" t="s">
        <v>82</v>
      </c>
      <c r="P48" s="34">
        <v>15000</v>
      </c>
      <c r="Q48" s="137">
        <f t="shared" si="0"/>
        <v>0</v>
      </c>
      <c r="R48" s="22" t="s">
        <v>54</v>
      </c>
    </row>
    <row r="49" spans="1:18" x14ac:dyDescent="0.2">
      <c r="A49" s="22">
        <v>37</v>
      </c>
      <c r="B49" s="24" t="s">
        <v>103</v>
      </c>
      <c r="C49" s="31" t="s">
        <v>53</v>
      </c>
      <c r="D49" s="7"/>
      <c r="E49" s="32">
        <v>2</v>
      </c>
      <c r="F49" s="33" t="s">
        <v>84</v>
      </c>
      <c r="G49" s="34">
        <v>54340</v>
      </c>
      <c r="H49" s="23">
        <f t="shared" si="1"/>
        <v>108680</v>
      </c>
      <c r="I49" s="35" t="s">
        <v>104</v>
      </c>
      <c r="J49" s="11" t="s">
        <v>66</v>
      </c>
      <c r="K49" s="32">
        <v>2</v>
      </c>
      <c r="L49" s="33" t="s">
        <v>84</v>
      </c>
      <c r="M49" s="23">
        <f t="shared" si="2"/>
        <v>108680</v>
      </c>
      <c r="N49" s="13">
        <v>0</v>
      </c>
      <c r="O49" s="33" t="s">
        <v>84</v>
      </c>
      <c r="P49" s="34">
        <v>54340</v>
      </c>
      <c r="Q49" s="137">
        <f t="shared" si="0"/>
        <v>0</v>
      </c>
      <c r="R49" s="22" t="s">
        <v>54</v>
      </c>
    </row>
    <row r="50" spans="1:18" x14ac:dyDescent="0.2">
      <c r="A50" s="22">
        <v>38</v>
      </c>
      <c r="B50" s="24" t="s">
        <v>103</v>
      </c>
      <c r="C50" s="31" t="s">
        <v>85</v>
      </c>
      <c r="D50" s="7"/>
      <c r="E50" s="32">
        <v>60</v>
      </c>
      <c r="F50" s="33" t="s">
        <v>5</v>
      </c>
      <c r="G50" s="34">
        <v>37000</v>
      </c>
      <c r="H50" s="23">
        <f t="shared" si="1"/>
        <v>2220000</v>
      </c>
      <c r="I50" s="35" t="s">
        <v>104</v>
      </c>
      <c r="J50" s="11" t="s">
        <v>66</v>
      </c>
      <c r="K50" s="32">
        <v>60</v>
      </c>
      <c r="L50" s="33" t="s">
        <v>5</v>
      </c>
      <c r="M50" s="23">
        <f t="shared" si="2"/>
        <v>2220000</v>
      </c>
      <c r="N50" s="13">
        <v>0</v>
      </c>
      <c r="O50" s="33" t="s">
        <v>5</v>
      </c>
      <c r="P50" s="34">
        <v>37000</v>
      </c>
      <c r="Q50" s="137">
        <f t="shared" si="0"/>
        <v>0</v>
      </c>
      <c r="R50" s="22" t="s">
        <v>54</v>
      </c>
    </row>
    <row r="51" spans="1:18" x14ac:dyDescent="0.2">
      <c r="A51" s="22">
        <v>39</v>
      </c>
      <c r="B51" s="24" t="s">
        <v>103</v>
      </c>
      <c r="C51" s="31" t="s">
        <v>48</v>
      </c>
      <c r="D51" s="7"/>
      <c r="E51" s="32">
        <v>15</v>
      </c>
      <c r="F51" s="33" t="s">
        <v>84</v>
      </c>
      <c r="G51" s="34">
        <v>18543</v>
      </c>
      <c r="H51" s="23">
        <f t="shared" si="1"/>
        <v>278145</v>
      </c>
      <c r="I51" s="35" t="s">
        <v>104</v>
      </c>
      <c r="J51" s="11" t="s">
        <v>66</v>
      </c>
      <c r="K51" s="32">
        <v>15</v>
      </c>
      <c r="L51" s="33" t="s">
        <v>84</v>
      </c>
      <c r="M51" s="23">
        <f t="shared" si="2"/>
        <v>278145</v>
      </c>
      <c r="N51" s="13">
        <v>0</v>
      </c>
      <c r="O51" s="33" t="s">
        <v>84</v>
      </c>
      <c r="P51" s="34">
        <v>18543</v>
      </c>
      <c r="Q51" s="137">
        <f t="shared" si="0"/>
        <v>0</v>
      </c>
      <c r="R51" s="22" t="s">
        <v>54</v>
      </c>
    </row>
    <row r="52" spans="1:18" x14ac:dyDescent="0.2">
      <c r="A52" s="22">
        <v>40</v>
      </c>
      <c r="B52" s="24" t="s">
        <v>103</v>
      </c>
      <c r="C52" s="31" t="s">
        <v>86</v>
      </c>
      <c r="D52" s="7"/>
      <c r="E52" s="32">
        <v>5</v>
      </c>
      <c r="F52" s="33" t="s">
        <v>10</v>
      </c>
      <c r="G52" s="34">
        <v>75250</v>
      </c>
      <c r="H52" s="23">
        <f t="shared" si="1"/>
        <v>376250</v>
      </c>
      <c r="I52" s="35" t="s">
        <v>104</v>
      </c>
      <c r="J52" s="11" t="s">
        <v>66</v>
      </c>
      <c r="K52" s="32">
        <v>5</v>
      </c>
      <c r="L52" s="33" t="s">
        <v>10</v>
      </c>
      <c r="M52" s="23">
        <f t="shared" si="2"/>
        <v>376250</v>
      </c>
      <c r="N52" s="13">
        <v>0</v>
      </c>
      <c r="O52" s="33" t="s">
        <v>10</v>
      </c>
      <c r="P52" s="34">
        <v>75250</v>
      </c>
      <c r="Q52" s="137">
        <f t="shared" si="0"/>
        <v>0</v>
      </c>
      <c r="R52" s="22" t="s">
        <v>54</v>
      </c>
    </row>
    <row r="53" spans="1:18" x14ac:dyDescent="0.2">
      <c r="A53" s="22">
        <v>41</v>
      </c>
      <c r="B53" s="24" t="s">
        <v>103</v>
      </c>
      <c r="C53" s="31" t="s">
        <v>87</v>
      </c>
      <c r="D53" s="7"/>
      <c r="E53" s="32">
        <v>3</v>
      </c>
      <c r="F53" s="33" t="s">
        <v>82</v>
      </c>
      <c r="G53" s="34">
        <v>26579</v>
      </c>
      <c r="H53" s="23">
        <f t="shared" si="1"/>
        <v>79737</v>
      </c>
      <c r="I53" s="35" t="s">
        <v>104</v>
      </c>
      <c r="J53" s="11" t="s">
        <v>66</v>
      </c>
      <c r="K53" s="32">
        <v>3</v>
      </c>
      <c r="L53" s="33" t="s">
        <v>82</v>
      </c>
      <c r="M53" s="23">
        <f t="shared" si="2"/>
        <v>79737</v>
      </c>
      <c r="N53" s="13">
        <v>0</v>
      </c>
      <c r="O53" s="33" t="s">
        <v>82</v>
      </c>
      <c r="P53" s="34">
        <v>26579</v>
      </c>
      <c r="Q53" s="137">
        <f t="shared" si="0"/>
        <v>0</v>
      </c>
      <c r="R53" s="22" t="s">
        <v>54</v>
      </c>
    </row>
    <row r="54" spans="1:18" x14ac:dyDescent="0.2">
      <c r="A54" s="22">
        <v>42</v>
      </c>
      <c r="B54" s="24" t="s">
        <v>103</v>
      </c>
      <c r="C54" s="31" t="s">
        <v>88</v>
      </c>
      <c r="D54" s="7"/>
      <c r="E54" s="36">
        <v>3</v>
      </c>
      <c r="F54" s="33" t="s">
        <v>80</v>
      </c>
      <c r="G54" s="34">
        <v>54338</v>
      </c>
      <c r="H54" s="23">
        <f t="shared" si="1"/>
        <v>163014</v>
      </c>
      <c r="I54" s="35" t="s">
        <v>104</v>
      </c>
      <c r="J54" s="11" t="s">
        <v>66</v>
      </c>
      <c r="K54" s="36">
        <v>3</v>
      </c>
      <c r="L54" s="33" t="s">
        <v>80</v>
      </c>
      <c r="M54" s="23">
        <f t="shared" si="2"/>
        <v>163014</v>
      </c>
      <c r="N54" s="13">
        <v>0</v>
      </c>
      <c r="O54" s="33" t="s">
        <v>80</v>
      </c>
      <c r="P54" s="34">
        <v>54338</v>
      </c>
      <c r="Q54" s="137">
        <f t="shared" si="0"/>
        <v>0</v>
      </c>
      <c r="R54" s="22" t="s">
        <v>54</v>
      </c>
    </row>
    <row r="55" spans="1:18" x14ac:dyDescent="0.2">
      <c r="A55" s="22">
        <v>43</v>
      </c>
      <c r="B55" s="24" t="s">
        <v>103</v>
      </c>
      <c r="C55" s="31" t="s">
        <v>9</v>
      </c>
      <c r="D55" s="7"/>
      <c r="E55" s="33">
        <v>7</v>
      </c>
      <c r="F55" s="33" t="s">
        <v>84</v>
      </c>
      <c r="G55" s="34">
        <v>34614</v>
      </c>
      <c r="H55" s="23">
        <f t="shared" si="1"/>
        <v>242298</v>
      </c>
      <c r="I55" s="35" t="s">
        <v>104</v>
      </c>
      <c r="J55" s="11" t="s">
        <v>66</v>
      </c>
      <c r="K55" s="33">
        <v>7</v>
      </c>
      <c r="L55" s="33" t="s">
        <v>84</v>
      </c>
      <c r="M55" s="23">
        <f t="shared" si="2"/>
        <v>242298</v>
      </c>
      <c r="N55" s="13">
        <v>0</v>
      </c>
      <c r="O55" s="33" t="s">
        <v>84</v>
      </c>
      <c r="P55" s="34">
        <v>34614</v>
      </c>
      <c r="Q55" s="137">
        <f t="shared" si="0"/>
        <v>0</v>
      </c>
      <c r="R55" s="22" t="s">
        <v>54</v>
      </c>
    </row>
    <row r="56" spans="1:18" x14ac:dyDescent="0.2">
      <c r="A56" s="22">
        <v>44</v>
      </c>
      <c r="B56" s="24" t="s">
        <v>103</v>
      </c>
      <c r="C56" s="31" t="s">
        <v>90</v>
      </c>
      <c r="D56" s="7"/>
      <c r="E56" s="32">
        <v>5</v>
      </c>
      <c r="F56" s="33" t="s">
        <v>82</v>
      </c>
      <c r="G56" s="34">
        <v>74172</v>
      </c>
      <c r="H56" s="23">
        <f t="shared" si="1"/>
        <v>370860</v>
      </c>
      <c r="I56" s="35" t="s">
        <v>104</v>
      </c>
      <c r="J56" s="11" t="s">
        <v>66</v>
      </c>
      <c r="K56" s="32">
        <v>5</v>
      </c>
      <c r="L56" s="33" t="s">
        <v>82</v>
      </c>
      <c r="M56" s="23">
        <f t="shared" si="2"/>
        <v>370860</v>
      </c>
      <c r="N56" s="13">
        <v>0</v>
      </c>
      <c r="O56" s="33" t="s">
        <v>82</v>
      </c>
      <c r="P56" s="34">
        <v>74172</v>
      </c>
      <c r="Q56" s="137">
        <f t="shared" si="0"/>
        <v>0</v>
      </c>
      <c r="R56" s="22" t="s">
        <v>54</v>
      </c>
    </row>
    <row r="57" spans="1:18" x14ac:dyDescent="0.2">
      <c r="A57" s="22">
        <v>45</v>
      </c>
      <c r="B57" s="24" t="s">
        <v>103</v>
      </c>
      <c r="C57" s="31" t="s">
        <v>91</v>
      </c>
      <c r="D57" s="7"/>
      <c r="E57" s="36">
        <v>1</v>
      </c>
      <c r="F57" s="33" t="s">
        <v>80</v>
      </c>
      <c r="G57" s="34">
        <v>105000</v>
      </c>
      <c r="H57" s="23">
        <f t="shared" si="1"/>
        <v>105000</v>
      </c>
      <c r="I57" s="35" t="s">
        <v>104</v>
      </c>
      <c r="J57" s="11" t="s">
        <v>66</v>
      </c>
      <c r="K57" s="36">
        <v>1</v>
      </c>
      <c r="L57" s="33" t="s">
        <v>80</v>
      </c>
      <c r="M57" s="23">
        <f t="shared" si="2"/>
        <v>105000</v>
      </c>
      <c r="N57" s="13">
        <v>0</v>
      </c>
      <c r="O57" s="33" t="s">
        <v>80</v>
      </c>
      <c r="P57" s="34">
        <v>105000</v>
      </c>
      <c r="Q57" s="137">
        <f t="shared" si="0"/>
        <v>0</v>
      </c>
      <c r="R57" s="22" t="s">
        <v>54</v>
      </c>
    </row>
    <row r="58" spans="1:18" x14ac:dyDescent="0.2">
      <c r="A58" s="22">
        <v>46</v>
      </c>
      <c r="B58" s="24" t="s">
        <v>103</v>
      </c>
      <c r="C58" s="31" t="s">
        <v>92</v>
      </c>
      <c r="D58" s="7"/>
      <c r="E58" s="36">
        <v>1</v>
      </c>
      <c r="F58" s="33" t="s">
        <v>89</v>
      </c>
      <c r="G58" s="34">
        <v>72000</v>
      </c>
      <c r="H58" s="23">
        <f t="shared" si="1"/>
        <v>72000</v>
      </c>
      <c r="I58" s="35" t="s">
        <v>104</v>
      </c>
      <c r="J58" s="11" t="s">
        <v>66</v>
      </c>
      <c r="K58" s="36">
        <v>1</v>
      </c>
      <c r="L58" s="33" t="s">
        <v>89</v>
      </c>
      <c r="M58" s="23">
        <f t="shared" si="2"/>
        <v>72000</v>
      </c>
      <c r="N58" s="13">
        <v>0</v>
      </c>
      <c r="O58" s="33" t="s">
        <v>89</v>
      </c>
      <c r="P58" s="34">
        <v>72000</v>
      </c>
      <c r="Q58" s="137">
        <f t="shared" si="0"/>
        <v>0</v>
      </c>
      <c r="R58" s="22" t="s">
        <v>54</v>
      </c>
    </row>
    <row r="59" spans="1:18" x14ac:dyDescent="0.2">
      <c r="A59" s="22">
        <v>47</v>
      </c>
      <c r="B59" s="24" t="s">
        <v>103</v>
      </c>
      <c r="C59" s="31" t="s">
        <v>93</v>
      </c>
      <c r="D59" s="7"/>
      <c r="E59" s="32">
        <v>2</v>
      </c>
      <c r="F59" s="33" t="s">
        <v>94</v>
      </c>
      <c r="G59" s="34">
        <v>82826</v>
      </c>
      <c r="H59" s="23">
        <f t="shared" si="1"/>
        <v>165652</v>
      </c>
      <c r="I59" s="35" t="s">
        <v>104</v>
      </c>
      <c r="J59" s="11" t="s">
        <v>66</v>
      </c>
      <c r="K59" s="32">
        <v>2</v>
      </c>
      <c r="L59" s="33" t="s">
        <v>94</v>
      </c>
      <c r="M59" s="23">
        <f t="shared" si="2"/>
        <v>165652</v>
      </c>
      <c r="N59" s="13">
        <v>0</v>
      </c>
      <c r="O59" s="33" t="s">
        <v>94</v>
      </c>
      <c r="P59" s="34">
        <v>82826</v>
      </c>
      <c r="Q59" s="137">
        <f t="shared" si="0"/>
        <v>0</v>
      </c>
      <c r="R59" s="22" t="s">
        <v>54</v>
      </c>
    </row>
    <row r="60" spans="1:18" x14ac:dyDescent="0.2">
      <c r="A60" s="22">
        <v>48</v>
      </c>
      <c r="B60" s="24" t="s">
        <v>103</v>
      </c>
      <c r="C60" s="31" t="s">
        <v>95</v>
      </c>
      <c r="D60" s="7"/>
      <c r="E60" s="36">
        <v>4</v>
      </c>
      <c r="F60" s="33" t="s">
        <v>84</v>
      </c>
      <c r="G60" s="34">
        <v>22252</v>
      </c>
      <c r="H60" s="23">
        <f t="shared" si="1"/>
        <v>89008</v>
      </c>
      <c r="I60" s="35" t="s">
        <v>104</v>
      </c>
      <c r="J60" s="11" t="s">
        <v>66</v>
      </c>
      <c r="K60" s="36">
        <v>4</v>
      </c>
      <c r="L60" s="33" t="s">
        <v>84</v>
      </c>
      <c r="M60" s="23">
        <f t="shared" si="2"/>
        <v>89008</v>
      </c>
      <c r="N60" s="13">
        <v>0</v>
      </c>
      <c r="O60" s="33" t="s">
        <v>84</v>
      </c>
      <c r="P60" s="34">
        <v>22252</v>
      </c>
      <c r="Q60" s="137">
        <f t="shared" si="0"/>
        <v>0</v>
      </c>
      <c r="R60" s="22" t="s">
        <v>54</v>
      </c>
    </row>
    <row r="61" spans="1:18" x14ac:dyDescent="0.2">
      <c r="A61" s="22">
        <v>49</v>
      </c>
      <c r="B61" s="24" t="s">
        <v>103</v>
      </c>
      <c r="C61" s="31" t="s">
        <v>96</v>
      </c>
      <c r="D61" s="7"/>
      <c r="E61" s="32">
        <v>7</v>
      </c>
      <c r="F61" s="33" t="s">
        <v>82</v>
      </c>
      <c r="G61" s="34">
        <v>53000</v>
      </c>
      <c r="H61" s="23">
        <f t="shared" si="1"/>
        <v>371000</v>
      </c>
      <c r="I61" s="35" t="s">
        <v>104</v>
      </c>
      <c r="J61" s="11" t="s">
        <v>66</v>
      </c>
      <c r="K61" s="32">
        <v>7</v>
      </c>
      <c r="L61" s="33" t="s">
        <v>82</v>
      </c>
      <c r="M61" s="23">
        <f t="shared" si="2"/>
        <v>371000</v>
      </c>
      <c r="N61" s="13">
        <v>0</v>
      </c>
      <c r="O61" s="33" t="s">
        <v>82</v>
      </c>
      <c r="P61" s="34">
        <v>53000</v>
      </c>
      <c r="Q61" s="137">
        <f t="shared" si="0"/>
        <v>0</v>
      </c>
      <c r="R61" s="22" t="s">
        <v>54</v>
      </c>
    </row>
    <row r="62" spans="1:18" x14ac:dyDescent="0.2">
      <c r="A62" s="22">
        <v>50</v>
      </c>
      <c r="B62" s="24" t="s">
        <v>103</v>
      </c>
      <c r="C62" s="31" t="s">
        <v>97</v>
      </c>
      <c r="D62" s="7"/>
      <c r="E62" s="32">
        <v>15</v>
      </c>
      <c r="F62" s="33" t="s">
        <v>5</v>
      </c>
      <c r="G62" s="34">
        <v>12700</v>
      </c>
      <c r="H62" s="23">
        <f t="shared" si="1"/>
        <v>190500</v>
      </c>
      <c r="I62" s="35" t="s">
        <v>104</v>
      </c>
      <c r="J62" s="11" t="s">
        <v>66</v>
      </c>
      <c r="K62" s="32">
        <v>15</v>
      </c>
      <c r="L62" s="33" t="s">
        <v>5</v>
      </c>
      <c r="M62" s="23">
        <f t="shared" si="2"/>
        <v>190500</v>
      </c>
      <c r="N62" s="13">
        <v>0</v>
      </c>
      <c r="O62" s="33" t="s">
        <v>5</v>
      </c>
      <c r="P62" s="34">
        <v>12700</v>
      </c>
      <c r="Q62" s="137">
        <f t="shared" si="0"/>
        <v>0</v>
      </c>
      <c r="R62" s="22" t="s">
        <v>54</v>
      </c>
    </row>
    <row r="63" spans="1:18" x14ac:dyDescent="0.2">
      <c r="A63" s="22">
        <v>51</v>
      </c>
      <c r="B63" s="24" t="s">
        <v>103</v>
      </c>
      <c r="C63" s="31" t="s">
        <v>4</v>
      </c>
      <c r="D63" s="7"/>
      <c r="E63" s="36">
        <v>40</v>
      </c>
      <c r="F63" s="33" t="s">
        <v>98</v>
      </c>
      <c r="G63" s="34">
        <v>156000</v>
      </c>
      <c r="H63" s="23">
        <f t="shared" si="1"/>
        <v>6240000</v>
      </c>
      <c r="I63" s="35" t="s">
        <v>104</v>
      </c>
      <c r="J63" s="11" t="s">
        <v>66</v>
      </c>
      <c r="K63" s="36">
        <v>40</v>
      </c>
      <c r="L63" s="33" t="s">
        <v>98</v>
      </c>
      <c r="M63" s="23">
        <f t="shared" si="2"/>
        <v>6240000</v>
      </c>
      <c r="N63" s="13">
        <v>0</v>
      </c>
      <c r="O63" s="33" t="s">
        <v>98</v>
      </c>
      <c r="P63" s="34">
        <v>156000</v>
      </c>
      <c r="Q63" s="137">
        <f t="shared" si="0"/>
        <v>0</v>
      </c>
      <c r="R63" s="22" t="s">
        <v>54</v>
      </c>
    </row>
    <row r="64" spans="1:18" x14ac:dyDescent="0.2">
      <c r="A64" s="22">
        <v>52</v>
      </c>
      <c r="B64" s="24" t="s">
        <v>103</v>
      </c>
      <c r="C64" s="31" t="s">
        <v>56</v>
      </c>
      <c r="D64" s="7"/>
      <c r="E64" s="32">
        <v>2</v>
      </c>
      <c r="F64" s="33" t="s">
        <v>5</v>
      </c>
      <c r="G64" s="34">
        <v>19000</v>
      </c>
      <c r="H64" s="23">
        <f t="shared" si="1"/>
        <v>38000</v>
      </c>
      <c r="I64" s="35" t="s">
        <v>104</v>
      </c>
      <c r="J64" s="11" t="s">
        <v>66</v>
      </c>
      <c r="K64" s="32">
        <v>2</v>
      </c>
      <c r="L64" s="33" t="s">
        <v>5</v>
      </c>
      <c r="M64" s="23">
        <f t="shared" si="2"/>
        <v>38000</v>
      </c>
      <c r="N64" s="13">
        <v>0</v>
      </c>
      <c r="O64" s="33" t="s">
        <v>5</v>
      </c>
      <c r="P64" s="34">
        <v>19000</v>
      </c>
      <c r="Q64" s="137">
        <f t="shared" si="0"/>
        <v>0</v>
      </c>
      <c r="R64" s="22" t="s">
        <v>54</v>
      </c>
    </row>
    <row r="65" spans="1:18" x14ac:dyDescent="0.2">
      <c r="A65" s="22">
        <v>53</v>
      </c>
      <c r="B65" s="24" t="s">
        <v>103</v>
      </c>
      <c r="C65" s="31" t="s">
        <v>99</v>
      </c>
      <c r="D65" s="7"/>
      <c r="E65" s="32">
        <v>12</v>
      </c>
      <c r="F65" s="33" t="s">
        <v>5</v>
      </c>
      <c r="G65" s="34">
        <v>19000</v>
      </c>
      <c r="H65" s="23">
        <f t="shared" si="1"/>
        <v>228000</v>
      </c>
      <c r="I65" s="35" t="s">
        <v>104</v>
      </c>
      <c r="J65" s="11" t="s">
        <v>66</v>
      </c>
      <c r="K65" s="32">
        <v>12</v>
      </c>
      <c r="L65" s="33" t="s">
        <v>5</v>
      </c>
      <c r="M65" s="23">
        <f t="shared" si="2"/>
        <v>228000</v>
      </c>
      <c r="N65" s="13">
        <v>0</v>
      </c>
      <c r="O65" s="33" t="s">
        <v>5</v>
      </c>
      <c r="P65" s="34">
        <v>19000</v>
      </c>
      <c r="Q65" s="137">
        <f t="shared" si="0"/>
        <v>0</v>
      </c>
      <c r="R65" s="22" t="s">
        <v>54</v>
      </c>
    </row>
    <row r="66" spans="1:18" x14ac:dyDescent="0.2">
      <c r="A66" s="22">
        <v>54</v>
      </c>
      <c r="B66" s="24" t="s">
        <v>103</v>
      </c>
      <c r="C66" s="31" t="s">
        <v>100</v>
      </c>
      <c r="D66" s="7"/>
      <c r="E66" s="32">
        <v>2</v>
      </c>
      <c r="F66" s="33" t="s">
        <v>82</v>
      </c>
      <c r="G66" s="34">
        <v>30905</v>
      </c>
      <c r="H66" s="23">
        <f t="shared" si="1"/>
        <v>61810</v>
      </c>
      <c r="I66" s="35" t="s">
        <v>104</v>
      </c>
      <c r="J66" s="11" t="s">
        <v>66</v>
      </c>
      <c r="K66" s="32">
        <v>2</v>
      </c>
      <c r="L66" s="33" t="s">
        <v>82</v>
      </c>
      <c r="M66" s="23">
        <f t="shared" si="2"/>
        <v>61810</v>
      </c>
      <c r="N66" s="13">
        <v>0</v>
      </c>
      <c r="O66" s="33" t="s">
        <v>82</v>
      </c>
      <c r="P66" s="34">
        <v>30905</v>
      </c>
      <c r="Q66" s="137">
        <f t="shared" si="0"/>
        <v>0</v>
      </c>
      <c r="R66" s="22" t="s">
        <v>54</v>
      </c>
    </row>
    <row r="67" spans="1:18" x14ac:dyDescent="0.2">
      <c r="A67" s="13">
        <v>55</v>
      </c>
      <c r="B67" s="24" t="s">
        <v>103</v>
      </c>
      <c r="C67" s="31" t="s">
        <v>101</v>
      </c>
      <c r="D67" s="7"/>
      <c r="E67" s="32">
        <v>100</v>
      </c>
      <c r="F67" s="33" t="s">
        <v>5</v>
      </c>
      <c r="G67" s="34">
        <v>59338</v>
      </c>
      <c r="H67" s="23">
        <f t="shared" si="1"/>
        <v>5933800</v>
      </c>
      <c r="I67" s="35" t="s">
        <v>104</v>
      </c>
      <c r="J67" s="11" t="s">
        <v>66</v>
      </c>
      <c r="K67" s="32">
        <v>100</v>
      </c>
      <c r="L67" s="33" t="s">
        <v>5</v>
      </c>
      <c r="M67" s="23">
        <f t="shared" si="2"/>
        <v>5933800</v>
      </c>
      <c r="N67" s="13">
        <v>0</v>
      </c>
      <c r="O67" s="33" t="s">
        <v>5</v>
      </c>
      <c r="P67" s="34">
        <v>59338</v>
      </c>
      <c r="Q67" s="137">
        <f t="shared" si="0"/>
        <v>0</v>
      </c>
      <c r="R67" s="22" t="s">
        <v>54</v>
      </c>
    </row>
    <row r="68" spans="1:18" x14ac:dyDescent="0.2">
      <c r="A68" s="22">
        <v>56</v>
      </c>
      <c r="B68" s="24" t="s">
        <v>103</v>
      </c>
      <c r="C68" s="31" t="s">
        <v>102</v>
      </c>
      <c r="D68" s="7"/>
      <c r="E68" s="32">
        <v>7</v>
      </c>
      <c r="F68" s="33" t="s">
        <v>5</v>
      </c>
      <c r="G68" s="34">
        <v>49448</v>
      </c>
      <c r="H68" s="23">
        <f t="shared" si="1"/>
        <v>346136</v>
      </c>
      <c r="I68" s="35" t="s">
        <v>104</v>
      </c>
      <c r="J68" s="11" t="s">
        <v>66</v>
      </c>
      <c r="K68" s="32">
        <v>7</v>
      </c>
      <c r="L68" s="33" t="s">
        <v>5</v>
      </c>
      <c r="M68" s="23">
        <f t="shared" si="2"/>
        <v>346136</v>
      </c>
      <c r="N68" s="13">
        <v>0</v>
      </c>
      <c r="O68" s="33" t="s">
        <v>5</v>
      </c>
      <c r="P68" s="34">
        <v>49448</v>
      </c>
      <c r="Q68" s="137">
        <f t="shared" si="0"/>
        <v>0</v>
      </c>
      <c r="R68" s="22" t="s">
        <v>54</v>
      </c>
    </row>
    <row r="69" spans="1:18" x14ac:dyDescent="0.2">
      <c r="A69" s="13">
        <v>57</v>
      </c>
      <c r="B69" s="24" t="s">
        <v>103</v>
      </c>
      <c r="C69" s="7" t="s">
        <v>134</v>
      </c>
      <c r="D69" s="7"/>
      <c r="E69" s="13">
        <v>1</v>
      </c>
      <c r="F69" s="13" t="s">
        <v>5</v>
      </c>
      <c r="G69" s="135">
        <v>250000</v>
      </c>
      <c r="H69" s="135">
        <v>250000</v>
      </c>
      <c r="I69" s="35" t="s">
        <v>104</v>
      </c>
      <c r="J69" s="133" t="s">
        <v>66</v>
      </c>
      <c r="K69" s="13">
        <v>1</v>
      </c>
      <c r="L69" s="13" t="s">
        <v>5</v>
      </c>
      <c r="M69" s="135">
        <v>250000</v>
      </c>
      <c r="N69" s="13">
        <v>0</v>
      </c>
      <c r="O69" s="13" t="s">
        <v>5</v>
      </c>
      <c r="P69" s="135">
        <v>250000</v>
      </c>
      <c r="Q69" s="137">
        <f t="shared" si="0"/>
        <v>0</v>
      </c>
      <c r="R69" s="22" t="s">
        <v>54</v>
      </c>
    </row>
    <row r="70" spans="1:18" x14ac:dyDescent="0.2">
      <c r="A70" s="13">
        <v>57</v>
      </c>
      <c r="B70" s="24" t="s">
        <v>103</v>
      </c>
      <c r="C70" s="7" t="s">
        <v>135</v>
      </c>
      <c r="D70" s="7"/>
      <c r="E70" s="13">
        <v>15</v>
      </c>
      <c r="F70" s="13" t="s">
        <v>5</v>
      </c>
      <c r="G70" s="135">
        <v>50000</v>
      </c>
      <c r="H70" s="135">
        <v>750000</v>
      </c>
      <c r="I70" s="35" t="s">
        <v>104</v>
      </c>
      <c r="J70" s="133" t="s">
        <v>66</v>
      </c>
      <c r="K70" s="13">
        <v>15</v>
      </c>
      <c r="L70" s="13" t="s">
        <v>5</v>
      </c>
      <c r="M70" s="135">
        <v>750000</v>
      </c>
      <c r="N70" s="13">
        <v>0</v>
      </c>
      <c r="O70" s="13" t="s">
        <v>5</v>
      </c>
      <c r="P70" s="135">
        <v>50000</v>
      </c>
      <c r="Q70" s="137">
        <f t="shared" si="0"/>
        <v>0</v>
      </c>
      <c r="R70" s="22" t="s">
        <v>54</v>
      </c>
    </row>
    <row r="71" spans="1:18" x14ac:dyDescent="0.2">
      <c r="A71" s="22">
        <v>59</v>
      </c>
      <c r="B71" s="24" t="s">
        <v>103</v>
      </c>
      <c r="C71" s="7" t="s">
        <v>140</v>
      </c>
      <c r="D71" s="7"/>
      <c r="E71" s="13">
        <v>2</v>
      </c>
      <c r="F71" s="13" t="s">
        <v>5</v>
      </c>
      <c r="G71" s="135">
        <v>362207</v>
      </c>
      <c r="H71" s="135">
        <v>724413</v>
      </c>
      <c r="I71" s="35" t="s">
        <v>104</v>
      </c>
      <c r="J71" s="133" t="s">
        <v>66</v>
      </c>
      <c r="K71" s="13">
        <v>2</v>
      </c>
      <c r="L71" s="13" t="s">
        <v>5</v>
      </c>
      <c r="M71" s="135">
        <v>724413</v>
      </c>
      <c r="N71" s="13">
        <v>0</v>
      </c>
      <c r="O71" s="13" t="s">
        <v>5</v>
      </c>
      <c r="P71" s="135">
        <v>362207</v>
      </c>
      <c r="Q71" s="137">
        <f t="shared" si="0"/>
        <v>0</v>
      </c>
      <c r="R71" s="22" t="s">
        <v>54</v>
      </c>
    </row>
    <row r="72" spans="1:18" x14ac:dyDescent="0.2">
      <c r="A72" s="22">
        <v>61</v>
      </c>
      <c r="B72" s="24" t="s">
        <v>103</v>
      </c>
      <c r="C72" s="155" t="s">
        <v>153</v>
      </c>
      <c r="D72" s="7"/>
      <c r="E72" s="13">
        <v>160</v>
      </c>
      <c r="F72" s="13" t="s">
        <v>143</v>
      </c>
      <c r="G72" s="135">
        <v>10000</v>
      </c>
      <c r="H72" s="135">
        <v>1600000</v>
      </c>
      <c r="I72" s="35" t="s">
        <v>104</v>
      </c>
      <c r="J72" s="133" t="s">
        <v>66</v>
      </c>
      <c r="K72" s="13">
        <v>160</v>
      </c>
      <c r="L72" s="13" t="s">
        <v>143</v>
      </c>
      <c r="M72" s="135">
        <v>1600000</v>
      </c>
      <c r="N72" s="13">
        <v>0</v>
      </c>
      <c r="O72" s="13" t="s">
        <v>143</v>
      </c>
      <c r="P72" s="135">
        <v>10000</v>
      </c>
      <c r="Q72" s="137">
        <f t="shared" si="0"/>
        <v>0</v>
      </c>
      <c r="R72" s="13" t="s">
        <v>54</v>
      </c>
    </row>
    <row r="73" spans="1:18" ht="15" customHeight="1" x14ac:dyDescent="0.2">
      <c r="A73" s="22">
        <v>63</v>
      </c>
      <c r="B73" s="24" t="s">
        <v>103</v>
      </c>
      <c r="C73" s="41" t="s">
        <v>105</v>
      </c>
      <c r="D73" s="7"/>
      <c r="E73" s="42">
        <v>2</v>
      </c>
      <c r="F73" s="43" t="s">
        <v>5</v>
      </c>
      <c r="G73" s="9">
        <v>370860</v>
      </c>
      <c r="H73" s="29">
        <f>G73*E73</f>
        <v>741720</v>
      </c>
      <c r="I73" s="35" t="s">
        <v>104</v>
      </c>
      <c r="J73" s="11" t="s">
        <v>66</v>
      </c>
      <c r="K73" s="42">
        <v>2</v>
      </c>
      <c r="L73" s="43" t="s">
        <v>5</v>
      </c>
      <c r="M73" s="29">
        <f>K73*G73</f>
        <v>741720</v>
      </c>
      <c r="N73" s="13">
        <v>0</v>
      </c>
      <c r="O73" s="43" t="s">
        <v>5</v>
      </c>
      <c r="P73" s="9">
        <v>370860</v>
      </c>
      <c r="Q73" s="137">
        <f t="shared" si="0"/>
        <v>0</v>
      </c>
      <c r="R73" s="22" t="s">
        <v>54</v>
      </c>
    </row>
    <row r="74" spans="1:18" x14ac:dyDescent="0.2">
      <c r="A74" s="22">
        <v>64</v>
      </c>
      <c r="B74" s="24" t="s">
        <v>103</v>
      </c>
      <c r="C74" s="41" t="s">
        <v>60</v>
      </c>
      <c r="D74" s="7"/>
      <c r="E74" s="42">
        <v>12</v>
      </c>
      <c r="F74" s="43" t="s">
        <v>84</v>
      </c>
      <c r="G74" s="9">
        <v>22252</v>
      </c>
      <c r="H74" s="10">
        <f>G74*E74</f>
        <v>267024</v>
      </c>
      <c r="I74" s="35" t="s">
        <v>104</v>
      </c>
      <c r="J74" s="11" t="s">
        <v>66</v>
      </c>
      <c r="K74" s="42">
        <v>12</v>
      </c>
      <c r="L74" s="43" t="s">
        <v>84</v>
      </c>
      <c r="M74" s="10">
        <f>K74*G74</f>
        <v>267024</v>
      </c>
      <c r="N74" s="13">
        <v>0</v>
      </c>
      <c r="O74" s="43" t="s">
        <v>84</v>
      </c>
      <c r="P74" s="9">
        <v>22252</v>
      </c>
      <c r="Q74" s="137">
        <f t="shared" si="0"/>
        <v>0</v>
      </c>
      <c r="R74" s="22" t="s">
        <v>54</v>
      </c>
    </row>
    <row r="75" spans="1:18" x14ac:dyDescent="0.2">
      <c r="A75" s="22">
        <v>65</v>
      </c>
      <c r="B75" s="24" t="s">
        <v>103</v>
      </c>
      <c r="C75" s="31" t="s">
        <v>17</v>
      </c>
      <c r="D75" s="7"/>
      <c r="E75" s="33">
        <v>60</v>
      </c>
      <c r="F75" s="43" t="s">
        <v>84</v>
      </c>
      <c r="G75" s="9">
        <v>19780</v>
      </c>
      <c r="H75" s="10">
        <f>G75*E75</f>
        <v>1186800</v>
      </c>
      <c r="I75" s="35" t="s">
        <v>104</v>
      </c>
      <c r="J75" s="11" t="s">
        <v>66</v>
      </c>
      <c r="K75" s="33">
        <v>60</v>
      </c>
      <c r="L75" s="43" t="s">
        <v>84</v>
      </c>
      <c r="M75" s="10">
        <f>K75*G75</f>
        <v>1186800</v>
      </c>
      <c r="N75" s="13">
        <v>0</v>
      </c>
      <c r="O75" s="43" t="s">
        <v>84</v>
      </c>
      <c r="P75" s="9">
        <v>19780</v>
      </c>
      <c r="Q75" s="137">
        <f t="shared" si="0"/>
        <v>0</v>
      </c>
      <c r="R75" s="22" t="s">
        <v>54</v>
      </c>
    </row>
    <row r="76" spans="1:18" x14ac:dyDescent="0.2">
      <c r="A76" s="45">
        <v>66</v>
      </c>
      <c r="B76" s="46" t="s">
        <v>103</v>
      </c>
      <c r="C76" s="47" t="s">
        <v>51</v>
      </c>
      <c r="D76" s="48"/>
      <c r="E76" s="50">
        <v>12</v>
      </c>
      <c r="F76" s="124" t="s">
        <v>5</v>
      </c>
      <c r="G76" s="128">
        <v>35000</v>
      </c>
      <c r="H76" s="129">
        <f>G76*E76</f>
        <v>420000</v>
      </c>
      <c r="I76" s="53" t="s">
        <v>104</v>
      </c>
      <c r="J76" s="54" t="s">
        <v>66</v>
      </c>
      <c r="K76" s="50">
        <v>10</v>
      </c>
      <c r="L76" s="124" t="s">
        <v>5</v>
      </c>
      <c r="M76" s="129">
        <f>K76*P76</f>
        <v>350000</v>
      </c>
      <c r="N76" s="127">
        <v>2</v>
      </c>
      <c r="O76" s="124" t="s">
        <v>5</v>
      </c>
      <c r="P76" s="128">
        <v>35000</v>
      </c>
      <c r="Q76" s="56">
        <f>P76*N76</f>
        <v>70000</v>
      </c>
      <c r="R76" s="45" t="s">
        <v>154</v>
      </c>
    </row>
    <row r="77" spans="1:18" x14ac:dyDescent="0.2">
      <c r="A77" s="21">
        <v>67</v>
      </c>
      <c r="B77" s="24" t="s">
        <v>103</v>
      </c>
      <c r="C77" s="31" t="s">
        <v>106</v>
      </c>
      <c r="D77" s="7"/>
      <c r="E77" s="33">
        <v>12</v>
      </c>
      <c r="F77" s="43" t="s">
        <v>84</v>
      </c>
      <c r="G77" s="9">
        <v>52500</v>
      </c>
      <c r="H77" s="10">
        <f t="shared" ref="H77:H97" si="3">G77*E77</f>
        <v>630000</v>
      </c>
      <c r="I77" s="35" t="s">
        <v>104</v>
      </c>
      <c r="J77" s="11" t="s">
        <v>66</v>
      </c>
      <c r="K77" s="33">
        <v>12</v>
      </c>
      <c r="L77" s="43" t="s">
        <v>84</v>
      </c>
      <c r="M77" s="10">
        <f t="shared" ref="M77:M88" si="4">K77*G77</f>
        <v>630000</v>
      </c>
      <c r="N77" s="13">
        <v>0</v>
      </c>
      <c r="O77" s="43" t="s">
        <v>84</v>
      </c>
      <c r="P77" s="9">
        <v>52500</v>
      </c>
      <c r="Q77" s="137">
        <f t="shared" si="0"/>
        <v>0</v>
      </c>
      <c r="R77" s="22" t="s">
        <v>54</v>
      </c>
    </row>
    <row r="78" spans="1:18" x14ac:dyDescent="0.2">
      <c r="A78" s="21">
        <v>68</v>
      </c>
      <c r="B78" s="24" t="s">
        <v>103</v>
      </c>
      <c r="C78" s="31" t="s">
        <v>107</v>
      </c>
      <c r="D78" s="7"/>
      <c r="E78" s="33">
        <v>10</v>
      </c>
      <c r="F78" s="43" t="s">
        <v>5</v>
      </c>
      <c r="G78" s="9">
        <v>25000</v>
      </c>
      <c r="H78" s="10">
        <f t="shared" si="3"/>
        <v>250000</v>
      </c>
      <c r="I78" s="35" t="s">
        <v>104</v>
      </c>
      <c r="J78" s="11" t="s">
        <v>66</v>
      </c>
      <c r="K78" s="33">
        <v>10</v>
      </c>
      <c r="L78" s="43" t="s">
        <v>5</v>
      </c>
      <c r="M78" s="10">
        <f t="shared" si="4"/>
        <v>250000</v>
      </c>
      <c r="N78" s="13">
        <v>0</v>
      </c>
      <c r="O78" s="43" t="s">
        <v>5</v>
      </c>
      <c r="P78" s="9">
        <v>25000</v>
      </c>
      <c r="Q78" s="137">
        <f t="shared" si="0"/>
        <v>0</v>
      </c>
      <c r="R78" s="22" t="s">
        <v>54</v>
      </c>
    </row>
    <row r="79" spans="1:18" x14ac:dyDescent="0.2">
      <c r="A79" s="21">
        <v>69</v>
      </c>
      <c r="B79" s="24" t="s">
        <v>103</v>
      </c>
      <c r="C79" s="31" t="s">
        <v>108</v>
      </c>
      <c r="D79" s="7"/>
      <c r="E79" s="33">
        <v>40</v>
      </c>
      <c r="F79" s="43" t="s">
        <v>3</v>
      </c>
      <c r="G79" s="9">
        <v>25000</v>
      </c>
      <c r="H79" s="10">
        <f t="shared" si="3"/>
        <v>1000000</v>
      </c>
      <c r="I79" s="35" t="s">
        <v>104</v>
      </c>
      <c r="J79" s="11" t="s">
        <v>66</v>
      </c>
      <c r="K79" s="33">
        <v>40</v>
      </c>
      <c r="L79" s="43" t="s">
        <v>3</v>
      </c>
      <c r="M79" s="10">
        <f t="shared" si="4"/>
        <v>1000000</v>
      </c>
      <c r="N79" s="13">
        <v>0</v>
      </c>
      <c r="O79" s="43" t="s">
        <v>3</v>
      </c>
      <c r="P79" s="9">
        <v>25000</v>
      </c>
      <c r="Q79" s="137">
        <f t="shared" ref="Q79:Q80" si="5">N79*P79</f>
        <v>0</v>
      </c>
      <c r="R79" s="22" t="s">
        <v>54</v>
      </c>
    </row>
    <row r="80" spans="1:18" x14ac:dyDescent="0.2">
      <c r="A80" s="21">
        <v>70</v>
      </c>
      <c r="B80" s="24" t="s">
        <v>103</v>
      </c>
      <c r="C80" s="31" t="s">
        <v>109</v>
      </c>
      <c r="D80" s="7"/>
      <c r="E80" s="33">
        <v>50</v>
      </c>
      <c r="F80" s="43" t="s">
        <v>84</v>
      </c>
      <c r="G80" s="9">
        <v>21016</v>
      </c>
      <c r="H80" s="10">
        <f t="shared" si="3"/>
        <v>1050800</v>
      </c>
      <c r="I80" s="35" t="s">
        <v>104</v>
      </c>
      <c r="J80" s="11" t="s">
        <v>66</v>
      </c>
      <c r="K80" s="33">
        <v>50</v>
      </c>
      <c r="L80" s="43" t="s">
        <v>84</v>
      </c>
      <c r="M80" s="10">
        <f t="shared" si="4"/>
        <v>1050800</v>
      </c>
      <c r="N80" s="13">
        <v>0</v>
      </c>
      <c r="O80" s="43" t="s">
        <v>84</v>
      </c>
      <c r="P80" s="9">
        <v>21016</v>
      </c>
      <c r="Q80" s="137">
        <f t="shared" si="5"/>
        <v>0</v>
      </c>
      <c r="R80" s="22" t="s">
        <v>54</v>
      </c>
    </row>
    <row r="81" spans="1:19" x14ac:dyDescent="0.2">
      <c r="A81" s="45">
        <v>71</v>
      </c>
      <c r="B81" s="46" t="s">
        <v>103</v>
      </c>
      <c r="C81" s="47" t="s">
        <v>45</v>
      </c>
      <c r="D81" s="48"/>
      <c r="E81" s="50">
        <v>12</v>
      </c>
      <c r="F81" s="124" t="s">
        <v>5</v>
      </c>
      <c r="G81" s="125">
        <v>30000</v>
      </c>
      <c r="H81" s="126">
        <f>G81*E81</f>
        <v>360000</v>
      </c>
      <c r="I81" s="53" t="s">
        <v>104</v>
      </c>
      <c r="J81" s="54" t="s">
        <v>66</v>
      </c>
      <c r="K81" s="50">
        <v>10</v>
      </c>
      <c r="L81" s="124" t="s">
        <v>5</v>
      </c>
      <c r="M81" s="126">
        <f t="shared" si="4"/>
        <v>300000</v>
      </c>
      <c r="N81" s="127">
        <v>2</v>
      </c>
      <c r="O81" s="124" t="s">
        <v>5</v>
      </c>
      <c r="P81" s="125">
        <v>30000</v>
      </c>
      <c r="Q81" s="56">
        <f>P81*N81</f>
        <v>60000</v>
      </c>
      <c r="R81" s="45" t="s">
        <v>154</v>
      </c>
    </row>
    <row r="82" spans="1:19" x14ac:dyDescent="0.2">
      <c r="A82" s="21">
        <v>72</v>
      </c>
      <c r="B82" s="24" t="s">
        <v>103</v>
      </c>
      <c r="C82" s="31" t="s">
        <v>46</v>
      </c>
      <c r="D82" s="7"/>
      <c r="E82" s="33">
        <v>12</v>
      </c>
      <c r="F82" s="43" t="s">
        <v>5</v>
      </c>
      <c r="G82" s="9">
        <v>25000</v>
      </c>
      <c r="H82" s="10">
        <f t="shared" si="3"/>
        <v>300000</v>
      </c>
      <c r="I82" s="35" t="s">
        <v>104</v>
      </c>
      <c r="J82" s="11" t="s">
        <v>66</v>
      </c>
      <c r="K82" s="33">
        <v>12</v>
      </c>
      <c r="L82" s="43" t="s">
        <v>5</v>
      </c>
      <c r="M82" s="10">
        <f t="shared" si="4"/>
        <v>300000</v>
      </c>
      <c r="N82" s="13">
        <v>0</v>
      </c>
      <c r="O82" s="43" t="s">
        <v>5</v>
      </c>
      <c r="P82" s="9">
        <v>25000</v>
      </c>
      <c r="Q82" s="137">
        <f t="shared" ref="Q82:Q98" si="6">N82*P82</f>
        <v>0</v>
      </c>
      <c r="R82" s="22" t="s">
        <v>54</v>
      </c>
    </row>
    <row r="83" spans="1:19" x14ac:dyDescent="0.2">
      <c r="A83" s="21">
        <v>73</v>
      </c>
      <c r="B83" s="24" t="s">
        <v>103</v>
      </c>
      <c r="C83" s="31" t="s">
        <v>110</v>
      </c>
      <c r="D83" s="7"/>
      <c r="E83" s="33">
        <v>90</v>
      </c>
      <c r="F83" s="43" t="s">
        <v>84</v>
      </c>
      <c r="G83" s="9">
        <v>18543</v>
      </c>
      <c r="H83" s="10">
        <f t="shared" si="3"/>
        <v>1668870</v>
      </c>
      <c r="I83" s="35" t="s">
        <v>104</v>
      </c>
      <c r="J83" s="11" t="s">
        <v>66</v>
      </c>
      <c r="K83" s="33">
        <v>90</v>
      </c>
      <c r="L83" s="43" t="s">
        <v>84</v>
      </c>
      <c r="M83" s="10">
        <f t="shared" si="4"/>
        <v>1668870</v>
      </c>
      <c r="N83" s="13">
        <v>0</v>
      </c>
      <c r="O83" s="43" t="s">
        <v>84</v>
      </c>
      <c r="P83" s="9">
        <v>18543</v>
      </c>
      <c r="Q83" s="137">
        <f t="shared" si="6"/>
        <v>0</v>
      </c>
      <c r="R83" s="22" t="s">
        <v>54</v>
      </c>
    </row>
    <row r="84" spans="1:19" x14ac:dyDescent="0.2">
      <c r="A84" s="21">
        <v>74</v>
      </c>
      <c r="B84" s="24" t="s">
        <v>103</v>
      </c>
      <c r="C84" s="31" t="s">
        <v>52</v>
      </c>
      <c r="D84" s="7"/>
      <c r="E84" s="33">
        <v>48</v>
      </c>
      <c r="F84" s="43" t="s">
        <v>111</v>
      </c>
      <c r="G84" s="9">
        <v>35000</v>
      </c>
      <c r="H84" s="10">
        <f t="shared" si="3"/>
        <v>1680000</v>
      </c>
      <c r="I84" s="35" t="s">
        <v>104</v>
      </c>
      <c r="J84" s="11" t="s">
        <v>66</v>
      </c>
      <c r="K84" s="33">
        <v>48</v>
      </c>
      <c r="L84" s="43" t="s">
        <v>111</v>
      </c>
      <c r="M84" s="10">
        <f t="shared" si="4"/>
        <v>1680000</v>
      </c>
      <c r="N84" s="13">
        <v>0</v>
      </c>
      <c r="O84" s="43" t="s">
        <v>111</v>
      </c>
      <c r="P84" s="9">
        <v>35000</v>
      </c>
      <c r="Q84" s="137">
        <f t="shared" si="6"/>
        <v>0</v>
      </c>
      <c r="R84" s="22" t="s">
        <v>54</v>
      </c>
    </row>
    <row r="85" spans="1:19" x14ac:dyDescent="0.2">
      <c r="A85" s="13">
        <v>75</v>
      </c>
      <c r="B85" s="24" t="s">
        <v>103</v>
      </c>
      <c r="C85" s="31" t="s">
        <v>112</v>
      </c>
      <c r="D85" s="7"/>
      <c r="E85" s="33">
        <v>12</v>
      </c>
      <c r="F85" s="43" t="s">
        <v>5</v>
      </c>
      <c r="G85" s="9">
        <v>35000</v>
      </c>
      <c r="H85" s="10">
        <f t="shared" si="3"/>
        <v>420000</v>
      </c>
      <c r="I85" s="35" t="s">
        <v>104</v>
      </c>
      <c r="J85" s="11" t="s">
        <v>66</v>
      </c>
      <c r="K85" s="33">
        <v>12</v>
      </c>
      <c r="L85" s="43" t="s">
        <v>5</v>
      </c>
      <c r="M85" s="10">
        <f t="shared" si="4"/>
        <v>420000</v>
      </c>
      <c r="N85" s="13">
        <v>0</v>
      </c>
      <c r="O85" s="43" t="s">
        <v>5</v>
      </c>
      <c r="P85" s="9">
        <v>35000</v>
      </c>
      <c r="Q85" s="137">
        <f t="shared" si="6"/>
        <v>0</v>
      </c>
      <c r="R85" s="22" t="s">
        <v>54</v>
      </c>
    </row>
    <row r="86" spans="1:19" x14ac:dyDescent="0.2">
      <c r="A86" s="13">
        <v>76</v>
      </c>
      <c r="B86" s="24" t="s">
        <v>103</v>
      </c>
      <c r="C86" s="31" t="s">
        <v>113</v>
      </c>
      <c r="D86" s="7"/>
      <c r="E86" s="33">
        <v>10</v>
      </c>
      <c r="F86" s="43" t="s">
        <v>5</v>
      </c>
      <c r="G86" s="9">
        <v>85000</v>
      </c>
      <c r="H86" s="10">
        <f t="shared" si="3"/>
        <v>850000</v>
      </c>
      <c r="I86" s="35" t="s">
        <v>104</v>
      </c>
      <c r="J86" s="11" t="s">
        <v>66</v>
      </c>
      <c r="K86" s="33">
        <v>10</v>
      </c>
      <c r="L86" s="43" t="s">
        <v>5</v>
      </c>
      <c r="M86" s="10">
        <f t="shared" si="4"/>
        <v>850000</v>
      </c>
      <c r="N86" s="13">
        <v>0</v>
      </c>
      <c r="O86" s="43" t="s">
        <v>5</v>
      </c>
      <c r="P86" s="9">
        <v>85000</v>
      </c>
      <c r="Q86" s="137">
        <f t="shared" si="6"/>
        <v>0</v>
      </c>
      <c r="R86" s="22" t="s">
        <v>54</v>
      </c>
    </row>
    <row r="87" spans="1:19" x14ac:dyDescent="0.2">
      <c r="A87" s="13">
        <v>77</v>
      </c>
      <c r="B87" s="24" t="s">
        <v>103</v>
      </c>
      <c r="C87" s="31" t="s">
        <v>114</v>
      </c>
      <c r="D87" s="7"/>
      <c r="E87" s="33">
        <v>10</v>
      </c>
      <c r="F87" s="43" t="s">
        <v>84</v>
      </c>
      <c r="G87" s="9">
        <v>33378</v>
      </c>
      <c r="H87" s="10">
        <f t="shared" si="3"/>
        <v>333780</v>
      </c>
      <c r="I87" s="35" t="s">
        <v>104</v>
      </c>
      <c r="J87" s="11" t="s">
        <v>66</v>
      </c>
      <c r="K87" s="33">
        <v>10</v>
      </c>
      <c r="L87" s="43" t="s">
        <v>84</v>
      </c>
      <c r="M87" s="10">
        <f t="shared" si="4"/>
        <v>333780</v>
      </c>
      <c r="N87" s="13">
        <v>0</v>
      </c>
      <c r="O87" s="43" t="s">
        <v>84</v>
      </c>
      <c r="P87" s="9">
        <v>33378</v>
      </c>
      <c r="Q87" s="137">
        <f t="shared" si="6"/>
        <v>0</v>
      </c>
      <c r="R87" s="22" t="s">
        <v>54</v>
      </c>
    </row>
    <row r="88" spans="1:19" x14ac:dyDescent="0.2">
      <c r="A88" s="13">
        <v>78</v>
      </c>
      <c r="B88" s="24" t="s">
        <v>103</v>
      </c>
      <c r="C88" s="31" t="s">
        <v>115</v>
      </c>
      <c r="D88" s="7"/>
      <c r="E88" s="33">
        <v>300</v>
      </c>
      <c r="F88" s="43" t="s">
        <v>84</v>
      </c>
      <c r="G88" s="9">
        <v>11126</v>
      </c>
      <c r="H88" s="10">
        <f t="shared" si="3"/>
        <v>3337800</v>
      </c>
      <c r="I88" s="35" t="s">
        <v>104</v>
      </c>
      <c r="J88" s="11" t="s">
        <v>66</v>
      </c>
      <c r="K88" s="33">
        <v>300</v>
      </c>
      <c r="L88" s="43" t="s">
        <v>84</v>
      </c>
      <c r="M88" s="10">
        <f t="shared" si="4"/>
        <v>3337800</v>
      </c>
      <c r="N88" s="13">
        <v>0</v>
      </c>
      <c r="O88" s="43" t="s">
        <v>84</v>
      </c>
      <c r="P88" s="9">
        <v>11126</v>
      </c>
      <c r="Q88" s="137">
        <f t="shared" si="6"/>
        <v>0</v>
      </c>
      <c r="R88" s="22" t="s">
        <v>54</v>
      </c>
      <c r="S88" s="156">
        <f>SUM(H73:H88)</f>
        <v>14496794</v>
      </c>
    </row>
    <row r="89" spans="1:19" ht="12.75" x14ac:dyDescent="0.2">
      <c r="A89" s="13">
        <v>79</v>
      </c>
      <c r="B89" s="24" t="s">
        <v>103</v>
      </c>
      <c r="C89" s="114" t="s">
        <v>144</v>
      </c>
      <c r="D89" s="113"/>
      <c r="E89" s="122">
        <v>2</v>
      </c>
      <c r="F89" s="93" t="s">
        <v>80</v>
      </c>
      <c r="G89" s="123">
        <v>154525</v>
      </c>
      <c r="H89" s="116">
        <f t="shared" si="3"/>
        <v>309050</v>
      </c>
      <c r="I89" s="35" t="s">
        <v>104</v>
      </c>
      <c r="J89" s="11" t="s">
        <v>66</v>
      </c>
      <c r="K89" s="122">
        <v>2</v>
      </c>
      <c r="L89" s="93" t="s">
        <v>80</v>
      </c>
      <c r="M89" s="116">
        <f t="shared" ref="M89:M98" si="7">G89*E89</f>
        <v>309050</v>
      </c>
      <c r="N89" s="13">
        <v>0</v>
      </c>
      <c r="O89" s="93" t="s">
        <v>80</v>
      </c>
      <c r="P89" s="123">
        <v>154525</v>
      </c>
      <c r="Q89" s="137">
        <f t="shared" si="6"/>
        <v>0</v>
      </c>
      <c r="R89" s="22" t="s">
        <v>54</v>
      </c>
    </row>
    <row r="90" spans="1:19" ht="12.75" x14ac:dyDescent="0.2">
      <c r="A90" s="13">
        <v>80</v>
      </c>
      <c r="B90" s="24" t="s">
        <v>103</v>
      </c>
      <c r="C90" s="115" t="s">
        <v>145</v>
      </c>
      <c r="D90" s="7"/>
      <c r="E90" s="122">
        <v>5</v>
      </c>
      <c r="F90" s="7" t="s">
        <v>5</v>
      </c>
      <c r="G90" s="118">
        <v>200000</v>
      </c>
      <c r="H90" s="116">
        <f t="shared" si="3"/>
        <v>1000000</v>
      </c>
      <c r="I90" s="35" t="s">
        <v>104</v>
      </c>
      <c r="J90" s="11" t="s">
        <v>66</v>
      </c>
      <c r="K90" s="122">
        <v>5</v>
      </c>
      <c r="L90" s="7" t="s">
        <v>5</v>
      </c>
      <c r="M90" s="7">
        <f t="shared" si="7"/>
        <v>1000000</v>
      </c>
      <c r="N90" s="13">
        <v>0</v>
      </c>
      <c r="O90" s="7" t="s">
        <v>5</v>
      </c>
      <c r="P90" s="118">
        <v>200000</v>
      </c>
      <c r="Q90" s="137">
        <f t="shared" si="6"/>
        <v>0</v>
      </c>
      <c r="R90" s="22" t="s">
        <v>54</v>
      </c>
    </row>
    <row r="91" spans="1:19" ht="12.75" x14ac:dyDescent="0.2">
      <c r="A91" s="13">
        <v>81</v>
      </c>
      <c r="B91" s="24" t="s">
        <v>103</v>
      </c>
      <c r="C91" s="115" t="s">
        <v>146</v>
      </c>
      <c r="D91" s="7"/>
      <c r="E91" s="122">
        <v>1</v>
      </c>
      <c r="F91" s="7" t="s">
        <v>80</v>
      </c>
      <c r="G91" s="118">
        <v>587195</v>
      </c>
      <c r="H91" s="116">
        <f t="shared" si="3"/>
        <v>587195</v>
      </c>
      <c r="I91" s="35" t="s">
        <v>104</v>
      </c>
      <c r="J91" s="11" t="s">
        <v>66</v>
      </c>
      <c r="K91" s="122">
        <v>1</v>
      </c>
      <c r="L91" s="7" t="s">
        <v>80</v>
      </c>
      <c r="M91" s="7">
        <f t="shared" si="7"/>
        <v>587195</v>
      </c>
      <c r="N91" s="13">
        <v>0</v>
      </c>
      <c r="O91" s="7" t="s">
        <v>80</v>
      </c>
      <c r="P91" s="118">
        <v>587195</v>
      </c>
      <c r="Q91" s="137">
        <f t="shared" si="6"/>
        <v>0</v>
      </c>
      <c r="R91" s="22" t="s">
        <v>54</v>
      </c>
    </row>
    <row r="92" spans="1:19" ht="12.75" x14ac:dyDescent="0.2">
      <c r="A92" s="13">
        <v>82</v>
      </c>
      <c r="B92" s="24" t="s">
        <v>103</v>
      </c>
      <c r="C92" s="115" t="s">
        <v>147</v>
      </c>
      <c r="D92" s="7"/>
      <c r="E92" s="122">
        <v>2</v>
      </c>
      <c r="F92" s="7" t="s">
        <v>80</v>
      </c>
      <c r="G92" s="118">
        <v>54330</v>
      </c>
      <c r="H92" s="116">
        <f t="shared" si="3"/>
        <v>108660</v>
      </c>
      <c r="I92" s="35" t="s">
        <v>104</v>
      </c>
      <c r="J92" s="11" t="s">
        <v>66</v>
      </c>
      <c r="K92" s="122">
        <v>2</v>
      </c>
      <c r="L92" s="7" t="s">
        <v>80</v>
      </c>
      <c r="M92" s="7">
        <f t="shared" si="7"/>
        <v>108660</v>
      </c>
      <c r="N92" s="13">
        <v>0</v>
      </c>
      <c r="O92" s="7" t="s">
        <v>80</v>
      </c>
      <c r="P92" s="118">
        <v>54330</v>
      </c>
      <c r="Q92" s="137">
        <f t="shared" si="6"/>
        <v>0</v>
      </c>
      <c r="R92" s="22" t="s">
        <v>54</v>
      </c>
    </row>
    <row r="93" spans="1:19" ht="12.75" x14ac:dyDescent="0.2">
      <c r="A93" s="13">
        <v>83</v>
      </c>
      <c r="B93" s="24" t="s">
        <v>103</v>
      </c>
      <c r="C93" s="115" t="s">
        <v>148</v>
      </c>
      <c r="D93" s="7"/>
      <c r="E93" s="122">
        <v>6</v>
      </c>
      <c r="F93" s="7" t="s">
        <v>5</v>
      </c>
      <c r="G93" s="118">
        <v>54330</v>
      </c>
      <c r="H93" s="116">
        <f t="shared" si="3"/>
        <v>325980</v>
      </c>
      <c r="I93" s="35" t="s">
        <v>104</v>
      </c>
      <c r="J93" s="11" t="s">
        <v>66</v>
      </c>
      <c r="K93" s="122">
        <v>6</v>
      </c>
      <c r="L93" s="7" t="s">
        <v>5</v>
      </c>
      <c r="M93" s="7">
        <f t="shared" si="7"/>
        <v>325980</v>
      </c>
      <c r="N93" s="13">
        <v>0</v>
      </c>
      <c r="O93" s="7" t="s">
        <v>5</v>
      </c>
      <c r="P93" s="118">
        <v>54330</v>
      </c>
      <c r="Q93" s="137">
        <f t="shared" si="6"/>
        <v>0</v>
      </c>
      <c r="R93" s="22" t="s">
        <v>54</v>
      </c>
    </row>
    <row r="94" spans="1:19" ht="15" customHeight="1" x14ac:dyDescent="0.2">
      <c r="A94" s="13">
        <v>84</v>
      </c>
      <c r="B94" s="24" t="s">
        <v>103</v>
      </c>
      <c r="C94" s="115" t="s">
        <v>149</v>
      </c>
      <c r="D94" s="7"/>
      <c r="E94" s="122">
        <v>4</v>
      </c>
      <c r="F94" s="7" t="s">
        <v>80</v>
      </c>
      <c r="G94" s="118">
        <v>38322</v>
      </c>
      <c r="H94" s="116">
        <f t="shared" si="3"/>
        <v>153288</v>
      </c>
      <c r="I94" s="35" t="s">
        <v>104</v>
      </c>
      <c r="J94" s="11" t="s">
        <v>66</v>
      </c>
      <c r="K94" s="122">
        <v>4</v>
      </c>
      <c r="L94" s="7" t="s">
        <v>80</v>
      </c>
      <c r="M94" s="7">
        <f t="shared" si="7"/>
        <v>153288</v>
      </c>
      <c r="N94" s="13">
        <v>0</v>
      </c>
      <c r="O94" s="7" t="s">
        <v>80</v>
      </c>
      <c r="P94" s="118">
        <v>38322</v>
      </c>
      <c r="Q94" s="137">
        <f t="shared" si="6"/>
        <v>0</v>
      </c>
      <c r="R94" s="22" t="s">
        <v>54</v>
      </c>
    </row>
    <row r="95" spans="1:19" ht="12" customHeight="1" x14ac:dyDescent="0.2">
      <c r="A95" s="13">
        <v>85</v>
      </c>
      <c r="B95" s="24" t="s">
        <v>103</v>
      </c>
      <c r="C95" s="115" t="s">
        <v>150</v>
      </c>
      <c r="D95" s="7"/>
      <c r="E95" s="122">
        <v>2</v>
      </c>
      <c r="F95" s="7" t="s">
        <v>5</v>
      </c>
      <c r="G95" s="118">
        <v>160706</v>
      </c>
      <c r="H95" s="116">
        <f t="shared" si="3"/>
        <v>321412</v>
      </c>
      <c r="I95" s="35" t="s">
        <v>104</v>
      </c>
      <c r="J95" s="11" t="s">
        <v>66</v>
      </c>
      <c r="K95" s="122">
        <v>2</v>
      </c>
      <c r="L95" s="7" t="s">
        <v>5</v>
      </c>
      <c r="M95" s="7">
        <f t="shared" si="7"/>
        <v>321412</v>
      </c>
      <c r="N95" s="13">
        <v>0</v>
      </c>
      <c r="O95" s="7" t="s">
        <v>5</v>
      </c>
      <c r="P95" s="118">
        <v>160706</v>
      </c>
      <c r="Q95" s="137">
        <f t="shared" si="6"/>
        <v>0</v>
      </c>
      <c r="R95" s="22" t="s">
        <v>54</v>
      </c>
    </row>
    <row r="96" spans="1:19" ht="12.75" x14ac:dyDescent="0.2">
      <c r="A96" s="13">
        <v>86</v>
      </c>
      <c r="B96" s="24" t="s">
        <v>103</v>
      </c>
      <c r="C96" s="115" t="s">
        <v>151</v>
      </c>
      <c r="D96" s="7"/>
      <c r="E96" s="122">
        <v>1</v>
      </c>
      <c r="F96" s="7" t="s">
        <v>5</v>
      </c>
      <c r="G96" s="118">
        <v>290507</v>
      </c>
      <c r="H96" s="116">
        <f t="shared" si="3"/>
        <v>290507</v>
      </c>
      <c r="I96" s="35" t="s">
        <v>104</v>
      </c>
      <c r="J96" s="11" t="s">
        <v>66</v>
      </c>
      <c r="K96" s="122">
        <v>1</v>
      </c>
      <c r="L96" s="7" t="s">
        <v>5</v>
      </c>
      <c r="M96" s="7">
        <f t="shared" si="7"/>
        <v>290507</v>
      </c>
      <c r="N96" s="13">
        <v>0</v>
      </c>
      <c r="O96" s="7" t="s">
        <v>5</v>
      </c>
      <c r="P96" s="118">
        <v>290507</v>
      </c>
      <c r="Q96" s="137">
        <f t="shared" si="6"/>
        <v>0</v>
      </c>
      <c r="R96" s="22" t="s">
        <v>54</v>
      </c>
    </row>
    <row r="97" spans="1:18" ht="12.75" x14ac:dyDescent="0.2">
      <c r="A97" s="13">
        <v>87</v>
      </c>
      <c r="B97" s="24" t="s">
        <v>103</v>
      </c>
      <c r="C97" s="115" t="s">
        <v>152</v>
      </c>
      <c r="D97" s="7"/>
      <c r="E97" s="122">
        <v>1</v>
      </c>
      <c r="F97" s="7" t="s">
        <v>5</v>
      </c>
      <c r="G97" s="118">
        <v>378277</v>
      </c>
      <c r="H97" s="116">
        <f t="shared" si="3"/>
        <v>378277</v>
      </c>
      <c r="I97" s="35" t="s">
        <v>104</v>
      </c>
      <c r="J97" s="11" t="s">
        <v>66</v>
      </c>
      <c r="K97" s="122">
        <v>1</v>
      </c>
      <c r="L97" s="7" t="s">
        <v>5</v>
      </c>
      <c r="M97" s="7">
        <f t="shared" si="7"/>
        <v>378277</v>
      </c>
      <c r="N97" s="13">
        <v>0</v>
      </c>
      <c r="O97" s="7" t="s">
        <v>5</v>
      </c>
      <c r="P97" s="118">
        <v>378277</v>
      </c>
      <c r="Q97" s="137">
        <f t="shared" si="6"/>
        <v>0</v>
      </c>
      <c r="R97" s="22" t="s">
        <v>54</v>
      </c>
    </row>
    <row r="98" spans="1:18" x14ac:dyDescent="0.2">
      <c r="A98" s="13">
        <v>88</v>
      </c>
      <c r="B98" s="24" t="s">
        <v>116</v>
      </c>
      <c r="C98" s="31" t="s">
        <v>79</v>
      </c>
      <c r="D98" s="7"/>
      <c r="E98" s="32">
        <v>3</v>
      </c>
      <c r="F98" s="33" t="s">
        <v>80</v>
      </c>
      <c r="G98" s="34">
        <v>54341</v>
      </c>
      <c r="H98" s="44">
        <f t="shared" ref="H98:H114" si="8">G98*E98</f>
        <v>163023</v>
      </c>
      <c r="I98" s="35" t="s">
        <v>117</v>
      </c>
      <c r="J98" s="11" t="s">
        <v>66</v>
      </c>
      <c r="K98" s="32">
        <v>3</v>
      </c>
      <c r="L98" s="33" t="s">
        <v>80</v>
      </c>
      <c r="M98" s="23">
        <f t="shared" si="7"/>
        <v>163023</v>
      </c>
      <c r="N98" s="30">
        <v>0</v>
      </c>
      <c r="O98" s="33" t="s">
        <v>80</v>
      </c>
      <c r="P98" s="34">
        <v>54341</v>
      </c>
      <c r="Q98" s="137">
        <f t="shared" si="6"/>
        <v>0</v>
      </c>
      <c r="R98" s="22" t="s">
        <v>54</v>
      </c>
    </row>
    <row r="99" spans="1:18" ht="15" customHeight="1" x14ac:dyDescent="0.2">
      <c r="A99" s="127">
        <v>89</v>
      </c>
      <c r="B99" s="46" t="s">
        <v>116</v>
      </c>
      <c r="C99" s="47" t="s">
        <v>81</v>
      </c>
      <c r="D99" s="48"/>
      <c r="E99" s="49">
        <v>8</v>
      </c>
      <c r="F99" s="50" t="s">
        <v>82</v>
      </c>
      <c r="G99" s="51">
        <v>20000</v>
      </c>
      <c r="H99" s="52">
        <f>G99*E99</f>
        <v>160000</v>
      </c>
      <c r="I99" s="53" t="s">
        <v>117</v>
      </c>
      <c r="J99" s="54" t="s">
        <v>66</v>
      </c>
      <c r="K99" s="49">
        <v>5</v>
      </c>
      <c r="L99" s="50" t="s">
        <v>82</v>
      </c>
      <c r="M99" s="56">
        <f>K99*G99</f>
        <v>100000</v>
      </c>
      <c r="N99" s="55">
        <v>3</v>
      </c>
      <c r="O99" s="50" t="s">
        <v>82</v>
      </c>
      <c r="P99" s="51">
        <v>20000</v>
      </c>
      <c r="Q99" s="56">
        <f>P99*N99</f>
        <v>60000</v>
      </c>
      <c r="R99" s="45" t="s">
        <v>65</v>
      </c>
    </row>
    <row r="100" spans="1:18" x14ac:dyDescent="0.2">
      <c r="A100" s="13">
        <v>90</v>
      </c>
      <c r="B100" s="24" t="s">
        <v>116</v>
      </c>
      <c r="C100" s="31" t="s">
        <v>83</v>
      </c>
      <c r="D100" s="7"/>
      <c r="E100" s="32">
        <v>8</v>
      </c>
      <c r="F100" s="33" t="s">
        <v>82</v>
      </c>
      <c r="G100" s="34">
        <v>15000</v>
      </c>
      <c r="H100" s="44">
        <f t="shared" si="8"/>
        <v>120000</v>
      </c>
      <c r="I100" s="35" t="s">
        <v>117</v>
      </c>
      <c r="J100" s="11" t="s">
        <v>66</v>
      </c>
      <c r="K100" s="32">
        <v>8</v>
      </c>
      <c r="L100" s="33" t="s">
        <v>82</v>
      </c>
      <c r="M100" s="23">
        <f>G100*E100</f>
        <v>120000</v>
      </c>
      <c r="N100" s="30">
        <v>0</v>
      </c>
      <c r="O100" s="33" t="s">
        <v>82</v>
      </c>
      <c r="P100" s="34">
        <v>15000</v>
      </c>
      <c r="Q100" s="137">
        <f t="shared" ref="Q100:Q102" si="9">N100*P100</f>
        <v>0</v>
      </c>
      <c r="R100" s="22" t="s">
        <v>54</v>
      </c>
    </row>
    <row r="101" spans="1:18" x14ac:dyDescent="0.2">
      <c r="A101" s="13">
        <v>91</v>
      </c>
      <c r="B101" s="24" t="s">
        <v>116</v>
      </c>
      <c r="C101" s="31" t="s">
        <v>53</v>
      </c>
      <c r="D101" s="7"/>
      <c r="E101" s="32">
        <v>2</v>
      </c>
      <c r="F101" s="33" t="s">
        <v>84</v>
      </c>
      <c r="G101" s="34">
        <v>54340</v>
      </c>
      <c r="H101" s="44">
        <f t="shared" si="8"/>
        <v>108680</v>
      </c>
      <c r="I101" s="35" t="s">
        <v>117</v>
      </c>
      <c r="J101" s="11" t="s">
        <v>66</v>
      </c>
      <c r="K101" s="32">
        <v>2</v>
      </c>
      <c r="L101" s="33" t="s">
        <v>84</v>
      </c>
      <c r="M101" s="23">
        <f>G101*E101</f>
        <v>108680</v>
      </c>
      <c r="N101" s="30">
        <v>0</v>
      </c>
      <c r="O101" s="33" t="s">
        <v>84</v>
      </c>
      <c r="P101" s="34">
        <v>54340</v>
      </c>
      <c r="Q101" s="137">
        <f t="shared" si="9"/>
        <v>0</v>
      </c>
      <c r="R101" s="22" t="s">
        <v>54</v>
      </c>
    </row>
    <row r="102" spans="1:18" x14ac:dyDescent="0.2">
      <c r="A102" s="13">
        <v>92</v>
      </c>
      <c r="B102" s="92" t="s">
        <v>116</v>
      </c>
      <c r="C102" s="31" t="s">
        <v>85</v>
      </c>
      <c r="D102" s="93"/>
      <c r="E102" s="12">
        <v>60</v>
      </c>
      <c r="F102" s="33" t="s">
        <v>5</v>
      </c>
      <c r="G102" s="34">
        <v>37000</v>
      </c>
      <c r="H102" s="44">
        <f t="shared" si="8"/>
        <v>2220000</v>
      </c>
      <c r="I102" s="94" t="s">
        <v>117</v>
      </c>
      <c r="J102" s="95" t="s">
        <v>66</v>
      </c>
      <c r="K102" s="96">
        <v>60</v>
      </c>
      <c r="L102" s="33" t="s">
        <v>5</v>
      </c>
      <c r="M102" s="97">
        <f>K102*G102</f>
        <v>2220000</v>
      </c>
      <c r="N102" s="96">
        <v>0</v>
      </c>
      <c r="O102" s="33" t="s">
        <v>5</v>
      </c>
      <c r="P102" s="34">
        <v>37000</v>
      </c>
      <c r="Q102" s="137">
        <f t="shared" si="9"/>
        <v>0</v>
      </c>
      <c r="R102" s="21" t="s">
        <v>54</v>
      </c>
    </row>
    <row r="103" spans="1:18" x14ac:dyDescent="0.2">
      <c r="A103" s="127">
        <v>93</v>
      </c>
      <c r="B103" s="46" t="s">
        <v>116</v>
      </c>
      <c r="C103" s="47" t="s">
        <v>48</v>
      </c>
      <c r="D103" s="48"/>
      <c r="E103" s="49">
        <v>15</v>
      </c>
      <c r="F103" s="50" t="s">
        <v>84</v>
      </c>
      <c r="G103" s="51">
        <v>18543</v>
      </c>
      <c r="H103" s="52">
        <f>G103*E103</f>
        <v>278145</v>
      </c>
      <c r="I103" s="53" t="s">
        <v>117</v>
      </c>
      <c r="J103" s="54" t="s">
        <v>66</v>
      </c>
      <c r="K103" s="55">
        <v>11</v>
      </c>
      <c r="L103" s="50" t="s">
        <v>84</v>
      </c>
      <c r="M103" s="56">
        <f>K103*G103</f>
        <v>203973</v>
      </c>
      <c r="N103" s="55">
        <v>4</v>
      </c>
      <c r="O103" s="50" t="s">
        <v>84</v>
      </c>
      <c r="P103" s="51">
        <v>18543</v>
      </c>
      <c r="Q103" s="56">
        <f>P103*N103</f>
        <v>74172</v>
      </c>
      <c r="R103" s="45" t="s">
        <v>65</v>
      </c>
    </row>
    <row r="104" spans="1:18" x14ac:dyDescent="0.2">
      <c r="A104" s="127">
        <v>94</v>
      </c>
      <c r="B104" s="46" t="s">
        <v>116</v>
      </c>
      <c r="C104" s="47" t="s">
        <v>86</v>
      </c>
      <c r="D104" s="48"/>
      <c r="E104" s="49">
        <v>5</v>
      </c>
      <c r="F104" s="50" t="s">
        <v>10</v>
      </c>
      <c r="G104" s="51">
        <v>75250</v>
      </c>
      <c r="H104" s="52">
        <f>G104*E104</f>
        <v>376250</v>
      </c>
      <c r="I104" s="53" t="s">
        <v>117</v>
      </c>
      <c r="J104" s="54" t="s">
        <v>66</v>
      </c>
      <c r="K104" s="49">
        <v>4</v>
      </c>
      <c r="L104" s="50" t="s">
        <v>10</v>
      </c>
      <c r="M104" s="56">
        <f>K104*G104</f>
        <v>301000</v>
      </c>
      <c r="N104" s="55">
        <v>1</v>
      </c>
      <c r="O104" s="50" t="s">
        <v>10</v>
      </c>
      <c r="P104" s="51">
        <v>75250</v>
      </c>
      <c r="Q104" s="56">
        <f>P104*N104</f>
        <v>75250</v>
      </c>
      <c r="R104" s="45" t="s">
        <v>65</v>
      </c>
    </row>
    <row r="105" spans="1:18" x14ac:dyDescent="0.2">
      <c r="A105" s="13">
        <v>95</v>
      </c>
      <c r="B105" s="92" t="s">
        <v>116</v>
      </c>
      <c r="C105" s="31" t="s">
        <v>87</v>
      </c>
      <c r="D105" s="93"/>
      <c r="E105" s="12">
        <v>4</v>
      </c>
      <c r="F105" s="33" t="s">
        <v>82</v>
      </c>
      <c r="G105" s="34">
        <v>26579</v>
      </c>
      <c r="H105" s="44">
        <f t="shared" si="8"/>
        <v>106316</v>
      </c>
      <c r="I105" s="94" t="s">
        <v>117</v>
      </c>
      <c r="J105" s="95" t="s">
        <v>66</v>
      </c>
      <c r="K105" s="12">
        <v>4</v>
      </c>
      <c r="L105" s="33" t="s">
        <v>82</v>
      </c>
      <c r="M105" s="97">
        <f t="shared" ref="M105:M113" si="10">G105*E105</f>
        <v>106316</v>
      </c>
      <c r="N105" s="96">
        <v>0</v>
      </c>
      <c r="O105" s="33" t="s">
        <v>82</v>
      </c>
      <c r="P105" s="34">
        <v>26579</v>
      </c>
      <c r="Q105" s="137">
        <f>P105*N105</f>
        <v>0</v>
      </c>
      <c r="R105" s="21" t="s">
        <v>54</v>
      </c>
    </row>
    <row r="106" spans="1:18" x14ac:dyDescent="0.2">
      <c r="A106" s="153">
        <v>96</v>
      </c>
      <c r="B106" s="92" t="s">
        <v>116</v>
      </c>
      <c r="C106" s="31" t="s">
        <v>88</v>
      </c>
      <c r="D106" s="93"/>
      <c r="E106" s="98">
        <v>4</v>
      </c>
      <c r="F106" s="33" t="s">
        <v>80</v>
      </c>
      <c r="G106" s="34">
        <v>54338</v>
      </c>
      <c r="H106" s="44">
        <f>G106*E106</f>
        <v>217352</v>
      </c>
      <c r="I106" s="94" t="s">
        <v>117</v>
      </c>
      <c r="J106" s="95" t="s">
        <v>66</v>
      </c>
      <c r="K106" s="98">
        <v>4</v>
      </c>
      <c r="L106" s="33" t="s">
        <v>80</v>
      </c>
      <c r="M106" s="97">
        <f>K106*G106</f>
        <v>217352</v>
      </c>
      <c r="N106" s="96">
        <v>0</v>
      </c>
      <c r="O106" s="33" t="s">
        <v>10</v>
      </c>
      <c r="P106" s="34">
        <v>54338</v>
      </c>
      <c r="Q106" s="97">
        <f>P106*N106</f>
        <v>0</v>
      </c>
      <c r="R106" s="21" t="s">
        <v>54</v>
      </c>
    </row>
    <row r="107" spans="1:18" x14ac:dyDescent="0.2">
      <c r="A107" s="13">
        <v>97</v>
      </c>
      <c r="B107" s="92" t="s">
        <v>116</v>
      </c>
      <c r="C107" s="31" t="s">
        <v>9</v>
      </c>
      <c r="D107" s="93"/>
      <c r="E107" s="12">
        <v>8</v>
      </c>
      <c r="F107" s="33" t="s">
        <v>84</v>
      </c>
      <c r="G107" s="34">
        <v>34614</v>
      </c>
      <c r="H107" s="44">
        <f t="shared" si="8"/>
        <v>276912</v>
      </c>
      <c r="I107" s="94" t="s">
        <v>117</v>
      </c>
      <c r="J107" s="95" t="s">
        <v>66</v>
      </c>
      <c r="K107" s="12">
        <v>8</v>
      </c>
      <c r="L107" s="33" t="s">
        <v>84</v>
      </c>
      <c r="M107" s="97">
        <f t="shared" si="10"/>
        <v>276912</v>
      </c>
      <c r="N107" s="96">
        <v>0</v>
      </c>
      <c r="O107" s="33" t="s">
        <v>84</v>
      </c>
      <c r="P107" s="34">
        <v>34614</v>
      </c>
      <c r="Q107" s="137">
        <f t="shared" ref="Q107:Q111" si="11">N107*P107</f>
        <v>0</v>
      </c>
      <c r="R107" s="21" t="s">
        <v>54</v>
      </c>
    </row>
    <row r="108" spans="1:18" x14ac:dyDescent="0.2">
      <c r="A108" s="13">
        <v>98</v>
      </c>
      <c r="B108" s="92" t="s">
        <v>116</v>
      </c>
      <c r="C108" s="31" t="s">
        <v>90</v>
      </c>
      <c r="D108" s="93"/>
      <c r="E108" s="12">
        <v>5</v>
      </c>
      <c r="F108" s="33" t="s">
        <v>82</v>
      </c>
      <c r="G108" s="34">
        <v>74172</v>
      </c>
      <c r="H108" s="44">
        <f t="shared" si="8"/>
        <v>370860</v>
      </c>
      <c r="I108" s="94" t="s">
        <v>117</v>
      </c>
      <c r="J108" s="95" t="s">
        <v>66</v>
      </c>
      <c r="K108" s="12">
        <v>5</v>
      </c>
      <c r="L108" s="33" t="s">
        <v>82</v>
      </c>
      <c r="M108" s="97">
        <f t="shared" si="10"/>
        <v>370860</v>
      </c>
      <c r="N108" s="96">
        <v>0</v>
      </c>
      <c r="O108" s="33" t="s">
        <v>82</v>
      </c>
      <c r="P108" s="34">
        <v>74172</v>
      </c>
      <c r="Q108" s="137">
        <f t="shared" si="11"/>
        <v>0</v>
      </c>
      <c r="R108" s="21" t="s">
        <v>54</v>
      </c>
    </row>
    <row r="109" spans="1:18" x14ac:dyDescent="0.2">
      <c r="A109" s="13">
        <v>99</v>
      </c>
      <c r="B109" s="92" t="s">
        <v>116</v>
      </c>
      <c r="C109" s="31" t="s">
        <v>91</v>
      </c>
      <c r="D109" s="93"/>
      <c r="E109" s="98">
        <v>1</v>
      </c>
      <c r="F109" s="33" t="s">
        <v>80</v>
      </c>
      <c r="G109" s="34">
        <v>105000</v>
      </c>
      <c r="H109" s="44">
        <f t="shared" si="8"/>
        <v>105000</v>
      </c>
      <c r="I109" s="94" t="s">
        <v>117</v>
      </c>
      <c r="J109" s="95" t="s">
        <v>66</v>
      </c>
      <c r="K109" s="98">
        <v>1</v>
      </c>
      <c r="L109" s="33" t="s">
        <v>80</v>
      </c>
      <c r="M109" s="97">
        <f t="shared" si="10"/>
        <v>105000</v>
      </c>
      <c r="N109" s="96">
        <v>0</v>
      </c>
      <c r="O109" s="33" t="s">
        <v>80</v>
      </c>
      <c r="P109" s="34">
        <v>105000</v>
      </c>
      <c r="Q109" s="137">
        <f t="shared" si="11"/>
        <v>0</v>
      </c>
      <c r="R109" s="21" t="s">
        <v>54</v>
      </c>
    </row>
    <row r="110" spans="1:18" x14ac:dyDescent="0.2">
      <c r="A110" s="21">
        <v>100</v>
      </c>
      <c r="B110" s="92" t="s">
        <v>116</v>
      </c>
      <c r="C110" s="31" t="s">
        <v>92</v>
      </c>
      <c r="D110" s="93"/>
      <c r="E110" s="98">
        <v>1</v>
      </c>
      <c r="F110" s="33" t="s">
        <v>89</v>
      </c>
      <c r="G110" s="34">
        <v>72000</v>
      </c>
      <c r="H110" s="44">
        <f t="shared" si="8"/>
        <v>72000</v>
      </c>
      <c r="I110" s="94" t="s">
        <v>117</v>
      </c>
      <c r="J110" s="95" t="s">
        <v>66</v>
      </c>
      <c r="K110" s="98">
        <v>1</v>
      </c>
      <c r="L110" s="33" t="s">
        <v>89</v>
      </c>
      <c r="M110" s="97">
        <f t="shared" si="10"/>
        <v>72000</v>
      </c>
      <c r="N110" s="96">
        <v>0</v>
      </c>
      <c r="O110" s="33" t="s">
        <v>89</v>
      </c>
      <c r="P110" s="34">
        <v>72000</v>
      </c>
      <c r="Q110" s="137">
        <f t="shared" si="11"/>
        <v>0</v>
      </c>
      <c r="R110" s="21" t="s">
        <v>54</v>
      </c>
    </row>
    <row r="111" spans="1:18" x14ac:dyDescent="0.2">
      <c r="A111" s="21">
        <v>101</v>
      </c>
      <c r="B111" s="92" t="s">
        <v>116</v>
      </c>
      <c r="C111" s="31" t="s">
        <v>93</v>
      </c>
      <c r="D111" s="93"/>
      <c r="E111" s="12">
        <v>3</v>
      </c>
      <c r="F111" s="33" t="s">
        <v>94</v>
      </c>
      <c r="G111" s="34">
        <v>82826</v>
      </c>
      <c r="H111" s="44">
        <f t="shared" si="8"/>
        <v>248478</v>
      </c>
      <c r="I111" s="94" t="s">
        <v>117</v>
      </c>
      <c r="J111" s="95" t="s">
        <v>66</v>
      </c>
      <c r="K111" s="12">
        <v>3</v>
      </c>
      <c r="L111" s="33" t="s">
        <v>94</v>
      </c>
      <c r="M111" s="97">
        <f t="shared" si="10"/>
        <v>248478</v>
      </c>
      <c r="N111" s="96">
        <v>0</v>
      </c>
      <c r="O111" s="33" t="s">
        <v>94</v>
      </c>
      <c r="P111" s="34">
        <v>82826</v>
      </c>
      <c r="Q111" s="137">
        <f t="shared" si="11"/>
        <v>0</v>
      </c>
      <c r="R111" s="21" t="s">
        <v>54</v>
      </c>
    </row>
    <row r="112" spans="1:18" x14ac:dyDescent="0.2">
      <c r="A112" s="45">
        <v>102</v>
      </c>
      <c r="B112" s="46" t="s">
        <v>116</v>
      </c>
      <c r="C112" s="47" t="s">
        <v>95</v>
      </c>
      <c r="D112" s="48"/>
      <c r="E112" s="57">
        <v>4</v>
      </c>
      <c r="F112" s="50" t="s">
        <v>84</v>
      </c>
      <c r="G112" s="51">
        <v>22252</v>
      </c>
      <c r="H112" s="52">
        <f>G112*E112</f>
        <v>89008</v>
      </c>
      <c r="I112" s="53" t="s">
        <v>117</v>
      </c>
      <c r="J112" s="54" t="s">
        <v>66</v>
      </c>
      <c r="K112" s="57">
        <v>3</v>
      </c>
      <c r="L112" s="50" t="s">
        <v>84</v>
      </c>
      <c r="M112" s="56">
        <f>K112*G112</f>
        <v>66756</v>
      </c>
      <c r="N112" s="55">
        <v>1</v>
      </c>
      <c r="O112" s="50" t="s">
        <v>84</v>
      </c>
      <c r="P112" s="51">
        <v>22252</v>
      </c>
      <c r="Q112" s="56">
        <f>P112*N112</f>
        <v>22252</v>
      </c>
      <c r="R112" s="45" t="s">
        <v>65</v>
      </c>
    </row>
    <row r="113" spans="1:18" x14ac:dyDescent="0.2">
      <c r="A113" s="21">
        <v>103</v>
      </c>
      <c r="B113" s="92" t="s">
        <v>116</v>
      </c>
      <c r="C113" s="31" t="s">
        <v>96</v>
      </c>
      <c r="D113" s="93"/>
      <c r="E113" s="12">
        <v>8</v>
      </c>
      <c r="F113" s="33" t="s">
        <v>82</v>
      </c>
      <c r="G113" s="34">
        <v>53000</v>
      </c>
      <c r="H113" s="44">
        <f t="shared" si="8"/>
        <v>424000</v>
      </c>
      <c r="I113" s="94" t="s">
        <v>117</v>
      </c>
      <c r="J113" s="95" t="s">
        <v>66</v>
      </c>
      <c r="K113" s="12">
        <v>8</v>
      </c>
      <c r="L113" s="33" t="s">
        <v>82</v>
      </c>
      <c r="M113" s="97">
        <f t="shared" si="10"/>
        <v>424000</v>
      </c>
      <c r="N113" s="96">
        <v>0</v>
      </c>
      <c r="O113" s="33" t="s">
        <v>82</v>
      </c>
      <c r="P113" s="34">
        <v>53000</v>
      </c>
      <c r="Q113" s="137">
        <f t="shared" ref="Q113:Q114" si="12">N113*P113</f>
        <v>0</v>
      </c>
      <c r="R113" s="21" t="s">
        <v>54</v>
      </c>
    </row>
    <row r="114" spans="1:18" x14ac:dyDescent="0.2">
      <c r="A114" s="21">
        <v>104</v>
      </c>
      <c r="B114" s="92" t="s">
        <v>116</v>
      </c>
      <c r="C114" s="31" t="s">
        <v>97</v>
      </c>
      <c r="D114" s="93"/>
      <c r="E114" s="12">
        <v>15</v>
      </c>
      <c r="F114" s="33" t="s">
        <v>5</v>
      </c>
      <c r="G114" s="34">
        <v>12700</v>
      </c>
      <c r="H114" s="44">
        <f t="shared" si="8"/>
        <v>190500</v>
      </c>
      <c r="I114" s="94" t="s">
        <v>117</v>
      </c>
      <c r="J114" s="95" t="s">
        <v>66</v>
      </c>
      <c r="K114" s="96">
        <v>15</v>
      </c>
      <c r="L114" s="33" t="s">
        <v>5</v>
      </c>
      <c r="M114" s="97">
        <f t="shared" ref="M114:M122" si="13">K114*G114</f>
        <v>190500</v>
      </c>
      <c r="N114" s="96">
        <v>0</v>
      </c>
      <c r="O114" s="33" t="s">
        <v>5</v>
      </c>
      <c r="P114" s="34">
        <v>12700</v>
      </c>
      <c r="Q114" s="137">
        <f t="shared" si="12"/>
        <v>0</v>
      </c>
      <c r="R114" s="21" t="s">
        <v>54</v>
      </c>
    </row>
    <row r="115" spans="1:18" x14ac:dyDescent="0.2">
      <c r="A115" s="45">
        <v>105</v>
      </c>
      <c r="B115" s="46" t="s">
        <v>116</v>
      </c>
      <c r="C115" s="47" t="s">
        <v>4</v>
      </c>
      <c r="D115" s="48"/>
      <c r="E115" s="57">
        <v>40</v>
      </c>
      <c r="F115" s="50" t="s">
        <v>98</v>
      </c>
      <c r="G115" s="51">
        <v>156000</v>
      </c>
      <c r="H115" s="52">
        <f t="shared" ref="H115:H122" si="14">G115*E115</f>
        <v>6240000</v>
      </c>
      <c r="I115" s="53" t="s">
        <v>117</v>
      </c>
      <c r="J115" s="54" t="s">
        <v>66</v>
      </c>
      <c r="K115" s="55">
        <v>35</v>
      </c>
      <c r="L115" s="50" t="s">
        <v>98</v>
      </c>
      <c r="M115" s="56">
        <f t="shared" si="13"/>
        <v>5460000</v>
      </c>
      <c r="N115" s="55">
        <v>5</v>
      </c>
      <c r="O115" s="50" t="s">
        <v>98</v>
      </c>
      <c r="P115" s="51">
        <v>156000</v>
      </c>
      <c r="Q115" s="56">
        <f t="shared" ref="Q115:Q122" si="15">P115*N115</f>
        <v>780000</v>
      </c>
      <c r="R115" s="45" t="s">
        <v>65</v>
      </c>
    </row>
    <row r="116" spans="1:18" x14ac:dyDescent="0.2">
      <c r="A116" s="45">
        <v>106</v>
      </c>
      <c r="B116" s="46" t="s">
        <v>116</v>
      </c>
      <c r="C116" s="47" t="s">
        <v>56</v>
      </c>
      <c r="D116" s="48"/>
      <c r="E116" s="49">
        <v>3</v>
      </c>
      <c r="F116" s="50" t="s">
        <v>5</v>
      </c>
      <c r="G116" s="51">
        <v>19000</v>
      </c>
      <c r="H116" s="52">
        <f t="shared" si="14"/>
        <v>57000</v>
      </c>
      <c r="I116" s="53" t="s">
        <v>117</v>
      </c>
      <c r="J116" s="54" t="s">
        <v>66</v>
      </c>
      <c r="K116" s="49">
        <v>2</v>
      </c>
      <c r="L116" s="50" t="s">
        <v>5</v>
      </c>
      <c r="M116" s="56">
        <f t="shared" si="13"/>
        <v>38000</v>
      </c>
      <c r="N116" s="55">
        <v>1</v>
      </c>
      <c r="O116" s="50" t="s">
        <v>5</v>
      </c>
      <c r="P116" s="51">
        <v>19000</v>
      </c>
      <c r="Q116" s="56">
        <f t="shared" si="15"/>
        <v>19000</v>
      </c>
      <c r="R116" s="45" t="s">
        <v>65</v>
      </c>
    </row>
    <row r="117" spans="1:18" x14ac:dyDescent="0.2">
      <c r="A117" s="45">
        <v>107</v>
      </c>
      <c r="B117" s="46" t="s">
        <v>116</v>
      </c>
      <c r="C117" s="47" t="s">
        <v>99</v>
      </c>
      <c r="D117" s="48"/>
      <c r="E117" s="49">
        <v>13</v>
      </c>
      <c r="F117" s="50" t="s">
        <v>5</v>
      </c>
      <c r="G117" s="51">
        <v>19000</v>
      </c>
      <c r="H117" s="52">
        <f t="shared" si="14"/>
        <v>247000</v>
      </c>
      <c r="I117" s="53" t="s">
        <v>117</v>
      </c>
      <c r="J117" s="54" t="s">
        <v>66</v>
      </c>
      <c r="K117" s="55">
        <v>12</v>
      </c>
      <c r="L117" s="50" t="s">
        <v>5</v>
      </c>
      <c r="M117" s="56">
        <f t="shared" si="13"/>
        <v>228000</v>
      </c>
      <c r="N117" s="55">
        <v>1</v>
      </c>
      <c r="O117" s="50" t="s">
        <v>5</v>
      </c>
      <c r="P117" s="51">
        <v>19000</v>
      </c>
      <c r="Q117" s="56">
        <f t="shared" si="15"/>
        <v>19000</v>
      </c>
      <c r="R117" s="45" t="s">
        <v>65</v>
      </c>
    </row>
    <row r="118" spans="1:18" x14ac:dyDescent="0.2">
      <c r="A118" s="21">
        <v>108</v>
      </c>
      <c r="B118" s="92" t="s">
        <v>116</v>
      </c>
      <c r="C118" s="31" t="s">
        <v>100</v>
      </c>
      <c r="D118" s="93"/>
      <c r="E118" s="12">
        <v>3</v>
      </c>
      <c r="F118" s="33" t="s">
        <v>82</v>
      </c>
      <c r="G118" s="34">
        <v>30905</v>
      </c>
      <c r="H118" s="44">
        <f t="shared" si="14"/>
        <v>92715</v>
      </c>
      <c r="I118" s="94" t="s">
        <v>117</v>
      </c>
      <c r="J118" s="95" t="s">
        <v>66</v>
      </c>
      <c r="K118" s="12">
        <v>3</v>
      </c>
      <c r="L118" s="33" t="s">
        <v>82</v>
      </c>
      <c r="M118" s="97">
        <f t="shared" si="13"/>
        <v>92715</v>
      </c>
      <c r="N118" s="96">
        <v>0</v>
      </c>
      <c r="O118" s="33" t="s">
        <v>10</v>
      </c>
      <c r="P118" s="34">
        <v>30905</v>
      </c>
      <c r="Q118" s="154">
        <f t="shared" ref="Q118" si="16">N118*P118</f>
        <v>0</v>
      </c>
      <c r="R118" s="21" t="s">
        <v>54</v>
      </c>
    </row>
    <row r="119" spans="1:18" x14ac:dyDescent="0.2">
      <c r="A119" s="45">
        <v>109</v>
      </c>
      <c r="B119" s="46" t="s">
        <v>116</v>
      </c>
      <c r="C119" s="47" t="s">
        <v>101</v>
      </c>
      <c r="D119" s="48"/>
      <c r="E119" s="49">
        <v>100</v>
      </c>
      <c r="F119" s="50" t="s">
        <v>8</v>
      </c>
      <c r="G119" s="51">
        <v>59338</v>
      </c>
      <c r="H119" s="52">
        <f t="shared" si="14"/>
        <v>5933800</v>
      </c>
      <c r="I119" s="53" t="s">
        <v>117</v>
      </c>
      <c r="J119" s="54" t="s">
        <v>66</v>
      </c>
      <c r="K119" s="55">
        <v>88</v>
      </c>
      <c r="L119" s="50" t="s">
        <v>8</v>
      </c>
      <c r="M119" s="56">
        <f t="shared" si="13"/>
        <v>5221744</v>
      </c>
      <c r="N119" s="55">
        <v>12</v>
      </c>
      <c r="O119" s="50" t="s">
        <v>8</v>
      </c>
      <c r="P119" s="51">
        <v>59338</v>
      </c>
      <c r="Q119" s="56">
        <f t="shared" si="15"/>
        <v>712056</v>
      </c>
      <c r="R119" s="45" t="s">
        <v>65</v>
      </c>
    </row>
    <row r="120" spans="1:18" x14ac:dyDescent="0.2">
      <c r="A120" s="45">
        <v>110</v>
      </c>
      <c r="B120" s="46" t="s">
        <v>116</v>
      </c>
      <c r="C120" s="47" t="s">
        <v>102</v>
      </c>
      <c r="D120" s="48"/>
      <c r="E120" s="49">
        <v>7</v>
      </c>
      <c r="F120" s="50" t="s">
        <v>8</v>
      </c>
      <c r="G120" s="51">
        <v>49448</v>
      </c>
      <c r="H120" s="52">
        <f t="shared" si="14"/>
        <v>346136</v>
      </c>
      <c r="I120" s="53" t="s">
        <v>117</v>
      </c>
      <c r="J120" s="54" t="s">
        <v>66</v>
      </c>
      <c r="K120" s="55">
        <v>5</v>
      </c>
      <c r="L120" s="50" t="s">
        <v>8</v>
      </c>
      <c r="M120" s="56">
        <f t="shared" si="13"/>
        <v>247240</v>
      </c>
      <c r="N120" s="55">
        <v>2</v>
      </c>
      <c r="O120" s="50" t="s">
        <v>8</v>
      </c>
      <c r="P120" s="51">
        <v>49448</v>
      </c>
      <c r="Q120" s="56">
        <f t="shared" si="15"/>
        <v>98896</v>
      </c>
      <c r="R120" s="45" t="s">
        <v>65</v>
      </c>
    </row>
    <row r="121" spans="1:18" x14ac:dyDescent="0.2">
      <c r="A121" s="127">
        <v>111</v>
      </c>
      <c r="B121" s="46" t="s">
        <v>116</v>
      </c>
      <c r="C121" s="48" t="s">
        <v>153</v>
      </c>
      <c r="D121" s="48"/>
      <c r="E121" s="127">
        <v>100</v>
      </c>
      <c r="F121" s="127" t="s">
        <v>143</v>
      </c>
      <c r="G121" s="136">
        <v>10000</v>
      </c>
      <c r="H121" s="136">
        <f t="shared" si="14"/>
        <v>1000000</v>
      </c>
      <c r="I121" s="53" t="s">
        <v>117</v>
      </c>
      <c r="J121" s="131" t="s">
        <v>66</v>
      </c>
      <c r="K121" s="127">
        <v>90</v>
      </c>
      <c r="L121" s="127" t="s">
        <v>143</v>
      </c>
      <c r="M121" s="136">
        <f t="shared" si="13"/>
        <v>900000</v>
      </c>
      <c r="N121" s="127">
        <v>10</v>
      </c>
      <c r="O121" s="127" t="s">
        <v>143</v>
      </c>
      <c r="P121" s="136">
        <v>10000</v>
      </c>
      <c r="Q121" s="56">
        <f t="shared" si="15"/>
        <v>100000</v>
      </c>
      <c r="R121" s="127" t="s">
        <v>65</v>
      </c>
    </row>
    <row r="122" spans="1:18" x14ac:dyDescent="0.2">
      <c r="A122" s="127">
        <v>112</v>
      </c>
      <c r="B122" s="130" t="s">
        <v>142</v>
      </c>
      <c r="C122" s="48" t="s">
        <v>135</v>
      </c>
      <c r="D122" s="48"/>
      <c r="E122" s="127">
        <v>18</v>
      </c>
      <c r="F122" s="127" t="s">
        <v>5</v>
      </c>
      <c r="G122" s="136">
        <v>50000</v>
      </c>
      <c r="H122" s="136">
        <f t="shared" si="14"/>
        <v>900000</v>
      </c>
      <c r="I122" s="132" t="s">
        <v>141</v>
      </c>
      <c r="J122" s="127"/>
      <c r="K122" s="127">
        <v>16</v>
      </c>
      <c r="L122" s="127" t="s">
        <v>5</v>
      </c>
      <c r="M122" s="136">
        <f t="shared" si="13"/>
        <v>800000</v>
      </c>
      <c r="N122" s="127">
        <v>2</v>
      </c>
      <c r="O122" s="127" t="s">
        <v>5</v>
      </c>
      <c r="P122" s="136">
        <v>50000</v>
      </c>
      <c r="Q122" s="56">
        <f t="shared" si="15"/>
        <v>100000</v>
      </c>
      <c r="R122" s="127" t="s">
        <v>65</v>
      </c>
    </row>
    <row r="123" spans="1:18" x14ac:dyDescent="0.2">
      <c r="A123" s="160" t="s">
        <v>26</v>
      </c>
      <c r="B123" s="160"/>
      <c r="C123" s="160"/>
      <c r="D123" s="160"/>
      <c r="E123" s="160"/>
      <c r="F123" s="160"/>
      <c r="G123" s="160"/>
      <c r="H123" s="119">
        <f>SUM(H38:H122)</f>
        <v>64349585</v>
      </c>
      <c r="I123" s="117"/>
      <c r="J123" s="117"/>
      <c r="K123" s="117"/>
      <c r="L123" s="117"/>
      <c r="M123" s="119">
        <f>SUM(M38:M122)</f>
        <v>62158959</v>
      </c>
      <c r="N123" s="117"/>
      <c r="O123" s="117"/>
      <c r="P123" s="117"/>
      <c r="Q123" s="138">
        <f>Q76+Q81+Q99+Q103+Q104+Q106+Q112+Q115+Q116+Q117+Q118+Q119+Q120+Q121+Q122</f>
        <v>2190626</v>
      </c>
      <c r="R123" s="117"/>
    </row>
    <row r="124" spans="1:18" x14ac:dyDescent="0.2">
      <c r="A124" s="1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x14ac:dyDescent="0.2">
      <c r="A125" s="1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ht="16.5" x14ac:dyDescent="0.35">
      <c r="A126" s="166" t="s">
        <v>155</v>
      </c>
      <c r="B126" s="166"/>
      <c r="C126" s="166"/>
      <c r="D126" s="150"/>
      <c r="E126" s="150"/>
      <c r="F126" s="150"/>
      <c r="G126" s="151">
        <f>G123</f>
        <v>0</v>
      </c>
      <c r="H126" s="99"/>
      <c r="I126" s="101"/>
      <c r="J126" s="99"/>
      <c r="K126" s="99"/>
      <c r="L126" s="99"/>
      <c r="M126" s="99"/>
      <c r="N126" s="101"/>
      <c r="O126" s="139"/>
      <c r="P126" s="139"/>
      <c r="Q126" s="139"/>
      <c r="R126" s="7"/>
    </row>
    <row r="127" spans="1:18" ht="16.5" x14ac:dyDescent="0.35">
      <c r="A127" s="166" t="s">
        <v>156</v>
      </c>
      <c r="B127" s="166"/>
      <c r="C127" s="166"/>
      <c r="D127" s="150"/>
      <c r="E127" s="150"/>
      <c r="F127" s="140"/>
      <c r="G127" s="151">
        <v>64349585</v>
      </c>
      <c r="H127" s="99"/>
      <c r="I127" s="99"/>
      <c r="J127" s="99"/>
      <c r="K127" s="99"/>
      <c r="L127" s="99"/>
      <c r="M127" s="99"/>
      <c r="N127" s="101"/>
      <c r="O127" s="139"/>
      <c r="P127" s="139"/>
      <c r="Q127" s="139"/>
      <c r="R127" s="7"/>
    </row>
    <row r="128" spans="1:18" ht="15" x14ac:dyDescent="0.25">
      <c r="A128" s="166" t="s">
        <v>122</v>
      </c>
      <c r="B128" s="166"/>
      <c r="C128" s="166"/>
      <c r="D128" s="150"/>
      <c r="E128" s="150"/>
      <c r="F128" s="140"/>
      <c r="G128" s="103">
        <f>G126+G127</f>
        <v>64349585</v>
      </c>
      <c r="H128" s="99"/>
      <c r="I128" s="140"/>
      <c r="J128" s="99"/>
      <c r="K128" s="99"/>
      <c r="L128" s="99"/>
      <c r="M128" s="99"/>
      <c r="N128" s="101"/>
      <c r="O128" s="139"/>
      <c r="P128" s="139"/>
      <c r="Q128" s="139"/>
      <c r="R128" s="7"/>
    </row>
    <row r="129" spans="1:18" x14ac:dyDescent="0.2">
      <c r="A129" s="152"/>
      <c r="B129" s="152"/>
      <c r="C129" s="152"/>
      <c r="D129" s="152"/>
      <c r="E129" s="152"/>
      <c r="F129" s="152"/>
      <c r="G129" s="152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7"/>
    </row>
    <row r="130" spans="1:18" ht="15" x14ac:dyDescent="0.25">
      <c r="A130" s="166" t="s">
        <v>157</v>
      </c>
      <c r="B130" s="166"/>
      <c r="C130" s="166"/>
      <c r="D130" s="150"/>
      <c r="E130" s="150"/>
      <c r="F130" s="140"/>
      <c r="G130" s="103">
        <v>62158959</v>
      </c>
      <c r="H130" s="99"/>
      <c r="I130" s="141"/>
      <c r="J130" s="99"/>
      <c r="K130" s="99"/>
      <c r="L130" s="99"/>
      <c r="M130" s="99"/>
      <c r="N130" s="101"/>
      <c r="O130" s="139"/>
      <c r="P130" s="139"/>
      <c r="Q130" s="139"/>
      <c r="R130" s="7"/>
    </row>
    <row r="131" spans="1:18" ht="16.5" x14ac:dyDescent="0.35">
      <c r="A131" s="166" t="s">
        <v>159</v>
      </c>
      <c r="B131" s="166"/>
      <c r="C131" s="166"/>
      <c r="D131" s="150"/>
      <c r="E131" s="150"/>
      <c r="F131" s="140"/>
      <c r="G131" s="151">
        <f>G128-G130</f>
        <v>2190626</v>
      </c>
      <c r="H131" s="99"/>
      <c r="I131" s="140"/>
      <c r="J131" s="99"/>
      <c r="K131" s="99"/>
      <c r="L131" s="99"/>
      <c r="M131" s="99"/>
      <c r="N131" s="101"/>
      <c r="O131" s="139"/>
      <c r="P131" s="139"/>
      <c r="Q131" s="139"/>
      <c r="R131" s="7"/>
    </row>
    <row r="132" spans="1:18" ht="15" x14ac:dyDescent="0.25">
      <c r="A132" s="142"/>
      <c r="B132" s="142"/>
      <c r="C132" s="142"/>
      <c r="D132" s="142"/>
      <c r="E132" s="142"/>
      <c r="F132" s="142"/>
      <c r="G132" s="143"/>
      <c r="H132" s="142"/>
      <c r="I132" s="144"/>
      <c r="J132" s="142"/>
      <c r="K132" s="142"/>
      <c r="L132" s="142"/>
      <c r="M132" s="143"/>
      <c r="N132" s="143"/>
      <c r="O132" s="143"/>
      <c r="P132" s="145"/>
      <c r="Q132" s="145"/>
    </row>
    <row r="133" spans="1:18" ht="15" x14ac:dyDescent="0.25">
      <c r="A133" s="145"/>
      <c r="B133" s="158"/>
      <c r="C133" s="158"/>
      <c r="D133" s="158"/>
      <c r="E133" s="146"/>
      <c r="F133" s="146"/>
      <c r="G133" s="145"/>
      <c r="H133" s="145"/>
      <c r="I133" s="145"/>
      <c r="J133" s="165" t="s">
        <v>158</v>
      </c>
      <c r="K133" s="158"/>
      <c r="L133" s="158"/>
      <c r="M133" s="158"/>
      <c r="N133" s="158"/>
      <c r="O133" s="158"/>
      <c r="P133" s="158"/>
      <c r="Q133" s="145"/>
    </row>
    <row r="134" spans="1:18" ht="15" x14ac:dyDescent="0.25">
      <c r="A134" s="145"/>
      <c r="B134" s="158" t="s">
        <v>2</v>
      </c>
      <c r="C134" s="158"/>
      <c r="D134" s="158"/>
      <c r="E134" s="146"/>
      <c r="F134" s="146"/>
      <c r="G134" s="145"/>
      <c r="H134" s="145"/>
      <c r="I134" s="145"/>
      <c r="J134" s="146"/>
      <c r="K134" s="146"/>
      <c r="L134" s="146"/>
      <c r="M134" s="146"/>
      <c r="N134" s="146"/>
      <c r="O134" s="146"/>
      <c r="P134" s="146"/>
      <c r="Q134" s="145"/>
    </row>
    <row r="135" spans="1:18" ht="15" x14ac:dyDescent="0.25">
      <c r="A135" s="145"/>
      <c r="B135" s="158" t="s">
        <v>1</v>
      </c>
      <c r="C135" s="158"/>
      <c r="D135" s="158"/>
      <c r="E135" s="146"/>
      <c r="F135" s="146"/>
      <c r="G135" s="145"/>
      <c r="H135" s="145"/>
      <c r="I135" s="145"/>
      <c r="J135" s="158" t="s">
        <v>0</v>
      </c>
      <c r="K135" s="158"/>
      <c r="L135" s="158"/>
      <c r="M135" s="158"/>
      <c r="N135" s="158"/>
      <c r="O135" s="158"/>
      <c r="P135" s="158"/>
      <c r="Q135" s="145"/>
    </row>
    <row r="136" spans="1:18" ht="15" x14ac:dyDescent="0.25">
      <c r="A136" s="145"/>
      <c r="B136" s="145"/>
      <c r="C136" s="145"/>
      <c r="D136" s="145"/>
      <c r="E136" s="145"/>
      <c r="F136" s="145"/>
      <c r="G136" s="145"/>
      <c r="H136" s="145"/>
      <c r="I136" s="145"/>
      <c r="J136" s="146"/>
      <c r="K136" s="146"/>
      <c r="L136" s="146"/>
      <c r="M136" s="146"/>
      <c r="N136" s="146"/>
      <c r="O136" s="146"/>
      <c r="P136" s="146"/>
      <c r="Q136" s="145"/>
    </row>
    <row r="137" spans="1:18" ht="15" x14ac:dyDescent="0.25">
      <c r="A137" s="145"/>
      <c r="B137" s="176" t="s">
        <v>160</v>
      </c>
      <c r="C137" s="176"/>
      <c r="D137" s="176"/>
      <c r="E137" s="145"/>
      <c r="F137" s="145"/>
      <c r="G137" s="145"/>
      <c r="H137" s="145"/>
      <c r="I137" s="145"/>
      <c r="J137" s="146"/>
      <c r="K137" s="176" t="s">
        <v>163</v>
      </c>
      <c r="L137" s="176"/>
      <c r="M137" s="176"/>
      <c r="N137" s="176"/>
      <c r="O137" s="146"/>
      <c r="P137" s="146"/>
      <c r="Q137" s="145"/>
    </row>
    <row r="138" spans="1:18" ht="15" x14ac:dyDescent="0.25">
      <c r="A138" s="145"/>
      <c r="B138" s="145"/>
      <c r="C138" s="145"/>
      <c r="D138" s="145"/>
      <c r="E138" s="145"/>
      <c r="F138" s="145"/>
      <c r="G138" s="145"/>
      <c r="H138" s="145"/>
      <c r="I138" s="145"/>
      <c r="J138" s="146"/>
      <c r="K138" s="146"/>
      <c r="L138" s="146"/>
      <c r="M138" s="146"/>
      <c r="N138" s="146"/>
      <c r="O138" s="146"/>
      <c r="P138" s="146"/>
      <c r="Q138" s="145"/>
    </row>
    <row r="139" spans="1:18" ht="15" x14ac:dyDescent="0.25">
      <c r="A139" s="145"/>
      <c r="B139" s="157" t="s">
        <v>161</v>
      </c>
      <c r="C139" s="157"/>
      <c r="D139" s="157"/>
      <c r="E139" s="147"/>
      <c r="F139" s="147"/>
      <c r="G139" s="148"/>
      <c r="H139" s="149"/>
      <c r="I139" s="145"/>
      <c r="J139" s="157" t="s">
        <v>162</v>
      </c>
      <c r="K139" s="157"/>
      <c r="L139" s="157"/>
      <c r="M139" s="157"/>
      <c r="N139" s="157"/>
      <c r="O139" s="157"/>
      <c r="P139" s="157"/>
      <c r="Q139" s="145"/>
    </row>
    <row r="140" spans="1:18" ht="15" x14ac:dyDescent="0.25">
      <c r="A140" s="145"/>
      <c r="B140" s="176" t="s">
        <v>128</v>
      </c>
      <c r="C140" s="158"/>
      <c r="D140" s="158"/>
      <c r="E140" s="146"/>
      <c r="F140" s="146"/>
      <c r="G140" s="145"/>
      <c r="H140" s="145"/>
      <c r="I140" s="145"/>
      <c r="J140" s="176" t="s">
        <v>164</v>
      </c>
      <c r="K140" s="158"/>
      <c r="L140" s="158"/>
      <c r="M140" s="158"/>
      <c r="N140" s="158"/>
      <c r="O140" s="158"/>
      <c r="P140" s="158"/>
      <c r="Q140" s="145"/>
    </row>
    <row r="269" spans="1:18" x14ac:dyDescent="0.2">
      <c r="A269" s="22"/>
      <c r="B269" s="24" t="s">
        <v>26</v>
      </c>
      <c r="C269" s="24"/>
      <c r="D269" s="24"/>
      <c r="E269" s="24"/>
      <c r="F269" s="22"/>
      <c r="G269" s="23"/>
      <c r="H269" s="23" t="e">
        <f>H37+#REF!+H89+#REF!</f>
        <v>#REF!</v>
      </c>
      <c r="I269" s="35"/>
      <c r="J269" s="23"/>
      <c r="K269" s="30"/>
      <c r="L269" s="23"/>
      <c r="M269" s="23"/>
      <c r="N269" s="30"/>
      <c r="O269" s="23"/>
      <c r="P269" s="23"/>
      <c r="Q269" s="23"/>
      <c r="R269" s="22"/>
    </row>
    <row r="270" spans="1:18" x14ac:dyDescent="0.2">
      <c r="A270" s="58"/>
      <c r="B270" s="59"/>
      <c r="C270" s="60" t="s">
        <v>61</v>
      </c>
      <c r="D270" s="61"/>
      <c r="E270" s="61"/>
      <c r="F270" s="62"/>
      <c r="G270" s="63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2"/>
    </row>
    <row r="271" spans="1:18" x14ac:dyDescent="0.2">
      <c r="A271" s="58"/>
      <c r="B271" s="65"/>
      <c r="C271" s="66" t="s">
        <v>62</v>
      </c>
      <c r="D271" s="67"/>
      <c r="E271" s="61"/>
      <c r="F271" s="62"/>
      <c r="G271" s="63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2"/>
    </row>
    <row r="272" spans="1:18" x14ac:dyDescent="0.2">
      <c r="A272" s="68"/>
      <c r="B272" s="69"/>
      <c r="C272" s="70"/>
      <c r="D272" s="71"/>
      <c r="E272" s="108"/>
      <c r="F272" s="109"/>
      <c r="G272" s="23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109"/>
    </row>
    <row r="273" spans="1:18" x14ac:dyDescent="0.2">
      <c r="A273" s="73"/>
      <c r="B273" s="168" t="s">
        <v>120</v>
      </c>
      <c r="C273" s="169"/>
      <c r="D273" s="170"/>
      <c r="E273" s="107"/>
      <c r="F273" s="99"/>
      <c r="G273" s="99"/>
      <c r="H273" s="100" t="e">
        <f>#REF!+H89+#REF!</f>
        <v>#REF!</v>
      </c>
      <c r="I273" s="74"/>
      <c r="J273" s="75"/>
      <c r="K273" s="76"/>
      <c r="L273" s="74"/>
      <c r="M273" s="74"/>
      <c r="N273" s="74"/>
      <c r="O273" s="75"/>
      <c r="P273" s="77"/>
      <c r="Q273" s="77"/>
      <c r="R273" s="77"/>
    </row>
    <row r="274" spans="1:18" ht="14.25" x14ac:dyDescent="0.35">
      <c r="A274" s="73"/>
      <c r="B274" s="168" t="s">
        <v>121</v>
      </c>
      <c r="C274" s="169"/>
      <c r="D274" s="170"/>
      <c r="E274" s="107"/>
      <c r="F274" s="99"/>
      <c r="G274" s="101"/>
      <c r="H274" s="102">
        <v>6626500</v>
      </c>
      <c r="I274" s="74"/>
      <c r="J274" s="74"/>
      <c r="K274" s="76"/>
      <c r="L274" s="74"/>
      <c r="M274" s="74"/>
      <c r="N274" s="74"/>
      <c r="O274" s="75"/>
      <c r="P274" s="77"/>
      <c r="Q274" s="77"/>
      <c r="R274" s="77"/>
    </row>
    <row r="275" spans="1:18" x14ac:dyDescent="0.2">
      <c r="A275" s="73"/>
      <c r="B275" s="168" t="s">
        <v>122</v>
      </c>
      <c r="C275" s="169"/>
      <c r="D275" s="170"/>
      <c r="E275" s="107"/>
      <c r="F275" s="99"/>
      <c r="G275" s="101"/>
      <c r="H275" s="103" t="e">
        <f>H273+H274</f>
        <v>#REF!</v>
      </c>
      <c r="I275" s="74"/>
      <c r="J275" s="78"/>
      <c r="K275" s="76"/>
      <c r="L275" s="74"/>
      <c r="M275" s="74"/>
      <c r="N275" s="74"/>
      <c r="O275" s="75"/>
      <c r="P275" s="77"/>
      <c r="Q275" s="77"/>
      <c r="R275" s="77"/>
    </row>
    <row r="276" spans="1:18" x14ac:dyDescent="0.2">
      <c r="A276" s="73"/>
      <c r="B276" s="104"/>
      <c r="C276" s="105"/>
      <c r="D276" s="104"/>
      <c r="E276" s="104"/>
      <c r="F276" s="104"/>
      <c r="G276" s="104"/>
      <c r="H276" s="104"/>
      <c r="I276" s="79"/>
      <c r="J276" s="79"/>
      <c r="K276" s="79"/>
      <c r="L276" s="79"/>
      <c r="M276" s="79"/>
      <c r="N276" s="79"/>
      <c r="O276" s="79"/>
      <c r="P276" s="79"/>
      <c r="Q276" s="79"/>
      <c r="R276" s="80"/>
    </row>
    <row r="277" spans="1:18" x14ac:dyDescent="0.2">
      <c r="A277" s="73"/>
      <c r="B277" s="168" t="s">
        <v>123</v>
      </c>
      <c r="C277" s="169"/>
      <c r="D277" s="170"/>
      <c r="E277" s="107"/>
      <c r="F277" s="99"/>
      <c r="G277" s="101"/>
      <c r="H277" s="100">
        <v>57600041</v>
      </c>
      <c r="I277" s="74"/>
      <c r="J277" s="81"/>
      <c r="K277" s="76"/>
      <c r="L277" s="74"/>
      <c r="M277" s="74"/>
      <c r="N277" s="74"/>
      <c r="O277" s="75"/>
      <c r="P277" s="77"/>
      <c r="Q277" s="77"/>
      <c r="R277" s="77"/>
    </row>
    <row r="278" spans="1:18" ht="14.25" x14ac:dyDescent="0.35">
      <c r="A278" s="73"/>
      <c r="B278" s="173" t="s">
        <v>124</v>
      </c>
      <c r="C278" s="174"/>
      <c r="D278" s="175"/>
      <c r="E278" s="111"/>
      <c r="F278" s="99"/>
      <c r="G278" s="101"/>
      <c r="H278" s="106" t="e">
        <f>H277-H275</f>
        <v>#REF!</v>
      </c>
      <c r="I278" s="74"/>
      <c r="J278" s="78"/>
      <c r="K278" s="76"/>
      <c r="L278" s="74"/>
      <c r="M278" s="74"/>
      <c r="N278" s="74"/>
      <c r="O278" s="75"/>
      <c r="P278" s="77"/>
      <c r="Q278" s="77"/>
      <c r="R278" s="77"/>
    </row>
    <row r="280" spans="1:18" x14ac:dyDescent="0.2">
      <c r="A280" s="82"/>
      <c r="B280" s="82"/>
      <c r="C280" s="82"/>
      <c r="D280" s="82"/>
      <c r="E280" s="82"/>
      <c r="F280" s="82"/>
      <c r="G280" s="83"/>
      <c r="H280" s="82"/>
      <c r="I280" s="84"/>
      <c r="J280" s="85"/>
      <c r="K280" s="82"/>
      <c r="L280" s="82"/>
      <c r="M280" s="83"/>
      <c r="N280" s="83"/>
      <c r="O280" s="83"/>
      <c r="P280" s="2"/>
      <c r="Q280" s="2"/>
      <c r="R280" s="2"/>
    </row>
    <row r="281" spans="1:18" x14ac:dyDescent="0.2">
      <c r="A281" s="2"/>
      <c r="B281" s="167"/>
      <c r="C281" s="167"/>
      <c r="D281" s="167"/>
      <c r="E281" s="112"/>
      <c r="F281" s="112"/>
      <c r="G281" s="2"/>
      <c r="H281" s="2"/>
      <c r="I281" s="2"/>
      <c r="J281" s="167" t="s">
        <v>129</v>
      </c>
      <c r="K281" s="167"/>
      <c r="L281" s="167"/>
      <c r="M281" s="167"/>
      <c r="N281" s="167"/>
      <c r="O281" s="167"/>
      <c r="P281" s="167"/>
      <c r="Q281" s="2"/>
      <c r="R281" s="2"/>
    </row>
    <row r="282" spans="1:18" x14ac:dyDescent="0.2">
      <c r="A282" s="2"/>
      <c r="B282" s="167" t="s">
        <v>2</v>
      </c>
      <c r="C282" s="167"/>
      <c r="D282" s="167"/>
      <c r="E282" s="112"/>
      <c r="F282" s="112"/>
      <c r="G282" s="2"/>
      <c r="H282" s="2"/>
      <c r="I282" s="2"/>
      <c r="J282" s="112"/>
      <c r="K282" s="112"/>
      <c r="L282" s="112"/>
      <c r="M282" s="112"/>
      <c r="N282" s="112"/>
      <c r="O282" s="112"/>
      <c r="P282" s="112"/>
      <c r="Q282" s="2"/>
      <c r="R282" s="2"/>
    </row>
    <row r="283" spans="1:18" x14ac:dyDescent="0.2">
      <c r="A283" s="2"/>
      <c r="B283" s="167" t="s">
        <v>1</v>
      </c>
      <c r="C283" s="167"/>
      <c r="D283" s="167"/>
      <c r="E283" s="112"/>
      <c r="F283" s="112"/>
      <c r="G283" s="2"/>
      <c r="H283" s="2"/>
      <c r="I283" s="2"/>
      <c r="J283" s="167" t="s">
        <v>0</v>
      </c>
      <c r="K283" s="167"/>
      <c r="L283" s="167"/>
      <c r="M283" s="167"/>
      <c r="N283" s="167"/>
      <c r="O283" s="167"/>
      <c r="P283" s="167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112"/>
      <c r="K284" s="112"/>
      <c r="L284" s="112"/>
      <c r="M284" s="112"/>
      <c r="N284" s="112"/>
      <c r="O284" s="112"/>
      <c r="P284" s="112"/>
      <c r="Q284" s="2"/>
      <c r="R284" s="2"/>
    </row>
    <row r="285" spans="1:18" x14ac:dyDescent="0.2">
      <c r="A285" s="86"/>
      <c r="B285" s="86"/>
      <c r="C285" s="86"/>
      <c r="D285" s="86"/>
      <c r="E285" s="86"/>
      <c r="F285" s="86"/>
      <c r="G285" s="86"/>
      <c r="H285" s="86"/>
      <c r="I285" s="86"/>
      <c r="J285" s="87"/>
      <c r="K285" s="87"/>
      <c r="L285" s="87"/>
      <c r="M285" s="87"/>
      <c r="N285" s="87"/>
      <c r="O285" s="87"/>
      <c r="P285" s="112"/>
      <c r="Q285" s="2"/>
      <c r="R285" s="2"/>
    </row>
    <row r="286" spans="1:18" x14ac:dyDescent="0.2">
      <c r="A286" s="86"/>
      <c r="B286" s="86"/>
      <c r="C286" s="86"/>
      <c r="D286" s="86"/>
      <c r="E286" s="86"/>
      <c r="F286" s="86"/>
      <c r="G286" s="86"/>
      <c r="H286" s="86"/>
      <c r="I286" s="86"/>
      <c r="J286" s="87"/>
      <c r="K286" s="87"/>
      <c r="L286" s="87"/>
      <c r="M286" s="87"/>
      <c r="N286" s="87"/>
      <c r="O286" s="87"/>
      <c r="P286" s="112"/>
      <c r="Q286" s="2"/>
      <c r="R286" s="2"/>
    </row>
    <row r="287" spans="1:18" x14ac:dyDescent="0.2">
      <c r="A287" s="2"/>
      <c r="B287" s="171" t="s">
        <v>127</v>
      </c>
      <c r="C287" s="171"/>
      <c r="D287" s="171"/>
      <c r="E287" s="110"/>
      <c r="F287" s="110"/>
      <c r="G287" s="88"/>
      <c r="H287" s="89"/>
      <c r="I287" s="2"/>
      <c r="J287" s="171" t="s">
        <v>125</v>
      </c>
      <c r="K287" s="171"/>
      <c r="L287" s="171"/>
      <c r="M287" s="171"/>
      <c r="N287" s="171"/>
      <c r="O287" s="171"/>
      <c r="P287" s="171"/>
      <c r="Q287" s="2"/>
      <c r="R287" s="2"/>
    </row>
    <row r="288" spans="1:18" x14ac:dyDescent="0.2">
      <c r="A288" s="2"/>
      <c r="B288" s="172" t="s">
        <v>128</v>
      </c>
      <c r="C288" s="172"/>
      <c r="D288" s="172"/>
      <c r="E288" s="87"/>
      <c r="F288" s="87"/>
      <c r="G288" s="86"/>
      <c r="H288" s="86"/>
      <c r="I288" s="2"/>
      <c r="J288" s="172" t="s">
        <v>126</v>
      </c>
      <c r="K288" s="172"/>
      <c r="L288" s="172"/>
      <c r="M288" s="172"/>
      <c r="N288" s="172"/>
      <c r="O288" s="172"/>
      <c r="P288" s="172"/>
      <c r="Q288" s="2"/>
      <c r="R288" s="2"/>
    </row>
  </sheetData>
  <mergeCells count="43">
    <mergeCell ref="K137:N137"/>
    <mergeCell ref="A1:R1"/>
    <mergeCell ref="A2:R2"/>
    <mergeCell ref="A8:A10"/>
    <mergeCell ref="B8:H8"/>
    <mergeCell ref="O8:R8"/>
    <mergeCell ref="H9:H10"/>
    <mergeCell ref="K9:L9"/>
    <mergeCell ref="M9:M10"/>
    <mergeCell ref="Q9:Q10"/>
    <mergeCell ref="K10:L10"/>
    <mergeCell ref="A123:G123"/>
    <mergeCell ref="A126:C126"/>
    <mergeCell ref="A127:C127"/>
    <mergeCell ref="A128:C128"/>
    <mergeCell ref="K11:L11"/>
    <mergeCell ref="A37:D37"/>
    <mergeCell ref="B287:D287"/>
    <mergeCell ref="J287:P287"/>
    <mergeCell ref="B288:D288"/>
    <mergeCell ref="J288:P288"/>
    <mergeCell ref="B274:D274"/>
    <mergeCell ref="B275:D275"/>
    <mergeCell ref="B277:D277"/>
    <mergeCell ref="B278:D278"/>
    <mergeCell ref="B281:D281"/>
    <mergeCell ref="J281:P281"/>
    <mergeCell ref="A130:C130"/>
    <mergeCell ref="A131:C131"/>
    <mergeCell ref="B282:D282"/>
    <mergeCell ref="B283:D283"/>
    <mergeCell ref="J283:P283"/>
    <mergeCell ref="B273:D273"/>
    <mergeCell ref="J139:P139"/>
    <mergeCell ref="B140:D140"/>
    <mergeCell ref="J140:P140"/>
    <mergeCell ref="B133:D133"/>
    <mergeCell ref="J133:P133"/>
    <mergeCell ref="B134:D134"/>
    <mergeCell ref="B135:D135"/>
    <mergeCell ref="J135:P135"/>
    <mergeCell ref="B139:D139"/>
    <mergeCell ref="B137:D137"/>
  </mergeCells>
  <pageMargins left="0.7" right="0.7" top="0.5" bottom="0.75" header="0.3" footer="0.3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peneriman Pengeluaran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2022-06-06T08:34:52Z</cp:lastPrinted>
  <dcterms:created xsi:type="dcterms:W3CDTF">2020-05-05T03:47:50Z</dcterms:created>
  <dcterms:modified xsi:type="dcterms:W3CDTF">2022-06-06T08:35:51Z</dcterms:modified>
</cp:coreProperties>
</file>