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525" windowWidth="12120" windowHeight="7590" tabRatio="939" activeTab="1"/>
  </bookViews>
  <sheets>
    <sheet name="DUK 2022" sheetId="24" r:id="rId1"/>
    <sheet name="DUK 2022 April" sheetId="25" r:id="rId2"/>
    <sheet name="Sheet2" sheetId="2" r:id="rId3"/>
    <sheet name="Sheet3" sheetId="3" r:id="rId4"/>
    <sheet name="Sheet4" sheetId="4" r:id="rId5"/>
    <sheet name="Sheet5" sheetId="5" r:id="rId6"/>
  </sheets>
  <definedNames>
    <definedName name="_xlnm.Print_Area" localSheetId="0">'DUK 2022'!$A$1:$T$75</definedName>
    <definedName name="_xlnm.Print_Area" localSheetId="1">'DUK 2022 April'!$A$1:$T$84</definedName>
    <definedName name="_xlnm.Print_Titles" localSheetId="0">'DUK 2022'!$4:$7</definedName>
    <definedName name="_xlnm.Print_Titles" localSheetId="1">'DUK 2022 April'!$4:$7</definedName>
  </definedNames>
  <calcPr calcId="162913"/>
</workbook>
</file>

<file path=xl/calcChain.xml><?xml version="1.0" encoding="utf-8"?>
<calcChain xmlns="http://schemas.openxmlformats.org/spreadsheetml/2006/main">
  <c r="R68" i="25" l="1"/>
  <c r="R66" i="25"/>
  <c r="R64" i="25"/>
  <c r="R24" i="25" l="1"/>
  <c r="R38" i="25"/>
  <c r="R44" i="25"/>
  <c r="R62" i="25"/>
  <c r="R60" i="25"/>
  <c r="R58" i="25"/>
  <c r="R56" i="25"/>
  <c r="R54" i="25"/>
  <c r="R52" i="25"/>
  <c r="R50" i="25"/>
  <c r="R48" i="25"/>
  <c r="R46" i="25"/>
  <c r="R42" i="25"/>
  <c r="R40" i="25"/>
  <c r="R36" i="25"/>
  <c r="R32" i="25"/>
  <c r="R30" i="25"/>
  <c r="R26" i="25"/>
  <c r="R20" i="25"/>
  <c r="R18" i="25"/>
  <c r="R14" i="25"/>
  <c r="R12" i="25"/>
  <c r="R10" i="25"/>
  <c r="R8" i="25"/>
  <c r="R16" i="25"/>
  <c r="R34" i="25"/>
  <c r="R22" i="25" l="1"/>
  <c r="R28" i="25"/>
  <c r="R8" i="24" l="1"/>
  <c r="R22" i="24"/>
  <c r="R10" i="24" l="1"/>
  <c r="R20" i="24" l="1"/>
  <c r="R14" i="24" l="1"/>
  <c r="R34" i="24" l="1"/>
  <c r="R56" i="24" l="1"/>
  <c r="R54" i="24"/>
</calcChain>
</file>

<file path=xl/sharedStrings.xml><?xml version="1.0" encoding="utf-8"?>
<sst xmlns="http://schemas.openxmlformats.org/spreadsheetml/2006/main" count="805" uniqueCount="259">
  <si>
    <t xml:space="preserve"> SATUAN POLISI PAMONG PRAJA KOTA SERANG</t>
  </si>
  <si>
    <t>NAMA</t>
  </si>
  <si>
    <t>TEMPAT  LAHIR</t>
  </si>
  <si>
    <t>PANGKAT</t>
  </si>
  <si>
    <t>KENAIKAN</t>
  </si>
  <si>
    <t>MASA KERJA</t>
  </si>
  <si>
    <t>LATIHAN JABATAN</t>
  </si>
  <si>
    <t xml:space="preserve">PEDIDIKAN </t>
  </si>
  <si>
    <t>USIA</t>
  </si>
  <si>
    <t>CATATAN MUTASI KEPINDAHAN</t>
  </si>
  <si>
    <t xml:space="preserve">KET </t>
  </si>
  <si>
    <t>GAJI BERKALA</t>
  </si>
  <si>
    <t>DEFINITIF</t>
  </si>
  <si>
    <t>TMT</t>
  </si>
  <si>
    <t>GOLONGAN RUANG</t>
  </si>
  <si>
    <t>THN</t>
  </si>
  <si>
    <t>BLN</t>
  </si>
  <si>
    <t>DIKLAT</t>
  </si>
  <si>
    <t>JAM</t>
  </si>
  <si>
    <t>FORMAL</t>
  </si>
  <si>
    <t>JURUSAN</t>
  </si>
  <si>
    <t>5</t>
  </si>
  <si>
    <t>7</t>
  </si>
  <si>
    <t xml:space="preserve"> 8</t>
  </si>
  <si>
    <t xml:space="preserve"> 9</t>
  </si>
  <si>
    <t>Serang</t>
  </si>
  <si>
    <t>-</t>
  </si>
  <si>
    <t>S2</t>
  </si>
  <si>
    <t>- PIM IV</t>
  </si>
  <si>
    <t>MAGISTER MANAGEMENT</t>
  </si>
  <si>
    <t>Penata Tk.I III/d</t>
  </si>
  <si>
    <t>01-04-2011</t>
  </si>
  <si>
    <t>S1</t>
  </si>
  <si>
    <t>SLTA</t>
  </si>
  <si>
    <t>- Pelaksana Satpol PP Kota Serang</t>
  </si>
  <si>
    <t>Pelaksana</t>
  </si>
  <si>
    <t>IPS</t>
  </si>
  <si>
    <t>S 1</t>
  </si>
  <si>
    <t>ILMU HUKUM</t>
  </si>
  <si>
    <t>01-01-2011</t>
  </si>
  <si>
    <t>Pangkal Pinang</t>
  </si>
  <si>
    <t>19790609 201101 .2. 001</t>
  </si>
  <si>
    <t>SYAEPUL BAHRI</t>
  </si>
  <si>
    <t>01-10-2010</t>
  </si>
  <si>
    <t>19750611.200604 .1. 008</t>
  </si>
  <si>
    <t>SLTP</t>
  </si>
  <si>
    <t>NAIMAN</t>
  </si>
  <si>
    <t>KUSNADI</t>
  </si>
  <si>
    <t>19790503 . 200801  .1. 008</t>
  </si>
  <si>
    <t>UYUNG</t>
  </si>
  <si>
    <t>Lebak</t>
  </si>
  <si>
    <t>19780807 . 200801 .1. 010</t>
  </si>
  <si>
    <t>Dinas PU Kota Serang</t>
  </si>
  <si>
    <t xml:space="preserve"> Dinas PU Kota Serang</t>
  </si>
  <si>
    <t>EK .MANAJM KEU</t>
  </si>
  <si>
    <t>- PIM. IV</t>
  </si>
  <si>
    <t>Sekretaris</t>
  </si>
  <si>
    <t>Pengatur Muda , II/a</t>
  </si>
  <si>
    <t>Pembina Tk.I / IV b</t>
  </si>
  <si>
    <t>FERA DIANA, SE</t>
  </si>
  <si>
    <t>Labuan</t>
  </si>
  <si>
    <t>Pembina Tk.I</t>
  </si>
  <si>
    <t>Sub. Bagian Umum dan Kepegawaian</t>
  </si>
  <si>
    <t>- Pelaksana bagian Umum Kab. Bekasi</t>
  </si>
  <si>
    <t>19740713.200801. 1. 006</t>
  </si>
  <si>
    <t>KOTA SERANG</t>
  </si>
  <si>
    <t>ILMU PENDIDIKAN</t>
  </si>
  <si>
    <t>01-04-2018</t>
  </si>
  <si>
    <t>TB. HAMZAH, S.Sos,MM</t>
  </si>
  <si>
    <t>- Sekretariat DPRD Kota Serang</t>
  </si>
  <si>
    <t>19720705 200012 1 002</t>
  </si>
  <si>
    <t>01-10-2018</t>
  </si>
  <si>
    <t>Pengatur , II/c</t>
  </si>
  <si>
    <t>01-04-2019</t>
  </si>
  <si>
    <t>Pembina / IV a</t>
  </si>
  <si>
    <t>01-10-2019</t>
  </si>
  <si>
    <t xml:space="preserve"> - PIM III</t>
  </si>
  <si>
    <t>,2</t>
  </si>
  <si>
    <t>01-10-2020</t>
  </si>
  <si>
    <t>04-01-2017</t>
  </si>
  <si>
    <t>Sub. Bagian Keuangan , Program, Evaluasi dan Pelaporan</t>
  </si>
  <si>
    <t>Kepala Seksi Pemadam Kebakaran</t>
  </si>
  <si>
    <t>Penata / III c</t>
  </si>
  <si>
    <t>UBA AGUS MAULUDIN, S.Sos., M.Si</t>
  </si>
  <si>
    <t>LUTHFI ISDIYANA, SH</t>
  </si>
  <si>
    <t>19830319 201001 1 004</t>
  </si>
  <si>
    <t>19640801  199503 1 003</t>
  </si>
  <si>
    <t xml:space="preserve"> - Kasi Trantib Kel. Lontar Baru</t>
  </si>
  <si>
    <t>ILMU ADM NEGARA</t>
  </si>
  <si>
    <t xml:space="preserve"> - Kepala UPT Damkar Dinas Tata Kota , Kota Serang</t>
  </si>
  <si>
    <t>ASDI SUPARYA</t>
  </si>
  <si>
    <t>19750210 200801 1 003</t>
  </si>
  <si>
    <t>Subang</t>
  </si>
  <si>
    <t>Pengatur Muda Tk.I , II/b</t>
  </si>
  <si>
    <t>paket C</t>
  </si>
  <si>
    <t>SUMARDI</t>
  </si>
  <si>
    <t>19700501 200801 1 005</t>
  </si>
  <si>
    <t>Pekat C</t>
  </si>
  <si>
    <t xml:space="preserve"> - Pelaksana Dinas Tata Kota</t>
  </si>
  <si>
    <t>ALDEN HALIMI</t>
  </si>
  <si>
    <t>19711213 200801 1 001</t>
  </si>
  <si>
    <t>Paket C</t>
  </si>
  <si>
    <t>19670505 200701 1 021</t>
  </si>
  <si>
    <t>ILMU EKONOMI</t>
  </si>
  <si>
    <t>HERI SURYADINATA, SE</t>
  </si>
  <si>
    <t>01-10-2021</t>
  </si>
  <si>
    <t xml:space="preserve"> - PPNS</t>
  </si>
  <si>
    <t>01-04-2022</t>
  </si>
  <si>
    <t xml:space="preserve"> - Diklat SATPOL PP</t>
  </si>
  <si>
    <t>Pengatur Tk I , II/d</t>
  </si>
  <si>
    <t>01-10-2022</t>
  </si>
  <si>
    <t>USWATUN HASANAH, S.Pd</t>
  </si>
  <si>
    <t>19810506 201101 2 001</t>
  </si>
  <si>
    <t>PENDIDIKAN</t>
  </si>
  <si>
    <t>Penata  / III c</t>
  </si>
  <si>
    <t>Admisitrasi Negara</t>
  </si>
  <si>
    <t>Plt. KEPALA SATUAN POLISI PAMONG PRAJA</t>
  </si>
  <si>
    <t>19671220 199303 1 004</t>
  </si>
  <si>
    <t>AWALUDIN, S.Pd</t>
  </si>
  <si>
    <t>19810425 201001 1 010</t>
  </si>
  <si>
    <t>KUSNA RAMDANI, S.Sos.,M.Si</t>
  </si>
  <si>
    <t>Sumedang</t>
  </si>
  <si>
    <t xml:space="preserve">.Kepala Satuan Polisi Pamong Praja </t>
  </si>
  <si>
    <t>01-02-2021</t>
  </si>
  <si>
    <t xml:space="preserve"> - Kabag TU dan Protokol Setda Kota Serang</t>
  </si>
  <si>
    <t>Adm Pemerintah Daerah</t>
  </si>
  <si>
    <t>Ilmu Administrasi</t>
  </si>
  <si>
    <t>01-04-2021</t>
  </si>
  <si>
    <t xml:space="preserve"> - Sub Bidang Data dan Informasi BPPBJ</t>
  </si>
  <si>
    <t>01-10-2023</t>
  </si>
  <si>
    <t>D3</t>
  </si>
  <si>
    <t>Kasi Penataan dan Pengembangan</t>
  </si>
  <si>
    <t>RACHMATULLAH, S.Sos.,M.Si</t>
  </si>
  <si>
    <t xml:space="preserve"> KEPALA SATUAN POLISI PAMONG PRAJA</t>
  </si>
  <si>
    <t xml:space="preserve">  19711204 199202 1 001</t>
  </si>
  <si>
    <t>Talang</t>
  </si>
  <si>
    <t>LORA DES S.IP.,MM</t>
  </si>
  <si>
    <t>19711204 199202 1 001</t>
  </si>
  <si>
    <t>DUK</t>
  </si>
  <si>
    <t>Magister Manajemen</t>
  </si>
  <si>
    <t>01-01-2022</t>
  </si>
  <si>
    <t>Ilmu Pemerintah</t>
  </si>
  <si>
    <t>DAFTAR URUT KEPANGKATAN</t>
  </si>
  <si>
    <t>TEDI KUSNADI, S.STP.,M.Si</t>
  </si>
  <si>
    <t>YUDI WAHYUDI, S.Sos</t>
  </si>
  <si>
    <t>BAIHAKI, S.Pd</t>
  </si>
  <si>
    <t>LAILI QODAR TINUR,SH</t>
  </si>
  <si>
    <t>Kepala Bidang Pemadam Kebakaran</t>
  </si>
  <si>
    <t>BUDI WINARKO, SE.,M.Si</t>
  </si>
  <si>
    <t>INDINA FARAH, S.Psi</t>
  </si>
  <si>
    <t>Penata Muda / III a</t>
  </si>
  <si>
    <t>19971020 202012 2 019</t>
  </si>
  <si>
    <t>WISNU PRATAMA, A.Md</t>
  </si>
  <si>
    <t>Pengatur/ II c</t>
  </si>
  <si>
    <t>19901207 202012 1 008</t>
  </si>
  <si>
    <t>01-12-2020</t>
  </si>
  <si>
    <t>Teknik Komputer</t>
  </si>
  <si>
    <t>Psikologi</t>
  </si>
  <si>
    <t xml:space="preserve"> CPNS</t>
  </si>
  <si>
    <t>Kepala Seksi Operasi dan Pengendalian</t>
  </si>
  <si>
    <t>Kepala Seksi Perundang - undangan</t>
  </si>
  <si>
    <t>19810315 200801 1 008</t>
  </si>
  <si>
    <t>Pandeglang</t>
  </si>
  <si>
    <t>19831227 201101 2 002</t>
  </si>
  <si>
    <t>01-01-2023</t>
  </si>
  <si>
    <t>01-04-2023</t>
  </si>
  <si>
    <t>Ilmu Hukum</t>
  </si>
  <si>
    <t>Kasubag Umum dan Kepegawaian Kec. Cipocok Jaya</t>
  </si>
  <si>
    <t xml:space="preserve">Ogan Komering Ilir </t>
  </si>
  <si>
    <t>19690106 199204 1 001</t>
  </si>
  <si>
    <t xml:space="preserve"> - Kepala Bidang Statistk, Dokumentasi dan Informatika Kota Serang</t>
  </si>
  <si>
    <t xml:space="preserve"> Kepala Kelurahan Sukawana Kec. Serang Kota Serang</t>
  </si>
  <si>
    <t>19721221 200801 1 001</t>
  </si>
  <si>
    <t>Bandar Lampung</t>
  </si>
  <si>
    <t xml:space="preserve"> Sekretaris Kel. Mesjid Priyayi Kec. Kasemen Kota Serang</t>
  </si>
  <si>
    <t>19760610 199701 1 001</t>
  </si>
  <si>
    <t xml:space="preserve"> </t>
  </si>
  <si>
    <t>Kepala Bidang Sumber Daya Aparatur dan Perlindungan Masyarakat</t>
  </si>
  <si>
    <t>OMAN SOLIHIN, S.Sos.,MM</t>
  </si>
  <si>
    <t>Kepala Seksi Satuan Perlindungan Masyarakat</t>
  </si>
  <si>
    <t>01-10-2024</t>
  </si>
  <si>
    <t>19650227 198602 1 002</t>
  </si>
  <si>
    <t>01-02-2023</t>
  </si>
  <si>
    <t xml:space="preserve"> Kepala Seksi Pemberdayaan dan Pemasyarakatan Olah raga Dinas Pariwisata, Kepemudaan dan Olahraga Kota Serang</t>
  </si>
  <si>
    <t xml:space="preserve">   </t>
  </si>
  <si>
    <t>01-10-2016</t>
  </si>
  <si>
    <t>MAGISTER MANAJEMEN</t>
  </si>
  <si>
    <t>ILMU ADM PEMERINTAHAN DAERAH</t>
  </si>
  <si>
    <t>01-06-2023</t>
  </si>
  <si>
    <t>ADMINISTRASI NEGARA</t>
  </si>
  <si>
    <t>01-03-2022</t>
  </si>
  <si>
    <t>01-06-2022</t>
  </si>
  <si>
    <t>,01-10-2021</t>
  </si>
  <si>
    <t>01-05-2022</t>
  </si>
  <si>
    <t>01-11-2022</t>
  </si>
  <si>
    <t>01-02-2022</t>
  </si>
  <si>
    <t>01-04-2020</t>
  </si>
  <si>
    <t>01-04-2016</t>
  </si>
  <si>
    <t>01-06-2021</t>
  </si>
  <si>
    <t>Ilmu Pemerintahan</t>
  </si>
  <si>
    <t>ILMU ADMINISTRASI</t>
  </si>
  <si>
    <t xml:space="preserve"> -  KEPALA BAGIAN PEMERINTAHAN</t>
  </si>
  <si>
    <t>- Pelaksana Kel. Karundang Kec. Cipocok Jaya</t>
  </si>
  <si>
    <t xml:space="preserve"> - Bappeda Kota Serang</t>
  </si>
  <si>
    <t>19721223 200312 2 002</t>
  </si>
  <si>
    <t>01-04-2025</t>
  </si>
  <si>
    <t>01-10-2025</t>
  </si>
  <si>
    <t>,01-10-2025</t>
  </si>
  <si>
    <t>TAHUN 2022</t>
  </si>
  <si>
    <t>Analis Damkar Ahli Muda</t>
  </si>
  <si>
    <t>Polisi Pamong Praja Ahli Muda</t>
  </si>
  <si>
    <t>30-12-2021</t>
  </si>
  <si>
    <t>AHMAD TURMUDI, S.Sos.,M.Si</t>
  </si>
  <si>
    <t>19750125 200604 1 015</t>
  </si>
  <si>
    <t>Kepala Seksi Sumber Daya Aparatur</t>
  </si>
  <si>
    <t>Administrasi Negara</t>
  </si>
  <si>
    <t>Magister Sains</t>
  </si>
  <si>
    <t xml:space="preserve"> - Kasubag Umpeg BLH</t>
  </si>
  <si>
    <t>ARTAWI, S.Sos</t>
  </si>
  <si>
    <t>19640917 198903 1 012</t>
  </si>
  <si>
    <t>Kepala Seksi Pencegahan</t>
  </si>
  <si>
    <t xml:space="preserve"> - Lurah Tembong</t>
  </si>
  <si>
    <t>19661025 199312 1 002</t>
  </si>
  <si>
    <t>GARUT</t>
  </si>
  <si>
    <t>25-10-1966</t>
  </si>
  <si>
    <t>Drs. DEDE SUWARNO SOBARIANSYAH, M.Si</t>
  </si>
  <si>
    <t>FARIANDI, SE</t>
  </si>
  <si>
    <t>19770104 201101 1 001</t>
  </si>
  <si>
    <t>IMAS  ROCHMAWATI, SE</t>
  </si>
  <si>
    <t>19860913 201101 2 002</t>
  </si>
  <si>
    <t>Penata  Muda Tk/ III b</t>
  </si>
  <si>
    <t>Ilmu Ekonomi</t>
  </si>
  <si>
    <t xml:space="preserve"> - Kepala Seksi Pemerintahan Umum dan Pelayanan Publik Kel. Sayar</t>
  </si>
  <si>
    <t>Penata /III c</t>
  </si>
  <si>
    <t>Kepala Bidang Keluarga Berencana, Ketahanan dan Kesejahteraan Keluarga , Dinas Pemeberdayaan Perempuan, Perlindungan Anak dan Keluarga Berencana</t>
  </si>
  <si>
    <t xml:space="preserve">Sub. Koordinator Bina Potensi Masyarakat </t>
  </si>
  <si>
    <t xml:space="preserve">19701207 200502 1 001 </t>
  </si>
  <si>
    <t xml:space="preserve">Kepala Seksi ketentraman dan Ketertiban Umum Kecamatan Walantaka  Kota Serang </t>
  </si>
  <si>
    <t>Magister Pendidikan</t>
  </si>
  <si>
    <t>PNS</t>
  </si>
  <si>
    <t xml:space="preserve"> Sekretaris Kelurahan Unyur Kec. Serang</t>
  </si>
  <si>
    <r>
      <t>SAEPUL ANWAR, S.Pd.,M.Pd</t>
    </r>
    <r>
      <rPr>
        <b/>
        <u/>
        <sz val="6"/>
        <rFont val="Calibri"/>
        <family val="2"/>
        <scheme val="minor"/>
      </rPr>
      <t xml:space="preserve"> </t>
    </r>
  </si>
  <si>
    <t>Kepala Bidang Penegakan Perundang-undangan, Ketenteraman dan Ketertiban</t>
  </si>
  <si>
    <t>FERDIANSYAH RAMADHANA, ST</t>
  </si>
  <si>
    <t>Analis Damkar Ahli Pertama</t>
  </si>
  <si>
    <t>19910409 202203 1 011</t>
  </si>
  <si>
    <t>BELLA CHINTIA, SH</t>
  </si>
  <si>
    <t>Polisi Pamong Praja Ahli Pertama</t>
  </si>
  <si>
    <t>19960606 202203 2 027</t>
  </si>
  <si>
    <t>EKA YULIANI, A.Md</t>
  </si>
  <si>
    <t>Pengadministrasi Hukum</t>
  </si>
  <si>
    <t>19900725 202203 2 008</t>
  </si>
  <si>
    <t>Lahat</t>
  </si>
  <si>
    <t>Sleman</t>
  </si>
  <si>
    <t>Teknik Perencanaan</t>
  </si>
  <si>
    <t>Analis Penyidikan</t>
  </si>
  <si>
    <t>Pengelola Data Kemanan dan Ketertiban</t>
  </si>
  <si>
    <t>Pembina Utama Muda / IV c</t>
  </si>
  <si>
    <t>01-04-2026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</si>
</sst>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2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6"/>
      <color theme="1"/>
      <name val="Arial"/>
      <family val="2"/>
    </font>
    <font>
      <b/>
      <sz val="10"/>
      <name val="Arial"/>
      <family val="2"/>
    </font>
    <font>
      <sz val="6"/>
      <color rgb="FFFF0000"/>
      <name val="Arial"/>
      <family val="2"/>
    </font>
    <font>
      <b/>
      <u/>
      <sz val="7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Arial"/>
      <family val="2"/>
    </font>
    <font>
      <b/>
      <u/>
      <sz val="6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23" fillId="0" borderId="0"/>
  </cellStyleXfs>
  <cellXfs count="233">
    <xf numFmtId="164" fontId="0" fillId="0" borderId="0" xfId="0"/>
    <xf numFmtId="164" fontId="1" fillId="0" borderId="0" xfId="0" applyFont="1"/>
    <xf numFmtId="164" fontId="1" fillId="0" borderId="0" xfId="0" applyFont="1" applyAlignment="1">
      <alignment horizontal="center"/>
    </xf>
    <xf numFmtId="164" fontId="1" fillId="0" borderId="0" xfId="0" applyFont="1" applyAlignment="1">
      <alignment vertical="center"/>
    </xf>
    <xf numFmtId="164" fontId="1" fillId="0" borderId="0" xfId="0" applyNumberFormat="1" applyFont="1"/>
    <xf numFmtId="164" fontId="2" fillId="0" borderId="0" xfId="0" applyFont="1" applyAlignment="1">
      <alignment vertical="center"/>
    </xf>
    <xf numFmtId="164" fontId="2" fillId="0" borderId="0" xfId="0" applyFont="1" applyFill="1" applyBorder="1" applyAlignment="1">
      <alignment vertical="center"/>
    </xf>
    <xf numFmtId="164" fontId="2" fillId="0" borderId="0" xfId="0" applyFont="1" applyFill="1" applyBorder="1" applyAlignment="1">
      <alignment horizontal="center"/>
    </xf>
    <xf numFmtId="164" fontId="2" fillId="0" borderId="0" xfId="0" applyFont="1"/>
    <xf numFmtId="164" fontId="1" fillId="0" borderId="0" xfId="0" applyFont="1" applyFill="1" applyBorder="1" applyAlignment="1">
      <alignment horizontal="center"/>
    </xf>
    <xf numFmtId="164" fontId="1" fillId="0" borderId="0" xfId="0" applyFont="1" applyAlignment="1">
      <alignment vertical="center" wrapText="1"/>
    </xf>
    <xf numFmtId="164" fontId="3" fillId="0" borderId="0" xfId="0" applyFont="1" applyBorder="1" applyAlignment="1">
      <alignment vertical="center"/>
    </xf>
    <xf numFmtId="164" fontId="3" fillId="0" borderId="0" xfId="0" applyFont="1" applyBorder="1" applyAlignment="1"/>
    <xf numFmtId="164" fontId="2" fillId="0" borderId="0" xfId="0" applyFont="1" applyBorder="1" applyAlignment="1">
      <alignment vertical="center"/>
    </xf>
    <xf numFmtId="164" fontId="2" fillId="0" borderId="0" xfId="0" quotePrefix="1" applyFont="1" applyBorder="1" applyAlignment="1">
      <alignment vertical="center"/>
    </xf>
    <xf numFmtId="164" fontId="5" fillId="2" borderId="2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4" fillId="2" borderId="2" xfId="0" applyFont="1" applyFill="1" applyBorder="1" applyAlignment="1">
      <alignment horizontal="center" vertical="center"/>
    </xf>
    <xf numFmtId="164" fontId="4" fillId="3" borderId="11" xfId="0" applyFont="1" applyFill="1" applyBorder="1" applyAlignment="1">
      <alignment horizontal="center" vertical="center"/>
    </xf>
    <xf numFmtId="164" fontId="4" fillId="3" borderId="12" xfId="0" applyFont="1" applyFill="1" applyBorder="1" applyAlignment="1">
      <alignment horizontal="center" vertical="center" wrapText="1"/>
    </xf>
    <xf numFmtId="164" fontId="4" fillId="3" borderId="13" xfId="0" quotePrefix="1" applyNumberFormat="1" applyFont="1" applyFill="1" applyBorder="1" applyAlignment="1">
      <alignment horizontal="center" vertical="center"/>
    </xf>
    <xf numFmtId="164" fontId="4" fillId="3" borderId="0" xfId="0" quotePrefix="1" applyFont="1" applyFill="1"/>
    <xf numFmtId="164" fontId="4" fillId="3" borderId="13" xfId="0" applyFont="1" applyFill="1" applyBorder="1" applyAlignment="1">
      <alignment vertical="center"/>
    </xf>
    <xf numFmtId="164" fontId="4" fillId="3" borderId="12" xfId="0" applyFont="1" applyFill="1" applyBorder="1" applyAlignment="1">
      <alignment horizontal="left" vertical="center" wrapText="1"/>
    </xf>
    <xf numFmtId="164" fontId="4" fillId="3" borderId="15" xfId="0" applyFont="1" applyFill="1" applyBorder="1" applyAlignment="1">
      <alignment horizontal="center" vertical="center"/>
    </xf>
    <xf numFmtId="164" fontId="4" fillId="3" borderId="12" xfId="0" applyFont="1" applyFill="1" applyBorder="1" applyAlignment="1">
      <alignment horizontal="center" vertical="center"/>
    </xf>
    <xf numFmtId="164" fontId="4" fillId="3" borderId="12" xfId="0" applyNumberFormat="1" applyFont="1" applyFill="1" applyBorder="1" applyAlignment="1">
      <alignment horizontal="center" vertical="center"/>
    </xf>
    <xf numFmtId="164" fontId="4" fillId="3" borderId="12" xfId="0" applyFont="1" applyFill="1" applyBorder="1" applyAlignment="1">
      <alignment vertical="center"/>
    </xf>
    <xf numFmtId="164" fontId="4" fillId="3" borderId="12" xfId="0" quotePrefix="1" applyFont="1" applyFill="1" applyBorder="1" applyAlignment="1">
      <alignment vertical="center"/>
    </xf>
    <xf numFmtId="164" fontId="4" fillId="3" borderId="12" xfId="0" quotePrefix="1" applyFont="1" applyFill="1" applyBorder="1" applyAlignment="1">
      <alignment horizontal="center" vertical="center"/>
    </xf>
    <xf numFmtId="164" fontId="4" fillId="3" borderId="11" xfId="0" quotePrefix="1" applyFont="1" applyFill="1" applyBorder="1" applyAlignment="1">
      <alignment vertical="center"/>
    </xf>
    <xf numFmtId="164" fontId="4" fillId="3" borderId="12" xfId="0" quotePrefix="1" applyFont="1" applyFill="1" applyBorder="1" applyAlignment="1">
      <alignment horizontal="left" vertical="center"/>
    </xf>
    <xf numFmtId="164" fontId="4" fillId="3" borderId="11" xfId="0" quotePrefix="1" applyFont="1" applyFill="1" applyBorder="1" applyAlignment="1">
      <alignment horizontal="left" vertical="center"/>
    </xf>
    <xf numFmtId="164" fontId="4" fillId="3" borderId="12" xfId="0" applyFont="1" applyFill="1" applyBorder="1" applyAlignment="1">
      <alignment horizontal="left"/>
    </xf>
    <xf numFmtId="164" fontId="4" fillId="3" borderId="12" xfId="0" quotePrefix="1" applyNumberFormat="1" applyFont="1" applyFill="1" applyBorder="1" applyAlignment="1">
      <alignment horizontal="center" vertical="center"/>
    </xf>
    <xf numFmtId="164" fontId="4" fillId="3" borderId="11" xfId="0" applyFont="1" applyFill="1" applyBorder="1" applyAlignment="1">
      <alignment horizontal="left" vertical="center"/>
    </xf>
    <xf numFmtId="164" fontId="4" fillId="3" borderId="12" xfId="0" quotePrefix="1" applyFont="1" applyFill="1" applyBorder="1" applyAlignment="1">
      <alignment horizontal="left"/>
    </xf>
    <xf numFmtId="164" fontId="4" fillId="3" borderId="11" xfId="0" applyFont="1" applyFill="1" applyBorder="1" applyAlignment="1">
      <alignment vertical="center"/>
    </xf>
    <xf numFmtId="164" fontId="5" fillId="3" borderId="12" xfId="0" applyFont="1" applyFill="1" applyBorder="1" applyAlignment="1">
      <alignment vertical="center"/>
    </xf>
    <xf numFmtId="164" fontId="4" fillId="3" borderId="12" xfId="0" applyFont="1" applyFill="1" applyBorder="1" applyAlignment="1">
      <alignment horizontal="left" vertical="center"/>
    </xf>
    <xf numFmtId="164" fontId="4" fillId="3" borderId="11" xfId="0" applyFont="1" applyFill="1" applyBorder="1" applyAlignment="1">
      <alignment horizontal="center"/>
    </xf>
    <xf numFmtId="164" fontId="4" fillId="3" borderId="17" xfId="0" applyFont="1" applyFill="1" applyBorder="1" applyAlignment="1">
      <alignment horizontal="center" vertical="center"/>
    </xf>
    <xf numFmtId="164" fontId="5" fillId="3" borderId="11" xfId="0" applyFont="1" applyFill="1" applyBorder="1" applyAlignment="1">
      <alignment vertical="center" wrapText="1"/>
    </xf>
    <xf numFmtId="164" fontId="4" fillId="3" borderId="11" xfId="0" applyFont="1" applyFill="1" applyBorder="1" applyAlignment="1">
      <alignment horizontal="center" vertical="center" wrapText="1"/>
    </xf>
    <xf numFmtId="164" fontId="4" fillId="3" borderId="18" xfId="0" applyFont="1" applyFill="1" applyBorder="1" applyAlignment="1">
      <alignment horizontal="center" vertical="center"/>
    </xf>
    <xf numFmtId="164" fontId="4" fillId="3" borderId="18" xfId="0" applyNumberFormat="1" applyFont="1" applyFill="1" applyBorder="1" applyAlignment="1">
      <alignment horizontal="center" vertical="center"/>
    </xf>
    <xf numFmtId="164" fontId="4" fillId="3" borderId="18" xfId="0" applyFont="1" applyFill="1" applyBorder="1" applyAlignment="1">
      <alignment horizontal="center" vertical="center" wrapText="1"/>
    </xf>
    <xf numFmtId="164" fontId="4" fillId="3" borderId="17" xfId="0" applyFont="1" applyFill="1" applyBorder="1" applyAlignment="1">
      <alignment vertical="center"/>
    </xf>
    <xf numFmtId="164" fontId="4" fillId="3" borderId="15" xfId="0" applyFont="1" applyFill="1" applyBorder="1" applyAlignment="1">
      <alignment vertical="center"/>
    </xf>
    <xf numFmtId="164" fontId="5" fillId="3" borderId="14" xfId="0" applyFont="1" applyFill="1" applyBorder="1" applyAlignment="1">
      <alignment vertical="center" wrapText="1"/>
    </xf>
    <xf numFmtId="164" fontId="4" fillId="3" borderId="14" xfId="0" applyFont="1" applyFill="1" applyBorder="1" applyAlignment="1">
      <alignment horizontal="center"/>
    </xf>
    <xf numFmtId="164" fontId="4" fillId="3" borderId="14" xfId="0" applyFont="1" applyFill="1" applyBorder="1" applyAlignment="1">
      <alignment vertical="center"/>
    </xf>
    <xf numFmtId="164" fontId="4" fillId="3" borderId="0" xfId="0" applyFont="1" applyFill="1" applyBorder="1" applyAlignment="1">
      <alignment horizontal="center" vertical="center"/>
    </xf>
    <xf numFmtId="164" fontId="0" fillId="0" borderId="0" xfId="0" applyBorder="1"/>
    <xf numFmtId="164" fontId="1" fillId="0" borderId="0" xfId="0" applyFont="1" applyBorder="1"/>
    <xf numFmtId="164" fontId="0" fillId="0" borderId="0" xfId="0" applyAlignment="1">
      <alignment horizontal="center"/>
    </xf>
    <xf numFmtId="164" fontId="5" fillId="3" borderId="12" xfId="0" applyFont="1" applyFill="1" applyBorder="1" applyAlignment="1">
      <alignment horizontal="left"/>
    </xf>
    <xf numFmtId="0" fontId="4" fillId="2" borderId="2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 wrapText="1"/>
    </xf>
    <xf numFmtId="0" fontId="4" fillId="3" borderId="13" xfId="0" quotePrefix="1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vertical="center"/>
    </xf>
    <xf numFmtId="0" fontId="4" fillId="3" borderId="12" xfId="0" quotePrefix="1" applyNumberFormat="1" applyFont="1" applyFill="1" applyBorder="1" applyAlignment="1">
      <alignment horizontal="center" vertical="center"/>
    </xf>
    <xf numFmtId="0" fontId="4" fillId="3" borderId="17" xfId="0" applyNumberFormat="1" applyFont="1" applyFill="1" applyBorder="1" applyAlignment="1">
      <alignment horizontal="center" vertical="center"/>
    </xf>
    <xf numFmtId="0" fontId="4" fillId="3" borderId="18" xfId="0" applyNumberFormat="1" applyFont="1" applyFill="1" applyBorder="1" applyAlignment="1">
      <alignment horizontal="center" vertical="center"/>
    </xf>
    <xf numFmtId="0" fontId="4" fillId="2" borderId="2" xfId="0" quotePrefix="1" applyNumberFormat="1" applyFont="1" applyFill="1" applyBorder="1" applyAlignment="1">
      <alignment horizontal="center" vertical="center"/>
    </xf>
    <xf numFmtId="164" fontId="4" fillId="3" borderId="11" xfId="0" quotePrefix="1" applyFont="1" applyFill="1" applyBorder="1" applyAlignment="1">
      <alignment horizontal="center" vertical="center"/>
    </xf>
    <xf numFmtId="0" fontId="4" fillId="3" borderId="15" xfId="0" applyNumberFormat="1" applyFont="1" applyFill="1" applyBorder="1" applyAlignment="1">
      <alignment horizontal="center" vertical="center" wrapText="1"/>
    </xf>
    <xf numFmtId="164" fontId="5" fillId="3" borderId="11" xfId="0" applyFont="1" applyFill="1" applyBorder="1" applyAlignment="1">
      <alignment horizontal="left" vertical="center"/>
    </xf>
    <xf numFmtId="0" fontId="4" fillId="3" borderId="13" xfId="0" applyNumberFormat="1" applyFont="1" applyFill="1" applyBorder="1" applyAlignment="1">
      <alignment vertical="center"/>
    </xf>
    <xf numFmtId="164" fontId="4" fillId="3" borderId="21" xfId="0" applyFont="1" applyFill="1" applyBorder="1" applyAlignment="1">
      <alignment vertical="center"/>
    </xf>
    <xf numFmtId="164" fontId="4" fillId="3" borderId="11" xfId="0" applyFont="1" applyFill="1" applyBorder="1" applyAlignment="1">
      <alignment horizontal="left" vertical="center" wrapText="1"/>
    </xf>
    <xf numFmtId="0" fontId="4" fillId="3" borderId="18" xfId="0" quotePrefix="1" applyNumberFormat="1" applyFont="1" applyFill="1" applyBorder="1" applyAlignment="1">
      <alignment horizontal="center" vertical="center"/>
    </xf>
    <xf numFmtId="164" fontId="4" fillId="3" borderId="18" xfId="0" quotePrefix="1" applyFont="1" applyFill="1" applyBorder="1" applyAlignment="1">
      <alignment horizontal="center" vertical="center"/>
    </xf>
    <xf numFmtId="164" fontId="4" fillId="3" borderId="19" xfId="0" applyFont="1" applyFill="1" applyBorder="1" applyAlignment="1">
      <alignment vertical="center"/>
    </xf>
    <xf numFmtId="164" fontId="5" fillId="3" borderId="11" xfId="0" applyFont="1" applyFill="1" applyBorder="1" applyAlignment="1">
      <alignment horizontal="left" vertical="center" wrapText="1"/>
    </xf>
    <xf numFmtId="0" fontId="14" fillId="3" borderId="11" xfId="0" applyNumberFormat="1" applyFont="1" applyFill="1" applyBorder="1" applyAlignment="1">
      <alignment horizontal="left" vertical="center" wrapText="1"/>
    </xf>
    <xf numFmtId="0" fontId="4" fillId="3" borderId="13" xfId="0" applyNumberFormat="1" applyFont="1" applyFill="1" applyBorder="1" applyAlignment="1">
      <alignment horizontal="center" vertical="center"/>
    </xf>
    <xf numFmtId="164" fontId="16" fillId="0" borderId="0" xfId="0" applyFont="1"/>
    <xf numFmtId="164" fontId="5" fillId="3" borderId="12" xfId="0" applyFont="1" applyFill="1" applyBorder="1" applyAlignment="1">
      <alignment horizontal="left" vertical="center"/>
    </xf>
    <xf numFmtId="164" fontId="2" fillId="0" borderId="0" xfId="0" applyFont="1" applyAlignment="1">
      <alignment horizontal="center"/>
    </xf>
    <xf numFmtId="164" fontId="1" fillId="0" borderId="0" xfId="0" applyFont="1" applyBorder="1" applyAlignment="1">
      <alignment horizontal="center" vertical="center"/>
    </xf>
    <xf numFmtId="164" fontId="13" fillId="0" borderId="0" xfId="0" applyFont="1" applyAlignment="1">
      <alignment horizontal="center"/>
    </xf>
    <xf numFmtId="164" fontId="5" fillId="2" borderId="4" xfId="0" applyFont="1" applyFill="1" applyBorder="1" applyAlignment="1">
      <alignment horizontal="center" vertical="center" wrapText="1"/>
    </xf>
    <xf numFmtId="164" fontId="5" fillId="2" borderId="8" xfId="0" applyFont="1" applyFill="1" applyBorder="1" applyAlignment="1">
      <alignment horizontal="center" vertical="center" wrapText="1"/>
    </xf>
    <xf numFmtId="164" fontId="4" fillId="3" borderId="13" xfId="0" applyFont="1" applyFill="1" applyBorder="1" applyAlignment="1">
      <alignment horizontal="center" vertical="center" wrapText="1"/>
    </xf>
    <xf numFmtId="164" fontId="4" fillId="3" borderId="13" xfId="0" applyFont="1" applyFill="1" applyBorder="1" applyAlignment="1">
      <alignment horizontal="center" vertical="center"/>
    </xf>
    <xf numFmtId="164" fontId="4" fillId="3" borderId="13" xfId="0" applyFont="1" applyFill="1" applyBorder="1" applyAlignment="1">
      <alignment horizontal="center" vertical="center"/>
    </xf>
    <xf numFmtId="164" fontId="4" fillId="3" borderId="13" xfId="0" quotePrefix="1" applyFont="1" applyFill="1" applyBorder="1" applyAlignment="1">
      <alignment horizontal="left" vertical="center"/>
    </xf>
    <xf numFmtId="164" fontId="4" fillId="3" borderId="13" xfId="0" applyFont="1" applyFill="1" applyBorder="1" applyAlignment="1">
      <alignment horizontal="center" vertical="center" wrapText="1"/>
    </xf>
    <xf numFmtId="164" fontId="4" fillId="3" borderId="16" xfId="0" applyFont="1" applyFill="1" applyBorder="1" applyAlignment="1">
      <alignment horizontal="center" vertical="center"/>
    </xf>
    <xf numFmtId="164" fontId="4" fillId="3" borderId="13" xfId="0" applyFont="1" applyFill="1" applyBorder="1" applyAlignment="1">
      <alignment horizontal="center" vertical="center"/>
    </xf>
    <xf numFmtId="164" fontId="15" fillId="3" borderId="13" xfId="0" applyFont="1" applyFill="1" applyBorder="1" applyAlignment="1">
      <alignment vertical="center" wrapText="1"/>
    </xf>
    <xf numFmtId="164" fontId="4" fillId="3" borderId="12" xfId="0" applyFont="1" applyFill="1" applyBorder="1" applyAlignment="1">
      <alignment vertical="center" wrapText="1"/>
    </xf>
    <xf numFmtId="0" fontId="19" fillId="3" borderId="12" xfId="0" applyNumberFormat="1" applyFont="1" applyFill="1" applyBorder="1" applyAlignment="1">
      <alignment horizontal="left"/>
    </xf>
    <xf numFmtId="164" fontId="5" fillId="3" borderId="13" xfId="0" applyFont="1" applyFill="1" applyBorder="1" applyAlignment="1">
      <alignment horizontal="left"/>
    </xf>
    <xf numFmtId="0" fontId="20" fillId="3" borderId="12" xfId="0" applyNumberFormat="1" applyFont="1" applyFill="1" applyBorder="1" applyAlignment="1">
      <alignment horizontal="left"/>
    </xf>
    <xf numFmtId="0" fontId="19" fillId="3" borderId="20" xfId="0" applyNumberFormat="1" applyFont="1" applyFill="1" applyBorder="1" applyAlignment="1">
      <alignment vertical="center" wrapText="1"/>
    </xf>
    <xf numFmtId="164" fontId="18" fillId="0" borderId="12" xfId="0" applyFont="1" applyBorder="1" applyAlignment="1"/>
    <xf numFmtId="164" fontId="18" fillId="0" borderId="13" xfId="0" applyFont="1" applyBorder="1" applyAlignment="1"/>
    <xf numFmtId="0" fontId="19" fillId="3" borderId="12" xfId="0" applyNumberFormat="1" applyFont="1" applyFill="1" applyBorder="1" applyAlignment="1">
      <alignment vertical="center" wrapText="1"/>
    </xf>
    <xf numFmtId="164" fontId="4" fillId="3" borderId="16" xfId="0" applyFont="1" applyFill="1" applyBorder="1" applyAlignment="1">
      <alignment horizontal="left"/>
    </xf>
    <xf numFmtId="164" fontId="6" fillId="3" borderId="12" xfId="0" applyFont="1" applyFill="1" applyBorder="1"/>
    <xf numFmtId="164" fontId="15" fillId="3" borderId="12" xfId="0" applyFont="1" applyFill="1" applyBorder="1" applyAlignment="1">
      <alignment vertical="center" wrapText="1"/>
    </xf>
    <xf numFmtId="164" fontId="4" fillId="3" borderId="13" xfId="0" quotePrefix="1" applyFont="1" applyFill="1" applyBorder="1" applyAlignment="1">
      <alignment horizontal="center" vertical="center"/>
    </xf>
    <xf numFmtId="164" fontId="14" fillId="3" borderId="12" xfId="0" quotePrefix="1" applyFont="1" applyFill="1" applyBorder="1" applyAlignment="1">
      <alignment vertical="center" wrapText="1"/>
    </xf>
    <xf numFmtId="164" fontId="14" fillId="3" borderId="18" xfId="0" quotePrefix="1" applyFont="1" applyFill="1" applyBorder="1" applyAlignment="1">
      <alignment vertical="center" wrapText="1"/>
    </xf>
    <xf numFmtId="0" fontId="4" fillId="3" borderId="16" xfId="0" applyNumberFormat="1" applyFont="1" applyFill="1" applyBorder="1" applyAlignment="1">
      <alignment horizontal="center" vertical="center"/>
    </xf>
    <xf numFmtId="164" fontId="4" fillId="3" borderId="11" xfId="0" quotePrefix="1" applyFont="1" applyFill="1" applyBorder="1" applyAlignment="1">
      <alignment vertical="center" wrapText="1"/>
    </xf>
    <xf numFmtId="164" fontId="4" fillId="3" borderId="14" xfId="0" applyFont="1" applyFill="1" applyBorder="1" applyAlignment="1">
      <alignment vertical="center" wrapText="1"/>
    </xf>
    <xf numFmtId="164" fontId="4" fillId="3" borderId="14" xfId="0" quotePrefix="1" applyFont="1" applyFill="1" applyBorder="1" applyAlignment="1">
      <alignment vertical="center" wrapText="1"/>
    </xf>
    <xf numFmtId="164" fontId="4" fillId="3" borderId="11" xfId="0" quotePrefix="1" applyFont="1" applyFill="1" applyBorder="1" applyAlignment="1">
      <alignment horizontal="left" vertical="center" wrapText="1"/>
    </xf>
    <xf numFmtId="164" fontId="4" fillId="3" borderId="12" xfId="0" quotePrefix="1" applyFont="1" applyFill="1" applyBorder="1" applyAlignment="1">
      <alignment vertical="center" wrapText="1"/>
    </xf>
    <xf numFmtId="164" fontId="4" fillId="3" borderId="13" xfId="0" applyFont="1" applyFill="1" applyBorder="1" applyAlignment="1">
      <alignment horizontal="left" vertical="center" wrapText="1"/>
    </xf>
    <xf numFmtId="164" fontId="4" fillId="3" borderId="13" xfId="0" applyFont="1" applyFill="1" applyBorder="1" applyAlignment="1">
      <alignment horizontal="left" vertical="center"/>
    </xf>
    <xf numFmtId="164" fontId="4" fillId="3" borderId="23" xfId="0" applyFont="1" applyFill="1" applyBorder="1" applyAlignment="1">
      <alignment vertical="center"/>
    </xf>
    <xf numFmtId="164" fontId="4" fillId="3" borderId="24" xfId="0" applyFont="1" applyFill="1" applyBorder="1" applyAlignment="1">
      <alignment vertical="center"/>
    </xf>
    <xf numFmtId="164" fontId="8" fillId="3" borderId="25" xfId="0" applyFont="1" applyFill="1" applyBorder="1" applyAlignment="1">
      <alignment vertical="center"/>
    </xf>
    <xf numFmtId="164" fontId="8" fillId="3" borderId="24" xfId="0" applyFont="1" applyFill="1" applyBorder="1" applyAlignment="1">
      <alignment vertical="center"/>
    </xf>
    <xf numFmtId="164" fontId="8" fillId="3" borderId="24" xfId="0" applyFont="1" applyFill="1" applyBorder="1" applyAlignment="1"/>
    <xf numFmtId="164" fontId="8" fillId="3" borderId="26" xfId="0" applyFont="1" applyFill="1" applyBorder="1" applyAlignment="1"/>
    <xf numFmtId="164" fontId="8" fillId="3" borderId="24" xfId="0" applyFont="1" applyFill="1" applyBorder="1"/>
    <xf numFmtId="164" fontId="8" fillId="3" borderId="27" xfId="0" applyFont="1" applyFill="1" applyBorder="1" applyAlignment="1">
      <alignment vertical="center"/>
    </xf>
    <xf numFmtId="164" fontId="8" fillId="3" borderId="28" xfId="0" applyFont="1" applyFill="1" applyBorder="1"/>
    <xf numFmtId="164" fontId="5" fillId="3" borderId="12" xfId="0" applyFont="1" applyFill="1" applyBorder="1" applyAlignment="1">
      <alignment horizontal="left" vertical="center" wrapText="1"/>
    </xf>
    <xf numFmtId="164" fontId="4" fillId="3" borderId="13" xfId="0" quotePrefix="1" applyNumberFormat="1" applyFont="1" applyFill="1" applyBorder="1" applyAlignment="1">
      <alignment horizontal="center" vertical="center"/>
    </xf>
    <xf numFmtId="164" fontId="4" fillId="3" borderId="13" xfId="0" applyFont="1" applyFill="1" applyBorder="1" applyAlignment="1">
      <alignment horizontal="center" vertical="center"/>
    </xf>
    <xf numFmtId="164" fontId="4" fillId="3" borderId="16" xfId="0" applyFont="1" applyFill="1" applyBorder="1" applyAlignment="1">
      <alignment horizontal="center" vertical="center"/>
    </xf>
    <xf numFmtId="164" fontId="4" fillId="3" borderId="16" xfId="0" applyFont="1" applyFill="1" applyBorder="1" applyAlignment="1">
      <alignment horizontal="center" vertical="center" wrapText="1"/>
    </xf>
    <xf numFmtId="164" fontId="4" fillId="3" borderId="13" xfId="0" applyFont="1" applyFill="1" applyBorder="1" applyAlignment="1">
      <alignment horizontal="center" vertical="center" wrapText="1"/>
    </xf>
    <xf numFmtId="164" fontId="13" fillId="0" borderId="0" xfId="0" applyFont="1" applyAlignment="1">
      <alignment horizontal="center"/>
    </xf>
    <xf numFmtId="164" fontId="2" fillId="0" borderId="0" xfId="0" applyFont="1" applyAlignment="1">
      <alignment horizontal="center"/>
    </xf>
    <xf numFmtId="164" fontId="1" fillId="0" borderId="0" xfId="0" applyFont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 wrapText="1"/>
    </xf>
    <xf numFmtId="164" fontId="4" fillId="3" borderId="12" xfId="0" applyFont="1" applyFill="1" applyBorder="1" applyAlignment="1">
      <alignment horizontal="center" vertical="center" wrapText="1"/>
    </xf>
    <xf numFmtId="164" fontId="5" fillId="2" borderId="4" xfId="0" applyFont="1" applyFill="1" applyBorder="1" applyAlignment="1">
      <alignment horizontal="center" vertical="center" wrapText="1"/>
    </xf>
    <xf numFmtId="164" fontId="5" fillId="2" borderId="8" xfId="0" applyFont="1" applyFill="1" applyBorder="1" applyAlignment="1">
      <alignment horizontal="center" vertical="center" wrapText="1"/>
    </xf>
    <xf numFmtId="164" fontId="4" fillId="3" borderId="13" xfId="0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4" fillId="3" borderId="16" xfId="0" applyNumberFormat="1" applyFont="1" applyFill="1" applyBorder="1" applyAlignment="1">
      <alignment horizontal="center" vertical="center" wrapText="1"/>
    </xf>
    <xf numFmtId="164" fontId="4" fillId="3" borderId="6" xfId="0" quotePrefix="1" applyNumberFormat="1" applyFont="1" applyFill="1" applyBorder="1" applyAlignment="1">
      <alignment horizontal="center" vertical="center" wrapText="1"/>
    </xf>
    <xf numFmtId="164" fontId="4" fillId="3" borderId="6" xfId="0" quotePrefix="1" applyNumberFormat="1" applyFont="1" applyFill="1" applyBorder="1" applyAlignment="1">
      <alignment horizontal="center" vertical="center"/>
    </xf>
    <xf numFmtId="164" fontId="4" fillId="3" borderId="29" xfId="0" applyFont="1" applyFill="1" applyBorder="1" applyAlignment="1">
      <alignment vertical="center"/>
    </xf>
    <xf numFmtId="164" fontId="4" fillId="3" borderId="14" xfId="0" quotePrefix="1" applyFont="1" applyFill="1" applyBorder="1" applyAlignment="1">
      <alignment horizontal="left" vertical="center"/>
    </xf>
    <xf numFmtId="164" fontId="4" fillId="3" borderId="6" xfId="0" applyNumberFormat="1" applyFont="1" applyFill="1" applyBorder="1" applyAlignment="1">
      <alignment horizontal="center" vertical="center"/>
    </xf>
    <xf numFmtId="164" fontId="20" fillId="0" borderId="0" xfId="0" applyFont="1"/>
    <xf numFmtId="164" fontId="5" fillId="3" borderId="12" xfId="0" applyFont="1" applyFill="1" applyBorder="1" applyAlignment="1">
      <alignment horizontal="center" vertical="center"/>
    </xf>
    <xf numFmtId="0" fontId="15" fillId="0" borderId="12" xfId="0" applyNumberFormat="1" applyFont="1" applyBorder="1" applyAlignment="1">
      <alignment horizontal="center" vertical="center" wrapText="1"/>
    </xf>
    <xf numFmtId="164" fontId="7" fillId="0" borderId="0" xfId="0" applyFont="1" applyAlignment="1">
      <alignment horizontal="center" vertical="center"/>
    </xf>
    <xf numFmtId="164" fontId="2" fillId="0" borderId="0" xfId="0" applyFont="1" applyAlignment="1">
      <alignment horizontal="center"/>
    </xf>
    <xf numFmtId="164" fontId="19" fillId="0" borderId="0" xfId="0" applyFont="1"/>
    <xf numFmtId="0" fontId="15" fillId="3" borderId="12" xfId="1" quotePrefix="1" applyFont="1" applyFill="1" applyBorder="1" applyAlignment="1">
      <alignment vertical="center" wrapText="1"/>
    </xf>
    <xf numFmtId="0" fontId="14" fillId="3" borderId="18" xfId="1" quotePrefix="1" applyFont="1" applyFill="1" applyBorder="1" applyAlignment="1">
      <alignment vertical="center" wrapText="1"/>
    </xf>
    <xf numFmtId="0" fontId="15" fillId="3" borderId="13" xfId="1" quotePrefix="1" applyFont="1" applyFill="1" applyBorder="1" applyAlignment="1">
      <alignment vertical="center" wrapText="1"/>
    </xf>
    <xf numFmtId="164" fontId="4" fillId="3" borderId="2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4" fillId="3" borderId="2" xfId="0" quotePrefix="1" applyNumberFormat="1" applyFont="1" applyFill="1" applyBorder="1" applyAlignment="1">
      <alignment horizontal="center" vertical="center"/>
    </xf>
    <xf numFmtId="164" fontId="4" fillId="3" borderId="2" xfId="0" quotePrefix="1" applyFont="1" applyFill="1" applyBorder="1" applyAlignment="1">
      <alignment horizontal="center" vertical="center"/>
    </xf>
    <xf numFmtId="164" fontId="4" fillId="3" borderId="2" xfId="0" applyFont="1" applyFill="1" applyBorder="1" applyAlignment="1">
      <alignment horizontal="center" vertical="center"/>
    </xf>
    <xf numFmtId="164" fontId="4" fillId="3" borderId="2" xfId="0" quotePrefix="1" applyFont="1" applyFill="1" applyBorder="1" applyAlignment="1">
      <alignment horizontal="left" vertical="center"/>
    </xf>
    <xf numFmtId="164" fontId="4" fillId="3" borderId="2" xfId="0" applyFont="1" applyFill="1" applyBorder="1" applyAlignment="1">
      <alignment vertical="center"/>
    </xf>
    <xf numFmtId="164" fontId="8" fillId="3" borderId="2" xfId="0" applyFont="1" applyFill="1" applyBorder="1"/>
    <xf numFmtId="164" fontId="4" fillId="3" borderId="2" xfId="0" applyFont="1" applyFill="1" applyBorder="1" applyAlignment="1">
      <alignment horizontal="left" vertical="center"/>
    </xf>
    <xf numFmtId="164" fontId="0" fillId="0" borderId="2" xfId="0" applyBorder="1"/>
    <xf numFmtId="164" fontId="16" fillId="0" borderId="2" xfId="0" applyFont="1" applyBorder="1"/>
    <xf numFmtId="0" fontId="13" fillId="0" borderId="2" xfId="0" applyNumberFormat="1" applyFont="1" applyBorder="1"/>
    <xf numFmtId="164" fontId="18" fillId="0" borderId="2" xfId="0" applyFont="1" applyBorder="1" applyAlignment="1">
      <alignment horizontal="center"/>
    </xf>
    <xf numFmtId="0" fontId="18" fillId="0" borderId="2" xfId="0" applyNumberFormat="1" applyFont="1" applyBorder="1" applyAlignment="1">
      <alignment horizontal="center"/>
    </xf>
    <xf numFmtId="164" fontId="13" fillId="0" borderId="2" xfId="0" applyFont="1" applyBorder="1" applyAlignment="1">
      <alignment horizontal="left"/>
    </xf>
    <xf numFmtId="164" fontId="17" fillId="0" borderId="2" xfId="0" applyFont="1" applyBorder="1" applyAlignment="1"/>
    <xf numFmtId="164" fontId="0" fillId="0" borderId="5" xfId="0" applyBorder="1"/>
    <xf numFmtId="164" fontId="17" fillId="0" borderId="30" xfId="0" applyFont="1" applyBorder="1" applyAlignment="1">
      <alignment horizontal="center"/>
    </xf>
    <xf numFmtId="0" fontId="13" fillId="0" borderId="2" xfId="0" applyNumberFormat="1" applyFont="1" applyBorder="1" applyAlignment="1">
      <alignment horizontal="center"/>
    </xf>
    <xf numFmtId="164" fontId="4" fillId="3" borderId="1" xfId="0" applyFont="1" applyFill="1" applyBorder="1" applyAlignment="1">
      <alignment horizontal="center" vertical="center" wrapText="1"/>
    </xf>
    <xf numFmtId="164" fontId="4" fillId="3" borderId="13" xfId="0" applyFont="1" applyFill="1" applyBorder="1" applyAlignment="1">
      <alignment horizontal="center" vertical="center" wrapText="1"/>
    </xf>
    <xf numFmtId="164" fontId="4" fillId="3" borderId="16" xfId="0" quotePrefix="1" applyNumberFormat="1" applyFont="1" applyFill="1" applyBorder="1" applyAlignment="1">
      <alignment horizontal="center" vertical="center" wrapText="1"/>
    </xf>
    <xf numFmtId="164" fontId="4" fillId="3" borderId="13" xfId="0" quotePrefix="1" applyNumberFormat="1" applyFont="1" applyFill="1" applyBorder="1" applyAlignment="1">
      <alignment horizontal="center" vertical="center" wrapText="1"/>
    </xf>
    <xf numFmtId="164" fontId="4" fillId="3" borderId="16" xfId="0" quotePrefix="1" applyNumberFormat="1" applyFont="1" applyFill="1" applyBorder="1" applyAlignment="1">
      <alignment horizontal="center" vertical="center"/>
    </xf>
    <xf numFmtId="164" fontId="4" fillId="3" borderId="13" xfId="0" quotePrefix="1" applyNumberFormat="1" applyFont="1" applyFill="1" applyBorder="1" applyAlignment="1">
      <alignment horizontal="center" vertical="center"/>
    </xf>
    <xf numFmtId="164" fontId="4" fillId="3" borderId="1" xfId="0" quotePrefix="1" applyNumberFormat="1" applyFont="1" applyFill="1" applyBorder="1" applyAlignment="1">
      <alignment horizontal="center" vertical="center"/>
    </xf>
    <xf numFmtId="164" fontId="4" fillId="3" borderId="1" xfId="0" quotePrefix="1" applyNumberFormat="1" applyFont="1" applyFill="1" applyBorder="1" applyAlignment="1">
      <alignment horizontal="center" vertical="center" wrapText="1"/>
    </xf>
    <xf numFmtId="164" fontId="7" fillId="0" borderId="0" xfId="0" applyFont="1" applyAlignment="1">
      <alignment horizontal="center"/>
    </xf>
    <xf numFmtId="164" fontId="5" fillId="2" borderId="1" xfId="0" applyFont="1" applyFill="1" applyBorder="1" applyAlignment="1">
      <alignment horizontal="center" vertical="center" wrapText="1"/>
    </xf>
    <xf numFmtId="164" fontId="5" fillId="2" borderId="6" xfId="0" applyFont="1" applyFill="1" applyBorder="1" applyAlignment="1">
      <alignment horizontal="center" vertical="center" wrapText="1"/>
    </xf>
    <xf numFmtId="164" fontId="5" fillId="2" borderId="10" xfId="0" applyFont="1" applyFill="1" applyBorder="1" applyAlignment="1">
      <alignment horizontal="center" vertical="center" wrapText="1"/>
    </xf>
    <xf numFmtId="164" fontId="12" fillId="0" borderId="6" xfId="0" applyFont="1" applyBorder="1" applyAlignment="1">
      <alignment horizontal="center" vertical="center" wrapText="1"/>
    </xf>
    <xf numFmtId="164" fontId="12" fillId="0" borderId="10" xfId="0" applyFont="1" applyBorder="1" applyAlignment="1">
      <alignment horizontal="center" vertical="center" wrapText="1"/>
    </xf>
    <xf numFmtId="164" fontId="5" fillId="2" borderId="2" xfId="0" applyFont="1" applyFill="1" applyBorder="1" applyAlignment="1">
      <alignment horizontal="center" vertical="center" wrapText="1"/>
    </xf>
    <xf numFmtId="164" fontId="5" fillId="2" borderId="3" xfId="0" applyFont="1" applyFill="1" applyBorder="1" applyAlignment="1">
      <alignment horizontal="center" vertical="center" wrapText="1"/>
    </xf>
    <xf numFmtId="164" fontId="5" fillId="2" borderId="4" xfId="0" applyFont="1" applyFill="1" applyBorder="1" applyAlignment="1">
      <alignment horizontal="center" vertical="center" wrapText="1"/>
    </xf>
    <xf numFmtId="164" fontId="5" fillId="2" borderId="7" xfId="0" applyFont="1" applyFill="1" applyBorder="1" applyAlignment="1">
      <alignment horizontal="center" vertical="center" wrapText="1"/>
    </xf>
    <xf numFmtId="164" fontId="5" fillId="2" borderId="8" xfId="0" applyFont="1" applyFill="1" applyBorder="1" applyAlignment="1">
      <alignment horizontal="center" vertical="center" wrapText="1"/>
    </xf>
    <xf numFmtId="164" fontId="5" fillId="2" borderId="5" xfId="0" applyFont="1" applyFill="1" applyBorder="1" applyAlignment="1">
      <alignment horizontal="center" vertical="center" wrapText="1"/>
    </xf>
    <xf numFmtId="164" fontId="5" fillId="2" borderId="9" xfId="0" applyFont="1" applyFill="1" applyBorder="1" applyAlignment="1">
      <alignment horizontal="center" vertical="center" wrapText="1"/>
    </xf>
    <xf numFmtId="164" fontId="4" fillId="3" borderId="1" xfId="0" applyFont="1" applyFill="1" applyBorder="1" applyAlignment="1">
      <alignment horizontal="center" vertical="center"/>
    </xf>
    <xf numFmtId="164" fontId="4" fillId="3" borderId="13" xfId="0" applyFont="1" applyFill="1" applyBorder="1" applyAlignment="1">
      <alignment horizontal="center" vertical="center"/>
    </xf>
    <xf numFmtId="164" fontId="4" fillId="3" borderId="16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0" xfId="0" applyNumberFormat="1" applyFont="1" applyFill="1" applyBorder="1" applyAlignment="1">
      <alignment horizontal="center" vertical="center"/>
    </xf>
    <xf numFmtId="164" fontId="4" fillId="3" borderId="12" xfId="0" applyFont="1" applyFill="1" applyBorder="1" applyAlignment="1">
      <alignment horizontal="center" vertical="center" wrapText="1"/>
    </xf>
    <xf numFmtId="164" fontId="4" fillId="3" borderId="16" xfId="0" applyFont="1" applyFill="1" applyBorder="1" applyAlignment="1">
      <alignment horizontal="center" vertical="center"/>
    </xf>
    <xf numFmtId="164" fontId="4" fillId="3" borderId="6" xfId="0" applyFont="1" applyFill="1" applyBorder="1" applyAlignment="1">
      <alignment horizontal="center" vertical="center"/>
    </xf>
    <xf numFmtId="0" fontId="13" fillId="0" borderId="12" xfId="0" applyNumberFormat="1" applyFont="1" applyBorder="1" applyAlignment="1">
      <alignment horizontal="center" vertical="center" wrapText="1"/>
    </xf>
    <xf numFmtId="164" fontId="4" fillId="3" borderId="6" xfId="0" applyFont="1" applyFill="1" applyBorder="1" applyAlignment="1">
      <alignment horizontal="center" vertical="center" wrapText="1"/>
    </xf>
    <xf numFmtId="164" fontId="4" fillId="0" borderId="0" xfId="0" applyFont="1" applyBorder="1" applyAlignment="1">
      <alignment horizontal="left" vertical="center"/>
    </xf>
    <xf numFmtId="164" fontId="7" fillId="0" borderId="0" xfId="0" applyFont="1" applyAlignment="1">
      <alignment horizontal="center" vertical="center"/>
    </xf>
    <xf numFmtId="164" fontId="18" fillId="0" borderId="12" xfId="0" applyFont="1" applyBorder="1" applyAlignment="1">
      <alignment horizontal="center" vertical="center"/>
    </xf>
    <xf numFmtId="164" fontId="4" fillId="3" borderId="10" xfId="0" quotePrefix="1" applyNumberFormat="1" applyFont="1" applyFill="1" applyBorder="1" applyAlignment="1">
      <alignment horizontal="center" vertical="center"/>
    </xf>
    <xf numFmtId="164" fontId="4" fillId="0" borderId="0" xfId="0" applyFont="1" applyAlignment="1">
      <alignment horizontal="left"/>
    </xf>
    <xf numFmtId="164" fontId="2" fillId="0" borderId="0" xfId="0" applyFont="1" applyAlignment="1">
      <alignment horizontal="center"/>
    </xf>
    <xf numFmtId="164" fontId="17" fillId="0" borderId="0" xfId="0" applyFont="1" applyAlignment="1">
      <alignment horizontal="center"/>
    </xf>
    <xf numFmtId="164" fontId="13" fillId="0" borderId="22" xfId="0" applyFont="1" applyBorder="1" applyAlignment="1">
      <alignment horizontal="center" vertical="center"/>
    </xf>
    <xf numFmtId="164" fontId="1" fillId="0" borderId="0" xfId="0" applyFont="1" applyBorder="1" applyAlignment="1">
      <alignment horizontal="center" vertical="center"/>
    </xf>
    <xf numFmtId="164" fontId="0" fillId="0" borderId="0" xfId="0" applyAlignment="1">
      <alignment horizontal="left"/>
    </xf>
    <xf numFmtId="164" fontId="9" fillId="0" borderId="0" xfId="0" applyFont="1" applyBorder="1" applyAlignment="1">
      <alignment horizontal="center" vertical="center"/>
    </xf>
    <xf numFmtId="164" fontId="10" fillId="0" borderId="0" xfId="0" applyFont="1" applyAlignment="1">
      <alignment horizontal="center" vertical="center"/>
    </xf>
    <xf numFmtId="164" fontId="11" fillId="0" borderId="0" xfId="0" quotePrefix="1" applyFont="1" applyBorder="1" applyAlignment="1">
      <alignment horizontal="center" vertical="center"/>
    </xf>
    <xf numFmtId="164" fontId="13" fillId="0" borderId="6" xfId="0" applyFont="1" applyBorder="1" applyAlignment="1">
      <alignment horizontal="center" vertical="center"/>
    </xf>
    <xf numFmtId="164" fontId="13" fillId="0" borderId="10" xfId="0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0" fontId="21" fillId="0" borderId="10" xfId="0" applyNumberFormat="1" applyFont="1" applyBorder="1" applyAlignment="1">
      <alignment horizontal="center" vertical="center" wrapText="1"/>
    </xf>
    <xf numFmtId="164" fontId="13" fillId="0" borderId="0" xfId="0" applyFont="1" applyAlignment="1">
      <alignment horizontal="center"/>
    </xf>
    <xf numFmtId="164" fontId="4" fillId="3" borderId="16" xfId="0" applyNumberFormat="1" applyFont="1" applyFill="1" applyBorder="1" applyAlignment="1">
      <alignment horizontal="center" vertical="center"/>
    </xf>
    <xf numFmtId="164" fontId="4" fillId="3" borderId="13" xfId="0" applyNumberFormat="1" applyFont="1" applyFill="1" applyBorder="1" applyAlignment="1">
      <alignment horizontal="center" vertical="center"/>
    </xf>
    <xf numFmtId="164" fontId="4" fillId="3" borderId="10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 wrapText="1"/>
    </xf>
    <xf numFmtId="164" fontId="4" fillId="3" borderId="6" xfId="0" quotePrefix="1" applyNumberFormat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164" fontId="18" fillId="0" borderId="1" xfId="0" applyFont="1" applyBorder="1" applyAlignment="1">
      <alignment horizontal="center"/>
    </xf>
    <xf numFmtId="164" fontId="18" fillId="0" borderId="10" xfId="0" applyFont="1" applyBorder="1" applyAlignment="1">
      <alignment horizontal="center"/>
    </xf>
    <xf numFmtId="164" fontId="4" fillId="3" borderId="16" xfId="0" quotePrefix="1" applyFont="1" applyFill="1" applyBorder="1" applyAlignment="1">
      <alignment horizontal="left" vertical="center" wrapText="1"/>
    </xf>
    <xf numFmtId="164" fontId="4" fillId="3" borderId="13" xfId="0" quotePrefix="1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9"/>
  <sheetViews>
    <sheetView showGridLines="0" view="pageBreakPreview" topLeftCell="A4" zoomScale="115" zoomScaleNormal="73" zoomScaleSheetLayoutView="115" zoomScalePageLayoutView="53" workbookViewId="0">
      <selection activeCell="E12" sqref="E12:S13"/>
    </sheetView>
  </sheetViews>
  <sheetFormatPr defaultRowHeight="15" x14ac:dyDescent="0.25"/>
  <cols>
    <col min="1" max="1" width="4.42578125" customWidth="1"/>
    <col min="2" max="2" width="18.42578125" customWidth="1"/>
    <col min="3" max="3" width="8.28515625" customWidth="1"/>
    <col min="4" max="4" width="20.7109375" customWidth="1"/>
    <col min="5" max="5" width="9.140625" customWidth="1"/>
    <col min="6" max="6" width="11.42578125" customWidth="1"/>
    <col min="7" max="7" width="8.85546875" customWidth="1"/>
    <col min="8" max="8" width="7.5703125" customWidth="1"/>
    <col min="9" max="9" width="10.5703125" customWidth="1"/>
    <col min="10" max="10" width="4.5703125" customWidth="1"/>
    <col min="11" max="11" width="4.140625" customWidth="1"/>
    <col min="12" max="12" width="8" customWidth="1"/>
    <col min="13" max="13" width="4.7109375" customWidth="1"/>
    <col min="14" max="14" width="3.85546875" customWidth="1"/>
    <col min="15" max="15" width="5.85546875" customWidth="1"/>
    <col min="16" max="16" width="5.140625" customWidth="1"/>
    <col min="17" max="17" width="15" customWidth="1"/>
    <col min="18" max="18" width="4.42578125" customWidth="1"/>
    <col min="19" max="19" width="22.5703125" customWidth="1"/>
    <col min="20" max="20" width="4.5703125" customWidth="1"/>
    <col min="21" max="21" width="8.28515625" customWidth="1"/>
    <col min="22" max="22" width="7.140625" customWidth="1"/>
  </cols>
  <sheetData>
    <row r="1" spans="1:21" ht="12" customHeight="1" x14ac:dyDescent="0.25">
      <c r="A1" s="181" t="s">
        <v>142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</row>
    <row r="2" spans="1:21" ht="12" customHeight="1" x14ac:dyDescent="0.25">
      <c r="A2" s="181" t="s">
        <v>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</row>
    <row r="3" spans="1:21" ht="12" customHeight="1" x14ac:dyDescent="0.25">
      <c r="A3" s="181" t="s">
        <v>208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</row>
    <row r="4" spans="1:21" ht="14.25" customHeight="1" x14ac:dyDescent="0.25">
      <c r="A4" s="182"/>
      <c r="B4" s="182" t="s">
        <v>1</v>
      </c>
      <c r="C4" s="187" t="s">
        <v>2</v>
      </c>
      <c r="D4" s="188" t="s">
        <v>138</v>
      </c>
      <c r="E4" s="189"/>
      <c r="F4" s="188" t="s">
        <v>3</v>
      </c>
      <c r="G4" s="189"/>
      <c r="H4" s="83" t="s">
        <v>4</v>
      </c>
      <c r="I4" s="83" t="s">
        <v>4</v>
      </c>
      <c r="J4" s="187" t="s">
        <v>5</v>
      </c>
      <c r="K4" s="187"/>
      <c r="L4" s="188" t="s">
        <v>6</v>
      </c>
      <c r="M4" s="192"/>
      <c r="N4" s="189"/>
      <c r="O4" s="188" t="s">
        <v>7</v>
      </c>
      <c r="P4" s="192"/>
      <c r="Q4" s="189"/>
      <c r="R4" s="182" t="s">
        <v>8</v>
      </c>
      <c r="S4" s="182" t="s">
        <v>9</v>
      </c>
      <c r="T4" s="182" t="s">
        <v>10</v>
      </c>
      <c r="U4" s="1"/>
    </row>
    <row r="5" spans="1:21" ht="14.25" customHeight="1" x14ac:dyDescent="0.25">
      <c r="A5" s="183"/>
      <c r="B5" s="185"/>
      <c r="C5" s="187"/>
      <c r="D5" s="190"/>
      <c r="E5" s="191"/>
      <c r="F5" s="190"/>
      <c r="G5" s="191"/>
      <c r="H5" s="84" t="s">
        <v>3</v>
      </c>
      <c r="I5" s="84" t="s">
        <v>11</v>
      </c>
      <c r="J5" s="187"/>
      <c r="K5" s="187"/>
      <c r="L5" s="190"/>
      <c r="M5" s="193"/>
      <c r="N5" s="191"/>
      <c r="O5" s="190"/>
      <c r="P5" s="193"/>
      <c r="Q5" s="191"/>
      <c r="R5" s="183"/>
      <c r="S5" s="183"/>
      <c r="T5" s="183"/>
      <c r="U5" s="1"/>
    </row>
    <row r="6" spans="1:21" ht="10.5" customHeight="1" x14ac:dyDescent="0.25">
      <c r="A6" s="184"/>
      <c r="B6" s="186"/>
      <c r="C6" s="187"/>
      <c r="D6" s="15" t="s">
        <v>12</v>
      </c>
      <c r="E6" s="16" t="s">
        <v>13</v>
      </c>
      <c r="F6" s="15" t="s">
        <v>14</v>
      </c>
      <c r="G6" s="16" t="s">
        <v>13</v>
      </c>
      <c r="H6" s="16" t="s">
        <v>13</v>
      </c>
      <c r="I6" s="16" t="s">
        <v>13</v>
      </c>
      <c r="J6" s="15" t="s">
        <v>15</v>
      </c>
      <c r="K6" s="15" t="s">
        <v>16</v>
      </c>
      <c r="L6" s="15" t="s">
        <v>17</v>
      </c>
      <c r="M6" s="15" t="s">
        <v>15</v>
      </c>
      <c r="N6" s="15" t="s">
        <v>18</v>
      </c>
      <c r="O6" s="15" t="s">
        <v>19</v>
      </c>
      <c r="P6" s="15" t="s">
        <v>15</v>
      </c>
      <c r="Q6" s="15" t="s">
        <v>20</v>
      </c>
      <c r="R6" s="184"/>
      <c r="S6" s="184"/>
      <c r="T6" s="184"/>
      <c r="U6" s="1"/>
    </row>
    <row r="7" spans="1:21" ht="9.9499999999999993" customHeight="1" x14ac:dyDescent="0.25">
      <c r="A7" s="57">
        <v>1</v>
      </c>
      <c r="B7" s="17" t="s">
        <v>77</v>
      </c>
      <c r="C7" s="57">
        <v>3</v>
      </c>
      <c r="D7" s="57">
        <v>4</v>
      </c>
      <c r="E7" s="65" t="s">
        <v>21</v>
      </c>
      <c r="F7" s="57">
        <v>6</v>
      </c>
      <c r="G7" s="65" t="s">
        <v>22</v>
      </c>
      <c r="H7" s="65" t="s">
        <v>23</v>
      </c>
      <c r="I7" s="65" t="s">
        <v>24</v>
      </c>
      <c r="J7" s="57">
        <v>10</v>
      </c>
      <c r="K7" s="57">
        <v>11</v>
      </c>
      <c r="L7" s="57">
        <v>12</v>
      </c>
      <c r="M7" s="57">
        <v>13</v>
      </c>
      <c r="N7" s="57">
        <v>14</v>
      </c>
      <c r="O7" s="57">
        <v>15</v>
      </c>
      <c r="P7" s="57">
        <v>16</v>
      </c>
      <c r="Q7" s="57">
        <v>17</v>
      </c>
      <c r="R7" s="57">
        <v>18</v>
      </c>
      <c r="S7" s="57">
        <v>19</v>
      </c>
      <c r="T7" s="57">
        <v>20</v>
      </c>
      <c r="U7" s="2"/>
    </row>
    <row r="8" spans="1:21" ht="21" customHeight="1" x14ac:dyDescent="0.25">
      <c r="A8" s="197">
        <v>1</v>
      </c>
      <c r="B8" s="97" t="s">
        <v>120</v>
      </c>
      <c r="C8" s="19" t="s">
        <v>121</v>
      </c>
      <c r="D8" s="194" t="s">
        <v>122</v>
      </c>
      <c r="E8" s="179" t="s">
        <v>123</v>
      </c>
      <c r="F8" s="173" t="s">
        <v>58</v>
      </c>
      <c r="G8" s="179" t="s">
        <v>67</v>
      </c>
      <c r="H8" s="180" t="s">
        <v>107</v>
      </c>
      <c r="I8" s="180" t="s">
        <v>182</v>
      </c>
      <c r="J8" s="77">
        <v>22</v>
      </c>
      <c r="K8" s="60">
        <v>0</v>
      </c>
      <c r="L8" s="28" t="s">
        <v>76</v>
      </c>
      <c r="M8" s="77">
        <v>2011</v>
      </c>
      <c r="N8" s="60"/>
      <c r="O8" s="86" t="s">
        <v>32</v>
      </c>
      <c r="P8" s="77">
        <v>2000</v>
      </c>
      <c r="Q8" s="114" t="s">
        <v>115</v>
      </c>
      <c r="R8" s="77">
        <f>2021-1971</f>
        <v>50</v>
      </c>
      <c r="S8" s="109" t="s">
        <v>124</v>
      </c>
      <c r="T8" s="115"/>
      <c r="U8" s="1"/>
    </row>
    <row r="9" spans="1:21" ht="15" customHeight="1" x14ac:dyDescent="0.25">
      <c r="A9" s="198"/>
      <c r="B9" s="98" t="s">
        <v>137</v>
      </c>
      <c r="C9" s="24"/>
      <c r="D9" s="195"/>
      <c r="E9" s="178"/>
      <c r="F9" s="174"/>
      <c r="G9" s="178"/>
      <c r="H9" s="176"/>
      <c r="I9" s="176"/>
      <c r="J9" s="61"/>
      <c r="K9" s="61"/>
      <c r="L9" s="21" t="s">
        <v>55</v>
      </c>
      <c r="M9" s="58">
        <v>2000</v>
      </c>
      <c r="N9" s="62"/>
      <c r="O9" s="86" t="s">
        <v>27</v>
      </c>
      <c r="P9" s="58">
        <v>2005</v>
      </c>
      <c r="Q9" s="39" t="s">
        <v>125</v>
      </c>
      <c r="R9" s="58"/>
      <c r="S9" s="30"/>
      <c r="T9" s="116"/>
      <c r="U9" s="1"/>
    </row>
    <row r="10" spans="1:21" ht="15" customHeight="1" x14ac:dyDescent="0.25">
      <c r="A10" s="197">
        <v>2</v>
      </c>
      <c r="B10" s="100" t="s">
        <v>143</v>
      </c>
      <c r="C10" s="24" t="s">
        <v>121</v>
      </c>
      <c r="D10" s="200" t="s">
        <v>56</v>
      </c>
      <c r="E10" s="177" t="s">
        <v>123</v>
      </c>
      <c r="F10" s="196" t="s">
        <v>58</v>
      </c>
      <c r="G10" s="177" t="s">
        <v>197</v>
      </c>
      <c r="H10" s="177" t="s">
        <v>196</v>
      </c>
      <c r="I10" s="175" t="s">
        <v>198</v>
      </c>
      <c r="J10" s="77">
        <v>20</v>
      </c>
      <c r="K10" s="60">
        <v>0</v>
      </c>
      <c r="L10" s="21" t="s">
        <v>55</v>
      </c>
      <c r="M10" s="77">
        <v>2000</v>
      </c>
      <c r="N10" s="60"/>
      <c r="O10" s="87" t="s">
        <v>32</v>
      </c>
      <c r="P10" s="77">
        <v>2000</v>
      </c>
      <c r="Q10" s="114" t="s">
        <v>199</v>
      </c>
      <c r="R10" s="77">
        <f>2021-1976</f>
        <v>45</v>
      </c>
      <c r="S10" s="113" t="s">
        <v>201</v>
      </c>
      <c r="T10" s="116"/>
      <c r="U10" s="1"/>
    </row>
    <row r="11" spans="1:21" ht="15" customHeight="1" x14ac:dyDescent="0.25">
      <c r="A11" s="198"/>
      <c r="B11" s="99" t="s">
        <v>175</v>
      </c>
      <c r="C11" s="24"/>
      <c r="D11" s="195"/>
      <c r="E11" s="178"/>
      <c r="F11" s="174"/>
      <c r="G11" s="178"/>
      <c r="H11" s="178"/>
      <c r="I11" s="176"/>
      <c r="J11" s="61"/>
      <c r="K11" s="61"/>
      <c r="L11" s="28" t="s">
        <v>76</v>
      </c>
      <c r="M11" s="58">
        <v>2011</v>
      </c>
      <c r="N11" s="62"/>
      <c r="O11" s="87" t="s">
        <v>27</v>
      </c>
      <c r="P11" s="58">
        <v>2002</v>
      </c>
      <c r="Q11" s="114" t="s">
        <v>199</v>
      </c>
      <c r="R11" s="58"/>
      <c r="S11" s="30" t="s">
        <v>176</v>
      </c>
      <c r="T11" s="116"/>
      <c r="U11" s="1"/>
    </row>
    <row r="12" spans="1:21" ht="15" customHeight="1" x14ac:dyDescent="0.25">
      <c r="A12" s="197">
        <v>3</v>
      </c>
      <c r="B12" s="38" t="s">
        <v>68</v>
      </c>
      <c r="C12" s="25" t="s">
        <v>25</v>
      </c>
      <c r="D12" s="196" t="s">
        <v>177</v>
      </c>
      <c r="E12" s="177" t="s">
        <v>123</v>
      </c>
      <c r="F12" s="200" t="s">
        <v>74</v>
      </c>
      <c r="G12" s="177" t="s">
        <v>67</v>
      </c>
      <c r="H12" s="177" t="s">
        <v>107</v>
      </c>
      <c r="I12" s="175" t="s">
        <v>107</v>
      </c>
      <c r="J12" s="58">
        <v>14</v>
      </c>
      <c r="K12" s="62">
        <v>0</v>
      </c>
      <c r="L12" s="31" t="s">
        <v>28</v>
      </c>
      <c r="M12" s="62">
        <v>2013</v>
      </c>
      <c r="N12" s="62" t="s">
        <v>26</v>
      </c>
      <c r="O12" s="25" t="s">
        <v>27</v>
      </c>
      <c r="P12" s="62">
        <v>2007</v>
      </c>
      <c r="Q12" s="39" t="s">
        <v>29</v>
      </c>
      <c r="R12" s="62">
        <v>45</v>
      </c>
      <c r="S12" s="28" t="s">
        <v>69</v>
      </c>
      <c r="T12" s="117"/>
      <c r="U12" s="1"/>
    </row>
    <row r="13" spans="1:21" ht="15" customHeight="1" x14ac:dyDescent="0.25">
      <c r="A13" s="198"/>
      <c r="B13" s="39" t="s">
        <v>70</v>
      </c>
      <c r="C13" s="25"/>
      <c r="D13" s="174"/>
      <c r="E13" s="178"/>
      <c r="F13" s="195"/>
      <c r="G13" s="178"/>
      <c r="H13" s="178"/>
      <c r="I13" s="176"/>
      <c r="J13" s="61"/>
      <c r="K13" s="61"/>
      <c r="L13" s="28"/>
      <c r="M13" s="58"/>
      <c r="N13" s="58"/>
      <c r="O13" s="25"/>
      <c r="P13" s="58"/>
      <c r="Q13" s="39"/>
      <c r="R13" s="58"/>
      <c r="S13" s="28"/>
      <c r="T13" s="117"/>
      <c r="U13" s="1"/>
    </row>
    <row r="14" spans="1:21" ht="15" customHeight="1" x14ac:dyDescent="0.25">
      <c r="A14" s="197">
        <v>4</v>
      </c>
      <c r="B14" s="79" t="s">
        <v>144</v>
      </c>
      <c r="C14" s="25" t="s">
        <v>25</v>
      </c>
      <c r="D14" s="196" t="s">
        <v>147</v>
      </c>
      <c r="E14" s="177" t="s">
        <v>123</v>
      </c>
      <c r="F14" s="200" t="s">
        <v>74</v>
      </c>
      <c r="G14" s="177" t="s">
        <v>67</v>
      </c>
      <c r="H14" s="177" t="s">
        <v>107</v>
      </c>
      <c r="I14" s="177" t="s">
        <v>190</v>
      </c>
      <c r="J14" s="58">
        <v>22</v>
      </c>
      <c r="K14" s="58">
        <v>0</v>
      </c>
      <c r="L14" s="31" t="s">
        <v>28</v>
      </c>
      <c r="M14" s="58"/>
      <c r="N14" s="58"/>
      <c r="O14" s="25" t="s">
        <v>32</v>
      </c>
      <c r="P14" s="58">
        <v>2008</v>
      </c>
      <c r="Q14" s="39" t="s">
        <v>189</v>
      </c>
      <c r="R14" s="58">
        <f>2021-1969</f>
        <v>52</v>
      </c>
      <c r="S14" s="112" t="s">
        <v>170</v>
      </c>
      <c r="T14" s="117"/>
      <c r="U14" s="1"/>
    </row>
    <row r="15" spans="1:21" ht="15" customHeight="1" x14ac:dyDescent="0.25">
      <c r="A15" s="198"/>
      <c r="B15" s="39" t="s">
        <v>169</v>
      </c>
      <c r="C15" s="25"/>
      <c r="D15" s="174"/>
      <c r="E15" s="178"/>
      <c r="F15" s="195"/>
      <c r="G15" s="178"/>
      <c r="H15" s="178"/>
      <c r="I15" s="223"/>
      <c r="J15" s="58"/>
      <c r="K15" s="58"/>
      <c r="L15" s="28" t="s">
        <v>76</v>
      </c>
      <c r="M15" s="58"/>
      <c r="N15" s="58"/>
      <c r="O15" s="25"/>
      <c r="P15" s="58"/>
      <c r="Q15" s="39"/>
      <c r="R15" s="58"/>
      <c r="S15" s="28"/>
      <c r="T15" s="117"/>
      <c r="U15" s="1"/>
    </row>
    <row r="16" spans="1:21" ht="15" customHeight="1" x14ac:dyDescent="0.25">
      <c r="A16" s="197">
        <v>5</v>
      </c>
      <c r="B16" s="56" t="s">
        <v>132</v>
      </c>
      <c r="C16" s="25" t="s">
        <v>25</v>
      </c>
      <c r="D16" s="196" t="s">
        <v>179</v>
      </c>
      <c r="E16" s="175" t="s">
        <v>123</v>
      </c>
      <c r="F16" s="200" t="s">
        <v>74</v>
      </c>
      <c r="G16" s="222">
        <v>42826</v>
      </c>
      <c r="H16" s="177" t="s">
        <v>127</v>
      </c>
      <c r="I16" s="177" t="s">
        <v>190</v>
      </c>
      <c r="J16" s="58">
        <v>18</v>
      </c>
      <c r="K16" s="58">
        <v>0</v>
      </c>
      <c r="L16" s="36" t="s">
        <v>28</v>
      </c>
      <c r="M16" s="58"/>
      <c r="N16" s="58"/>
      <c r="O16" s="25" t="s">
        <v>27</v>
      </c>
      <c r="P16" s="58">
        <v>2010</v>
      </c>
      <c r="Q16" s="39" t="s">
        <v>126</v>
      </c>
      <c r="R16" s="58">
        <v>52</v>
      </c>
      <c r="S16" s="27" t="s">
        <v>128</v>
      </c>
      <c r="T16" s="118"/>
      <c r="U16" s="1"/>
    </row>
    <row r="17" spans="1:21" ht="15" customHeight="1" x14ac:dyDescent="0.25">
      <c r="A17" s="198"/>
      <c r="B17" s="33" t="s">
        <v>117</v>
      </c>
      <c r="C17" s="25"/>
      <c r="D17" s="174"/>
      <c r="E17" s="176"/>
      <c r="F17" s="195"/>
      <c r="G17" s="223"/>
      <c r="H17" s="178"/>
      <c r="I17" s="178"/>
      <c r="J17" s="58"/>
      <c r="K17" s="58"/>
      <c r="L17" s="27"/>
      <c r="M17" s="58"/>
      <c r="N17" s="58"/>
      <c r="O17" s="25"/>
      <c r="P17" s="58"/>
      <c r="Q17" s="39"/>
      <c r="R17" s="58"/>
      <c r="S17" s="30"/>
      <c r="T17" s="118"/>
      <c r="U17" s="1"/>
    </row>
    <row r="18" spans="1:21" ht="15" customHeight="1" x14ac:dyDescent="0.25">
      <c r="A18" s="197">
        <v>6</v>
      </c>
      <c r="B18" s="56" t="s">
        <v>83</v>
      </c>
      <c r="C18" s="25" t="s">
        <v>25</v>
      </c>
      <c r="D18" s="200" t="s">
        <v>81</v>
      </c>
      <c r="E18" s="177" t="s">
        <v>123</v>
      </c>
      <c r="F18" s="200" t="s">
        <v>74</v>
      </c>
      <c r="G18" s="177" t="s">
        <v>67</v>
      </c>
      <c r="H18" s="177" t="s">
        <v>107</v>
      </c>
      <c r="I18" s="177" t="s">
        <v>110</v>
      </c>
      <c r="J18" s="58">
        <v>23</v>
      </c>
      <c r="K18" s="58">
        <v>6</v>
      </c>
      <c r="L18" s="31" t="s">
        <v>28</v>
      </c>
      <c r="M18" s="58">
        <v>2010</v>
      </c>
      <c r="N18" s="58"/>
      <c r="O18" s="25" t="s">
        <v>32</v>
      </c>
      <c r="P18" s="58">
        <v>2005</v>
      </c>
      <c r="Q18" s="39" t="s">
        <v>88</v>
      </c>
      <c r="R18" s="58">
        <v>54</v>
      </c>
      <c r="S18" s="111" t="s">
        <v>89</v>
      </c>
      <c r="T18" s="118"/>
      <c r="U18" s="1"/>
    </row>
    <row r="19" spans="1:21" ht="15" customHeight="1" x14ac:dyDescent="0.25">
      <c r="A19" s="198"/>
      <c r="B19" s="101" t="s">
        <v>86</v>
      </c>
      <c r="C19" s="90"/>
      <c r="D19" s="201"/>
      <c r="E19" s="178"/>
      <c r="F19" s="195"/>
      <c r="G19" s="178"/>
      <c r="H19" s="178"/>
      <c r="I19" s="178"/>
      <c r="J19" s="58"/>
      <c r="K19" s="58"/>
      <c r="L19" s="27"/>
      <c r="M19" s="58"/>
      <c r="N19" s="58"/>
      <c r="O19" s="25" t="s">
        <v>27</v>
      </c>
      <c r="P19" s="58">
        <v>2007</v>
      </c>
      <c r="Q19" s="39" t="s">
        <v>187</v>
      </c>
      <c r="R19" s="58"/>
      <c r="S19" s="30"/>
      <c r="T19" s="118"/>
      <c r="U19" s="1"/>
    </row>
    <row r="20" spans="1:21" ht="15" customHeight="1" x14ac:dyDescent="0.25">
      <c r="A20" s="197">
        <v>7</v>
      </c>
      <c r="B20" s="38" t="s">
        <v>178</v>
      </c>
      <c r="C20" s="25" t="s">
        <v>25</v>
      </c>
      <c r="D20" s="199" t="s">
        <v>209</v>
      </c>
      <c r="E20" s="177" t="s">
        <v>211</v>
      </c>
      <c r="F20" s="200" t="s">
        <v>74</v>
      </c>
      <c r="G20" s="177" t="s">
        <v>185</v>
      </c>
      <c r="H20" s="177" t="s">
        <v>78</v>
      </c>
      <c r="I20" s="177" t="s">
        <v>182</v>
      </c>
      <c r="J20" s="58">
        <v>30</v>
      </c>
      <c r="K20" s="58">
        <v>0</v>
      </c>
      <c r="L20" s="31" t="s">
        <v>28</v>
      </c>
      <c r="M20" s="58">
        <v>2010</v>
      </c>
      <c r="N20" s="58"/>
      <c r="O20" s="25" t="s">
        <v>32</v>
      </c>
      <c r="P20" s="58" t="s">
        <v>184</v>
      </c>
      <c r="Q20" s="39" t="s">
        <v>88</v>
      </c>
      <c r="R20" s="58">
        <f>2021-1965</f>
        <v>56</v>
      </c>
      <c r="S20" s="112" t="s">
        <v>183</v>
      </c>
      <c r="T20" s="117"/>
      <c r="U20" s="1"/>
    </row>
    <row r="21" spans="1:21" ht="15" customHeight="1" x14ac:dyDescent="0.25">
      <c r="A21" s="198"/>
      <c r="B21" s="39" t="s">
        <v>181</v>
      </c>
      <c r="C21" s="25"/>
      <c r="D21" s="199"/>
      <c r="E21" s="178"/>
      <c r="F21" s="195"/>
      <c r="G21" s="178"/>
      <c r="H21" s="178"/>
      <c r="I21" s="178"/>
      <c r="J21" s="58"/>
      <c r="K21" s="58"/>
      <c r="L21" s="27"/>
      <c r="M21" s="58"/>
      <c r="N21" s="58"/>
      <c r="O21" s="25" t="s">
        <v>27</v>
      </c>
      <c r="P21" s="58">
        <v>2008</v>
      </c>
      <c r="Q21" s="39" t="s">
        <v>186</v>
      </c>
      <c r="R21" s="58"/>
      <c r="S21" s="28"/>
      <c r="T21" s="117"/>
      <c r="U21" s="1"/>
    </row>
    <row r="22" spans="1:21" ht="15" customHeight="1" x14ac:dyDescent="0.25">
      <c r="A22" s="197">
        <v>8</v>
      </c>
      <c r="B22" s="124" t="s">
        <v>148</v>
      </c>
      <c r="C22" s="199" t="s">
        <v>173</v>
      </c>
      <c r="D22" s="196" t="s">
        <v>160</v>
      </c>
      <c r="E22" s="177" t="s">
        <v>123</v>
      </c>
      <c r="F22" s="200" t="s">
        <v>30</v>
      </c>
      <c r="G22" s="177" t="s">
        <v>75</v>
      </c>
      <c r="H22" s="177" t="s">
        <v>129</v>
      </c>
      <c r="I22" s="177" t="s">
        <v>198</v>
      </c>
      <c r="J22" s="77">
        <v>17</v>
      </c>
      <c r="K22" s="107">
        <v>4</v>
      </c>
      <c r="L22" s="31" t="s">
        <v>28</v>
      </c>
      <c r="M22" s="77">
        <v>2019</v>
      </c>
      <c r="N22" s="77"/>
      <c r="O22" s="25" t="s">
        <v>32</v>
      </c>
      <c r="P22" s="77">
        <v>1997</v>
      </c>
      <c r="Q22" s="23" t="s">
        <v>103</v>
      </c>
      <c r="R22" s="77">
        <f>2021-1972</f>
        <v>49</v>
      </c>
      <c r="S22" s="108" t="s">
        <v>174</v>
      </c>
      <c r="T22" s="117"/>
      <c r="U22" s="1"/>
    </row>
    <row r="23" spans="1:21" ht="15" customHeight="1" x14ac:dyDescent="0.25">
      <c r="A23" s="198"/>
      <c r="B23" s="23" t="s">
        <v>172</v>
      </c>
      <c r="C23" s="199"/>
      <c r="D23" s="174"/>
      <c r="E23" s="178"/>
      <c r="F23" s="195"/>
      <c r="G23" s="178"/>
      <c r="H23" s="178"/>
      <c r="I23" s="223"/>
      <c r="J23" s="77"/>
      <c r="K23" s="107"/>
      <c r="L23" s="27" t="s">
        <v>106</v>
      </c>
      <c r="M23" s="77">
        <v>2018</v>
      </c>
      <c r="N23" s="77"/>
      <c r="O23" s="25" t="s">
        <v>27</v>
      </c>
      <c r="P23" s="77">
        <v>2017</v>
      </c>
      <c r="Q23" s="23" t="s">
        <v>200</v>
      </c>
      <c r="R23" s="77"/>
      <c r="S23" s="30"/>
      <c r="T23" s="117"/>
      <c r="U23" s="1"/>
    </row>
    <row r="24" spans="1:21" ht="15" customHeight="1" x14ac:dyDescent="0.25">
      <c r="A24" s="197">
        <v>9</v>
      </c>
      <c r="B24" s="94" t="s">
        <v>136</v>
      </c>
      <c r="C24" s="202" t="s">
        <v>135</v>
      </c>
      <c r="D24" s="225" t="s">
        <v>62</v>
      </c>
      <c r="E24" s="175" t="s">
        <v>123</v>
      </c>
      <c r="F24" s="200" t="s">
        <v>30</v>
      </c>
      <c r="G24" s="175" t="s">
        <v>105</v>
      </c>
      <c r="H24" s="175" t="s">
        <v>206</v>
      </c>
      <c r="I24" s="177" t="s">
        <v>140</v>
      </c>
      <c r="J24" s="77">
        <v>15</v>
      </c>
      <c r="K24" s="107">
        <v>8</v>
      </c>
      <c r="L24" s="31" t="s">
        <v>28</v>
      </c>
      <c r="M24" s="77"/>
      <c r="N24" s="77"/>
      <c r="O24" s="91" t="s">
        <v>32</v>
      </c>
      <c r="P24" s="77"/>
      <c r="Q24" s="39" t="s">
        <v>141</v>
      </c>
      <c r="R24" s="77">
        <v>47</v>
      </c>
      <c r="S24" s="39" t="s">
        <v>203</v>
      </c>
      <c r="T24" s="117"/>
      <c r="U24" s="1"/>
    </row>
    <row r="25" spans="1:21" ht="15" customHeight="1" x14ac:dyDescent="0.25">
      <c r="A25" s="198"/>
      <c r="B25" s="96" t="s">
        <v>204</v>
      </c>
      <c r="C25" s="202"/>
      <c r="D25" s="225"/>
      <c r="E25" s="176"/>
      <c r="F25" s="195"/>
      <c r="G25" s="176"/>
      <c r="H25" s="176"/>
      <c r="I25" s="178"/>
      <c r="J25" s="77"/>
      <c r="K25" s="107"/>
      <c r="L25" s="70"/>
      <c r="M25" s="77"/>
      <c r="N25" s="77"/>
      <c r="O25" s="25" t="s">
        <v>27</v>
      </c>
      <c r="P25" s="77"/>
      <c r="Q25" s="39" t="s">
        <v>139</v>
      </c>
      <c r="R25" s="77"/>
      <c r="S25" s="31"/>
      <c r="T25" s="117"/>
      <c r="U25" s="1"/>
    </row>
    <row r="26" spans="1:21" ht="15" customHeight="1" x14ac:dyDescent="0.25">
      <c r="A26" s="197">
        <v>10</v>
      </c>
      <c r="B26" s="102" t="s">
        <v>145</v>
      </c>
      <c r="C26" s="199" t="s">
        <v>168</v>
      </c>
      <c r="D26" s="196" t="s">
        <v>210</v>
      </c>
      <c r="E26" s="177" t="s">
        <v>211</v>
      </c>
      <c r="F26" s="200" t="s">
        <v>30</v>
      </c>
      <c r="G26" s="175" t="s">
        <v>127</v>
      </c>
      <c r="H26" s="175" t="s">
        <v>205</v>
      </c>
      <c r="I26" s="175" t="s">
        <v>188</v>
      </c>
      <c r="J26" s="77">
        <v>16</v>
      </c>
      <c r="K26" s="60">
        <v>2</v>
      </c>
      <c r="L26" s="88"/>
      <c r="M26" s="60"/>
      <c r="N26" s="60"/>
      <c r="O26" s="91" t="s">
        <v>32</v>
      </c>
      <c r="P26" s="77">
        <v>2008</v>
      </c>
      <c r="Q26" s="114" t="s">
        <v>66</v>
      </c>
      <c r="R26" s="77">
        <v>40</v>
      </c>
      <c r="S26" s="110" t="s">
        <v>171</v>
      </c>
      <c r="T26" s="117"/>
      <c r="U26" s="1"/>
    </row>
    <row r="27" spans="1:21" ht="15" customHeight="1" x14ac:dyDescent="0.25">
      <c r="A27" s="198"/>
      <c r="B27" s="23" t="s">
        <v>161</v>
      </c>
      <c r="C27" s="199"/>
      <c r="D27" s="174"/>
      <c r="E27" s="178"/>
      <c r="F27" s="195"/>
      <c r="G27" s="176"/>
      <c r="H27" s="176"/>
      <c r="I27" s="176"/>
      <c r="J27" s="61"/>
      <c r="K27" s="61"/>
      <c r="L27" s="27"/>
      <c r="M27" s="58"/>
      <c r="N27" s="58"/>
      <c r="O27" s="25"/>
      <c r="P27" s="58"/>
      <c r="Q27" s="39"/>
      <c r="R27" s="58"/>
      <c r="S27" s="30"/>
      <c r="T27" s="117"/>
      <c r="U27" s="1"/>
    </row>
    <row r="28" spans="1:21" ht="15" customHeight="1" x14ac:dyDescent="0.25">
      <c r="A28" s="197">
        <v>11</v>
      </c>
      <c r="B28" s="56" t="s">
        <v>84</v>
      </c>
      <c r="C28" s="25" t="s">
        <v>25</v>
      </c>
      <c r="D28" s="196" t="s">
        <v>210</v>
      </c>
      <c r="E28" s="177" t="s">
        <v>211</v>
      </c>
      <c r="F28" s="200" t="s">
        <v>30</v>
      </c>
      <c r="G28" s="175" t="s">
        <v>105</v>
      </c>
      <c r="H28" s="175" t="s">
        <v>206</v>
      </c>
      <c r="I28" s="177" t="s">
        <v>190</v>
      </c>
      <c r="J28" s="77">
        <v>8</v>
      </c>
      <c r="K28" s="107">
        <v>2</v>
      </c>
      <c r="L28" s="31" t="s">
        <v>28</v>
      </c>
      <c r="M28" s="77">
        <v>2012</v>
      </c>
      <c r="N28" s="77"/>
      <c r="O28" s="91" t="s">
        <v>37</v>
      </c>
      <c r="P28" s="77"/>
      <c r="Q28" s="39" t="s">
        <v>38</v>
      </c>
      <c r="R28" s="77">
        <v>34</v>
      </c>
      <c r="S28" s="32" t="s">
        <v>87</v>
      </c>
      <c r="T28" s="118"/>
      <c r="U28" s="1"/>
    </row>
    <row r="29" spans="1:21" ht="15" customHeight="1" x14ac:dyDescent="0.25">
      <c r="A29" s="198"/>
      <c r="B29" s="33" t="s">
        <v>85</v>
      </c>
      <c r="C29" s="25"/>
      <c r="D29" s="174"/>
      <c r="E29" s="178"/>
      <c r="F29" s="195"/>
      <c r="G29" s="176"/>
      <c r="H29" s="176"/>
      <c r="I29" s="178"/>
      <c r="J29" s="77"/>
      <c r="K29" s="107"/>
      <c r="L29" s="70" t="s">
        <v>106</v>
      </c>
      <c r="M29" s="77">
        <v>2017</v>
      </c>
      <c r="N29" s="77"/>
      <c r="O29" s="91"/>
      <c r="P29" s="77"/>
      <c r="Q29" s="39"/>
      <c r="R29" s="77"/>
      <c r="S29" s="32"/>
      <c r="T29" s="118"/>
      <c r="U29" s="1"/>
    </row>
    <row r="30" spans="1:21" ht="15" customHeight="1" x14ac:dyDescent="0.25">
      <c r="A30" s="197">
        <v>12</v>
      </c>
      <c r="B30" s="95" t="s">
        <v>118</v>
      </c>
      <c r="C30" s="91" t="s">
        <v>25</v>
      </c>
      <c r="D30" s="203" t="s">
        <v>159</v>
      </c>
      <c r="E30" s="177" t="s">
        <v>123</v>
      </c>
      <c r="F30" s="200" t="s">
        <v>82</v>
      </c>
      <c r="G30" s="177" t="s">
        <v>75</v>
      </c>
      <c r="H30" s="177" t="s">
        <v>129</v>
      </c>
      <c r="I30" s="177" t="s">
        <v>140</v>
      </c>
      <c r="J30" s="77">
        <v>9</v>
      </c>
      <c r="K30" s="107">
        <v>8</v>
      </c>
      <c r="L30" s="31" t="s">
        <v>28</v>
      </c>
      <c r="M30" s="77">
        <v>2015</v>
      </c>
      <c r="N30" s="77"/>
      <c r="O30" s="91" t="s">
        <v>37</v>
      </c>
      <c r="P30" s="77"/>
      <c r="Q30" s="39" t="s">
        <v>66</v>
      </c>
      <c r="R30" s="77">
        <v>38</v>
      </c>
      <c r="S30" s="39" t="s">
        <v>131</v>
      </c>
      <c r="T30" s="118"/>
      <c r="U30" s="1"/>
    </row>
    <row r="31" spans="1:21" ht="15" customHeight="1" x14ac:dyDescent="0.25">
      <c r="A31" s="198"/>
      <c r="B31" s="33" t="s">
        <v>119</v>
      </c>
      <c r="C31" s="25"/>
      <c r="D31" s="174"/>
      <c r="E31" s="178"/>
      <c r="F31" s="195"/>
      <c r="G31" s="178"/>
      <c r="H31" s="178"/>
      <c r="I31" s="178"/>
      <c r="J31" s="77"/>
      <c r="K31" s="107"/>
      <c r="L31" s="70"/>
      <c r="M31" s="77"/>
      <c r="N31" s="77"/>
      <c r="O31" s="91"/>
      <c r="P31" s="77"/>
      <c r="Q31" s="39"/>
      <c r="R31" s="77"/>
      <c r="S31" s="32"/>
      <c r="T31" s="118"/>
      <c r="U31" s="1"/>
    </row>
    <row r="32" spans="1:21" ht="15" customHeight="1" x14ac:dyDescent="0.25">
      <c r="A32" s="197">
        <v>13</v>
      </c>
      <c r="B32" s="68" t="s">
        <v>104</v>
      </c>
      <c r="C32" s="66" t="s">
        <v>25</v>
      </c>
      <c r="D32" s="19" t="s">
        <v>35</v>
      </c>
      <c r="E32" s="177" t="s">
        <v>79</v>
      </c>
      <c r="F32" s="200" t="s">
        <v>82</v>
      </c>
      <c r="G32" s="222" t="s">
        <v>192</v>
      </c>
      <c r="H32" s="222" t="s">
        <v>207</v>
      </c>
      <c r="I32" s="177" t="s">
        <v>191</v>
      </c>
      <c r="J32" s="58">
        <v>16</v>
      </c>
      <c r="K32" s="67">
        <v>0</v>
      </c>
      <c r="L32" s="22" t="s">
        <v>106</v>
      </c>
      <c r="M32" s="63">
        <v>2017</v>
      </c>
      <c r="N32" s="58"/>
      <c r="O32" s="25" t="s">
        <v>32</v>
      </c>
      <c r="P32" s="58">
        <v>2014</v>
      </c>
      <c r="Q32" s="23" t="s">
        <v>103</v>
      </c>
      <c r="R32" s="58">
        <v>51</v>
      </c>
      <c r="S32" s="30" t="s">
        <v>98</v>
      </c>
      <c r="T32" s="119"/>
      <c r="U32" s="1"/>
    </row>
    <row r="33" spans="1:21" ht="15" customHeight="1" x14ac:dyDescent="0.25">
      <c r="A33" s="198"/>
      <c r="B33" s="35" t="s">
        <v>102</v>
      </c>
      <c r="C33" s="66"/>
      <c r="D33" s="25"/>
      <c r="E33" s="178"/>
      <c r="F33" s="195"/>
      <c r="G33" s="223"/>
      <c r="H33" s="223"/>
      <c r="I33" s="178"/>
      <c r="J33" s="61"/>
      <c r="K33" s="67"/>
      <c r="L33" s="22"/>
      <c r="M33" s="63"/>
      <c r="N33" s="58"/>
      <c r="O33" s="25"/>
      <c r="P33" s="58"/>
      <c r="Q33" s="23"/>
      <c r="R33" s="58"/>
      <c r="S33" s="28"/>
      <c r="T33" s="119"/>
      <c r="U33" s="1"/>
    </row>
    <row r="34" spans="1:21" ht="15" customHeight="1" x14ac:dyDescent="0.25">
      <c r="A34" s="197">
        <v>14</v>
      </c>
      <c r="B34" s="56" t="s">
        <v>146</v>
      </c>
      <c r="C34" s="25" t="s">
        <v>162</v>
      </c>
      <c r="D34" s="199" t="s">
        <v>80</v>
      </c>
      <c r="E34" s="177" t="s">
        <v>123</v>
      </c>
      <c r="F34" s="196" t="s">
        <v>82</v>
      </c>
      <c r="G34" s="175" t="s">
        <v>73</v>
      </c>
      <c r="H34" s="175" t="s">
        <v>165</v>
      </c>
      <c r="I34" s="177" t="s">
        <v>164</v>
      </c>
      <c r="J34" s="77">
        <v>10</v>
      </c>
      <c r="K34" s="107">
        <v>0</v>
      </c>
      <c r="L34" s="31"/>
      <c r="M34" s="77"/>
      <c r="N34" s="77"/>
      <c r="O34" s="25" t="s">
        <v>32</v>
      </c>
      <c r="P34" s="77">
        <v>2006</v>
      </c>
      <c r="Q34" s="39" t="s">
        <v>166</v>
      </c>
      <c r="R34" s="77">
        <f>2021-1983</f>
        <v>38</v>
      </c>
      <c r="S34" s="111" t="s">
        <v>167</v>
      </c>
      <c r="T34" s="119"/>
      <c r="U34" s="1"/>
    </row>
    <row r="35" spans="1:21" ht="15" customHeight="1" x14ac:dyDescent="0.25">
      <c r="A35" s="198"/>
      <c r="B35" s="33" t="s">
        <v>163</v>
      </c>
      <c r="C35" s="25"/>
      <c r="D35" s="199"/>
      <c r="E35" s="178"/>
      <c r="F35" s="174"/>
      <c r="G35" s="176"/>
      <c r="H35" s="176"/>
      <c r="I35" s="178"/>
      <c r="J35" s="77"/>
      <c r="K35" s="107"/>
      <c r="L35" s="70"/>
      <c r="M35" s="77"/>
      <c r="N35" s="77"/>
      <c r="O35" s="22"/>
      <c r="P35" s="77"/>
      <c r="Q35" s="39"/>
      <c r="R35" s="77"/>
      <c r="S35" s="32"/>
      <c r="T35" s="119"/>
      <c r="U35" s="1"/>
    </row>
    <row r="36" spans="1:21" ht="15" customHeight="1" x14ac:dyDescent="0.25">
      <c r="A36" s="197">
        <v>15</v>
      </c>
      <c r="B36" s="75" t="s">
        <v>111</v>
      </c>
      <c r="C36" s="18" t="s">
        <v>25</v>
      </c>
      <c r="D36" s="25" t="s">
        <v>35</v>
      </c>
      <c r="E36" s="177">
        <v>43313</v>
      </c>
      <c r="F36" s="219" t="s">
        <v>114</v>
      </c>
      <c r="G36" s="222">
        <v>43739</v>
      </c>
      <c r="H36" s="222">
        <v>45200</v>
      </c>
      <c r="I36" s="222">
        <v>44927</v>
      </c>
      <c r="J36" s="58">
        <v>8</v>
      </c>
      <c r="K36" s="77">
        <v>0</v>
      </c>
      <c r="L36" s="48"/>
      <c r="M36" s="63"/>
      <c r="N36" s="58"/>
      <c r="O36" s="25" t="s">
        <v>32</v>
      </c>
      <c r="P36" s="58">
        <v>2005</v>
      </c>
      <c r="Q36" s="39" t="s">
        <v>113</v>
      </c>
      <c r="R36" s="58">
        <v>37</v>
      </c>
      <c r="S36" s="112" t="s">
        <v>202</v>
      </c>
      <c r="T36" s="120"/>
      <c r="U36" s="1"/>
    </row>
    <row r="37" spans="1:21" ht="15" customHeight="1" x14ac:dyDescent="0.25">
      <c r="A37" s="198"/>
      <c r="B37" s="76" t="s">
        <v>112</v>
      </c>
      <c r="C37" s="18"/>
      <c r="D37" s="25"/>
      <c r="E37" s="178"/>
      <c r="F37" s="220"/>
      <c r="G37" s="223"/>
      <c r="H37" s="223"/>
      <c r="I37" s="223"/>
      <c r="J37" s="61"/>
      <c r="K37" s="69"/>
      <c r="L37" s="48"/>
      <c r="M37" s="63"/>
      <c r="N37" s="58"/>
      <c r="O37" s="25"/>
      <c r="P37" s="58"/>
      <c r="Q37" s="39"/>
      <c r="R37" s="58"/>
      <c r="S37" s="28"/>
      <c r="T37" s="120"/>
      <c r="U37" s="1"/>
    </row>
    <row r="38" spans="1:21" ht="15" customHeight="1" x14ac:dyDescent="0.25">
      <c r="A38" s="197">
        <v>16</v>
      </c>
      <c r="B38" s="42" t="s">
        <v>59</v>
      </c>
      <c r="C38" s="40" t="s">
        <v>40</v>
      </c>
      <c r="D38" s="19" t="s">
        <v>35</v>
      </c>
      <c r="E38" s="177" t="s">
        <v>39</v>
      </c>
      <c r="F38" s="219" t="s">
        <v>114</v>
      </c>
      <c r="G38" s="175" t="s">
        <v>105</v>
      </c>
      <c r="H38" s="175" t="s">
        <v>206</v>
      </c>
      <c r="I38" s="175" t="s">
        <v>164</v>
      </c>
      <c r="J38" s="59">
        <v>4</v>
      </c>
      <c r="K38" s="59">
        <v>11</v>
      </c>
      <c r="L38" s="47"/>
      <c r="M38" s="58"/>
      <c r="N38" s="58"/>
      <c r="O38" s="25" t="s">
        <v>32</v>
      </c>
      <c r="P38" s="58">
        <v>2012</v>
      </c>
      <c r="Q38" s="39" t="s">
        <v>54</v>
      </c>
      <c r="R38" s="58">
        <v>38</v>
      </c>
      <c r="S38" s="28" t="s">
        <v>34</v>
      </c>
      <c r="T38" s="121"/>
      <c r="U38" s="1"/>
    </row>
    <row r="39" spans="1:21" ht="15" customHeight="1" x14ac:dyDescent="0.25">
      <c r="A39" s="198"/>
      <c r="B39" s="23" t="s">
        <v>41</v>
      </c>
      <c r="C39" s="25"/>
      <c r="D39" s="25"/>
      <c r="E39" s="178"/>
      <c r="F39" s="220"/>
      <c r="G39" s="176"/>
      <c r="H39" s="176"/>
      <c r="I39" s="176"/>
      <c r="J39" s="61"/>
      <c r="K39" s="61"/>
      <c r="L39" s="47"/>
      <c r="M39" s="58"/>
      <c r="N39" s="58"/>
      <c r="O39" s="25"/>
      <c r="P39" s="58"/>
      <c r="Q39" s="39"/>
      <c r="R39" s="58"/>
      <c r="S39" s="28"/>
      <c r="T39" s="121"/>
      <c r="U39" s="1"/>
    </row>
    <row r="40" spans="1:21" ht="15" customHeight="1" x14ac:dyDescent="0.25">
      <c r="A40" s="197">
        <v>17</v>
      </c>
      <c r="B40" s="42" t="s">
        <v>42</v>
      </c>
      <c r="C40" s="40" t="s">
        <v>60</v>
      </c>
      <c r="D40" s="19" t="s">
        <v>35</v>
      </c>
      <c r="E40" s="177" t="s">
        <v>39</v>
      </c>
      <c r="F40" s="196" t="s">
        <v>109</v>
      </c>
      <c r="G40" s="177" t="s">
        <v>71</v>
      </c>
      <c r="H40" s="177" t="s">
        <v>110</v>
      </c>
      <c r="I40" s="177" t="s">
        <v>191</v>
      </c>
      <c r="J40" s="58">
        <v>23</v>
      </c>
      <c r="K40" s="62">
        <v>9</v>
      </c>
      <c r="L40" s="41" t="s">
        <v>108</v>
      </c>
      <c r="M40" s="62">
        <v>2016</v>
      </c>
      <c r="N40" s="62" t="s">
        <v>26</v>
      </c>
      <c r="O40" s="25" t="s">
        <v>33</v>
      </c>
      <c r="P40" s="58">
        <v>1994</v>
      </c>
      <c r="Q40" s="39" t="s">
        <v>36</v>
      </c>
      <c r="R40" s="58">
        <v>42</v>
      </c>
      <c r="S40" s="30" t="s">
        <v>63</v>
      </c>
      <c r="T40" s="121"/>
      <c r="U40" s="1"/>
    </row>
    <row r="41" spans="1:21" ht="15" customHeight="1" x14ac:dyDescent="0.25">
      <c r="A41" s="198"/>
      <c r="B41" s="23" t="s">
        <v>44</v>
      </c>
      <c r="C41" s="25"/>
      <c r="D41" s="19"/>
      <c r="E41" s="178"/>
      <c r="F41" s="174"/>
      <c r="G41" s="178"/>
      <c r="H41" s="178"/>
      <c r="I41" s="178"/>
      <c r="J41" s="61"/>
      <c r="K41" s="61"/>
      <c r="L41" s="27"/>
      <c r="M41" s="58"/>
      <c r="N41" s="58"/>
      <c r="O41" s="25"/>
      <c r="P41" s="58"/>
      <c r="Q41" s="39"/>
      <c r="R41" s="58"/>
      <c r="S41" s="30"/>
      <c r="T41" s="121"/>
      <c r="U41" s="1"/>
    </row>
    <row r="42" spans="1:21" ht="15" customHeight="1" x14ac:dyDescent="0.25">
      <c r="A42" s="197">
        <v>18</v>
      </c>
      <c r="B42" s="75" t="s">
        <v>95</v>
      </c>
      <c r="C42" s="18" t="s">
        <v>50</v>
      </c>
      <c r="D42" s="19" t="s">
        <v>35</v>
      </c>
      <c r="E42" s="175" t="s">
        <v>79</v>
      </c>
      <c r="F42" s="196" t="s">
        <v>72</v>
      </c>
      <c r="G42" s="177" t="s">
        <v>78</v>
      </c>
      <c r="H42" s="177" t="s">
        <v>180</v>
      </c>
      <c r="I42" s="177" t="s">
        <v>193</v>
      </c>
      <c r="J42" s="58">
        <v>15</v>
      </c>
      <c r="K42" s="58">
        <v>0</v>
      </c>
      <c r="L42" s="27"/>
      <c r="M42" s="58"/>
      <c r="N42" s="58"/>
      <c r="O42" s="25" t="s">
        <v>33</v>
      </c>
      <c r="P42" s="58">
        <v>2010</v>
      </c>
      <c r="Q42" s="39" t="s">
        <v>97</v>
      </c>
      <c r="R42" s="58">
        <v>48</v>
      </c>
      <c r="S42" s="30" t="s">
        <v>98</v>
      </c>
      <c r="T42" s="121"/>
      <c r="U42" s="1"/>
    </row>
    <row r="43" spans="1:21" ht="15" customHeight="1" x14ac:dyDescent="0.25">
      <c r="A43" s="198"/>
      <c r="B43" s="71" t="s">
        <v>96</v>
      </c>
      <c r="C43" s="18"/>
      <c r="D43" s="19"/>
      <c r="E43" s="176"/>
      <c r="F43" s="174"/>
      <c r="G43" s="178"/>
      <c r="H43" s="178"/>
      <c r="I43" s="178"/>
      <c r="J43" s="58"/>
      <c r="K43" s="58"/>
      <c r="L43" s="27"/>
      <c r="M43" s="58"/>
      <c r="N43" s="58"/>
      <c r="O43" s="25"/>
      <c r="P43" s="58"/>
      <c r="Q43" s="39"/>
      <c r="R43" s="58"/>
      <c r="S43" s="30"/>
      <c r="T43" s="121"/>
      <c r="U43" s="1"/>
    </row>
    <row r="44" spans="1:21" ht="15" customHeight="1" x14ac:dyDescent="0.25">
      <c r="A44" s="197">
        <v>19</v>
      </c>
      <c r="B44" s="75" t="s">
        <v>90</v>
      </c>
      <c r="C44" s="18" t="s">
        <v>92</v>
      </c>
      <c r="D44" s="19" t="s">
        <v>35</v>
      </c>
      <c r="E44" s="175" t="s">
        <v>79</v>
      </c>
      <c r="F44" s="196" t="s">
        <v>72</v>
      </c>
      <c r="G44" s="177" t="s">
        <v>75</v>
      </c>
      <c r="H44" s="177" t="s">
        <v>129</v>
      </c>
      <c r="I44" s="177" t="s">
        <v>195</v>
      </c>
      <c r="J44" s="58">
        <v>11</v>
      </c>
      <c r="K44" s="58">
        <v>0</v>
      </c>
      <c r="L44" s="27"/>
      <c r="M44" s="58"/>
      <c r="N44" s="58"/>
      <c r="O44" s="25" t="s">
        <v>33</v>
      </c>
      <c r="P44" s="58">
        <v>2008</v>
      </c>
      <c r="Q44" s="39" t="s">
        <v>94</v>
      </c>
      <c r="R44" s="58">
        <v>42</v>
      </c>
      <c r="S44" s="30" t="s">
        <v>98</v>
      </c>
      <c r="T44" s="121"/>
      <c r="U44" s="1"/>
    </row>
    <row r="45" spans="1:21" ht="15" customHeight="1" x14ac:dyDescent="0.25">
      <c r="A45" s="198"/>
      <c r="B45" s="71" t="s">
        <v>91</v>
      </c>
      <c r="C45" s="18"/>
      <c r="D45" s="19"/>
      <c r="E45" s="176"/>
      <c r="F45" s="174"/>
      <c r="G45" s="178"/>
      <c r="H45" s="178"/>
      <c r="I45" s="178"/>
      <c r="J45" s="58"/>
      <c r="K45" s="58"/>
      <c r="L45" s="27"/>
      <c r="M45" s="58"/>
      <c r="N45" s="58"/>
      <c r="O45" s="25"/>
      <c r="P45" s="58"/>
      <c r="Q45" s="39"/>
      <c r="R45" s="58"/>
      <c r="S45" s="30"/>
      <c r="T45" s="121"/>
      <c r="U45" s="1"/>
    </row>
    <row r="46" spans="1:21" ht="15" customHeight="1" x14ac:dyDescent="0.25">
      <c r="A46" s="197">
        <v>20</v>
      </c>
      <c r="B46" s="42" t="s">
        <v>49</v>
      </c>
      <c r="C46" s="43" t="s">
        <v>50</v>
      </c>
      <c r="D46" s="19" t="s">
        <v>35</v>
      </c>
      <c r="E46" s="177" t="s">
        <v>31</v>
      </c>
      <c r="F46" s="196" t="s">
        <v>72</v>
      </c>
      <c r="G46" s="177" t="s">
        <v>105</v>
      </c>
      <c r="H46" s="177" t="s">
        <v>206</v>
      </c>
      <c r="I46" s="177" t="s">
        <v>127</v>
      </c>
      <c r="J46" s="58">
        <v>17</v>
      </c>
      <c r="K46" s="58">
        <v>8</v>
      </c>
      <c r="L46" s="41" t="s">
        <v>108</v>
      </c>
      <c r="M46" s="62">
        <v>2016</v>
      </c>
      <c r="N46" s="62" t="s">
        <v>26</v>
      </c>
      <c r="O46" s="25" t="s">
        <v>33</v>
      </c>
      <c r="P46" s="58">
        <v>2011</v>
      </c>
      <c r="Q46" s="31" t="s">
        <v>26</v>
      </c>
      <c r="R46" s="58">
        <v>39</v>
      </c>
      <c r="S46" s="37" t="s">
        <v>52</v>
      </c>
      <c r="T46" s="121"/>
      <c r="U46" s="1"/>
    </row>
    <row r="47" spans="1:21" ht="15" customHeight="1" x14ac:dyDescent="0.25">
      <c r="A47" s="198"/>
      <c r="B47" s="23" t="s">
        <v>51</v>
      </c>
      <c r="C47" s="25"/>
      <c r="D47" s="25"/>
      <c r="E47" s="178"/>
      <c r="F47" s="174"/>
      <c r="G47" s="178"/>
      <c r="H47" s="178"/>
      <c r="I47" s="178"/>
      <c r="J47" s="61"/>
      <c r="K47" s="61"/>
      <c r="L47" s="27"/>
      <c r="M47" s="58"/>
      <c r="N47" s="58"/>
      <c r="O47" s="25"/>
      <c r="P47" s="58"/>
      <c r="Q47" s="39"/>
      <c r="R47" s="58"/>
      <c r="S47" s="28"/>
      <c r="T47" s="121"/>
      <c r="U47" s="1"/>
    </row>
    <row r="48" spans="1:21" ht="15" customHeight="1" x14ac:dyDescent="0.25">
      <c r="A48" s="197">
        <v>21</v>
      </c>
      <c r="B48" s="75" t="s">
        <v>99</v>
      </c>
      <c r="C48" s="18" t="s">
        <v>25</v>
      </c>
      <c r="D48" s="19" t="s">
        <v>35</v>
      </c>
      <c r="E48" s="175" t="s">
        <v>79</v>
      </c>
      <c r="F48" s="196" t="s">
        <v>93</v>
      </c>
      <c r="G48" s="177" t="s">
        <v>67</v>
      </c>
      <c r="H48" s="177" t="s">
        <v>107</v>
      </c>
      <c r="I48" s="177" t="s">
        <v>127</v>
      </c>
      <c r="J48" s="58">
        <v>10</v>
      </c>
      <c r="K48" s="58">
        <v>2</v>
      </c>
      <c r="L48" s="27"/>
      <c r="M48" s="58"/>
      <c r="N48" s="58"/>
      <c r="O48" s="25" t="s">
        <v>33</v>
      </c>
      <c r="P48" s="58">
        <v>2009</v>
      </c>
      <c r="Q48" s="39" t="s">
        <v>101</v>
      </c>
      <c r="R48" s="58">
        <v>46</v>
      </c>
      <c r="S48" s="30" t="s">
        <v>98</v>
      </c>
      <c r="T48" s="121"/>
      <c r="U48" s="1"/>
    </row>
    <row r="49" spans="1:21" ht="15" customHeight="1" x14ac:dyDescent="0.25">
      <c r="A49" s="198"/>
      <c r="B49" s="71" t="s">
        <v>100</v>
      </c>
      <c r="C49" s="18"/>
      <c r="D49" s="19"/>
      <c r="E49" s="176"/>
      <c r="F49" s="174"/>
      <c r="G49" s="178"/>
      <c r="H49" s="178"/>
      <c r="I49" s="178"/>
      <c r="J49" s="58"/>
      <c r="K49" s="58"/>
      <c r="L49" s="27"/>
      <c r="M49" s="58"/>
      <c r="N49" s="58"/>
      <c r="O49" s="25"/>
      <c r="P49" s="58"/>
      <c r="Q49" s="39"/>
      <c r="R49" s="58"/>
      <c r="S49" s="30"/>
      <c r="T49" s="121"/>
      <c r="U49" s="1"/>
    </row>
    <row r="50" spans="1:21" ht="15" customHeight="1" x14ac:dyDescent="0.25">
      <c r="A50" s="197">
        <v>22</v>
      </c>
      <c r="B50" s="49" t="s">
        <v>47</v>
      </c>
      <c r="C50" s="50" t="s">
        <v>25</v>
      </c>
      <c r="D50" s="85" t="s">
        <v>35</v>
      </c>
      <c r="E50" s="177" t="s">
        <v>43</v>
      </c>
      <c r="F50" s="196" t="s">
        <v>93</v>
      </c>
      <c r="G50" s="177" t="s">
        <v>180</v>
      </c>
      <c r="H50" s="177" t="s">
        <v>78</v>
      </c>
      <c r="I50" s="177" t="s">
        <v>182</v>
      </c>
      <c r="J50" s="77">
        <v>19</v>
      </c>
      <c r="K50" s="77">
        <v>9</v>
      </c>
      <c r="L50" s="41" t="s">
        <v>108</v>
      </c>
      <c r="M50" s="60">
        <v>2017</v>
      </c>
      <c r="N50" s="60" t="s">
        <v>26</v>
      </c>
      <c r="O50" s="86" t="s">
        <v>33</v>
      </c>
      <c r="P50" s="77">
        <v>2014</v>
      </c>
      <c r="Q50" s="39" t="s">
        <v>101</v>
      </c>
      <c r="R50" s="77">
        <v>38</v>
      </c>
      <c r="S50" s="51" t="s">
        <v>53</v>
      </c>
      <c r="T50" s="122"/>
      <c r="U50" s="1"/>
    </row>
    <row r="51" spans="1:21" ht="15" customHeight="1" x14ac:dyDescent="0.25">
      <c r="A51" s="198"/>
      <c r="B51" s="23" t="s">
        <v>48</v>
      </c>
      <c r="C51" s="25"/>
      <c r="D51" s="25"/>
      <c r="E51" s="178"/>
      <c r="F51" s="174"/>
      <c r="G51" s="178"/>
      <c r="H51" s="178"/>
      <c r="I51" s="178"/>
      <c r="J51" s="58"/>
      <c r="K51" s="58"/>
      <c r="L51" s="27"/>
      <c r="M51" s="58"/>
      <c r="N51" s="58"/>
      <c r="O51" s="25"/>
      <c r="P51" s="58"/>
      <c r="Q51" s="39"/>
      <c r="R51" s="58"/>
      <c r="S51" s="30"/>
      <c r="T51" s="118"/>
      <c r="U51" s="1"/>
    </row>
    <row r="52" spans="1:21" ht="15" customHeight="1" x14ac:dyDescent="0.25">
      <c r="A52" s="197">
        <v>23</v>
      </c>
      <c r="B52" s="42" t="s">
        <v>46</v>
      </c>
      <c r="C52" s="40" t="s">
        <v>25</v>
      </c>
      <c r="D52" s="19" t="s">
        <v>35</v>
      </c>
      <c r="E52" s="175" t="s">
        <v>39</v>
      </c>
      <c r="F52" s="196" t="s">
        <v>57</v>
      </c>
      <c r="G52" s="177" t="s">
        <v>75</v>
      </c>
      <c r="H52" s="177" t="s">
        <v>129</v>
      </c>
      <c r="I52" s="34" t="s">
        <v>194</v>
      </c>
      <c r="J52" s="58">
        <v>15</v>
      </c>
      <c r="K52" s="62">
        <v>3</v>
      </c>
      <c r="L52" s="29" t="s">
        <v>26</v>
      </c>
      <c r="M52" s="62" t="s">
        <v>26</v>
      </c>
      <c r="N52" s="62" t="s">
        <v>26</v>
      </c>
      <c r="O52" s="25" t="s">
        <v>45</v>
      </c>
      <c r="P52" s="58">
        <v>2011</v>
      </c>
      <c r="Q52" s="31" t="s">
        <v>26</v>
      </c>
      <c r="R52" s="58">
        <v>43</v>
      </c>
      <c r="S52" s="37" t="s">
        <v>52</v>
      </c>
      <c r="T52" s="118"/>
      <c r="U52" s="1"/>
    </row>
    <row r="53" spans="1:21" ht="15" customHeight="1" x14ac:dyDescent="0.25">
      <c r="A53" s="198"/>
      <c r="B53" s="93" t="s">
        <v>64</v>
      </c>
      <c r="C53" s="40"/>
      <c r="D53" s="19"/>
      <c r="E53" s="176"/>
      <c r="F53" s="174"/>
      <c r="G53" s="178"/>
      <c r="H53" s="178"/>
      <c r="I53" s="26"/>
      <c r="J53" s="58"/>
      <c r="K53" s="62"/>
      <c r="L53" s="29"/>
      <c r="M53" s="62"/>
      <c r="N53" s="62"/>
      <c r="O53" s="25"/>
      <c r="P53" s="58"/>
      <c r="Q53" s="31"/>
      <c r="R53" s="58"/>
      <c r="S53" s="27"/>
      <c r="T53" s="118"/>
      <c r="U53" s="1"/>
    </row>
    <row r="54" spans="1:21" ht="15" customHeight="1" x14ac:dyDescent="0.25">
      <c r="A54" s="197">
        <v>24</v>
      </c>
      <c r="B54" s="103" t="s">
        <v>149</v>
      </c>
      <c r="C54" s="211" t="s">
        <v>25</v>
      </c>
      <c r="D54" s="19" t="s">
        <v>35</v>
      </c>
      <c r="E54" s="177" t="s">
        <v>155</v>
      </c>
      <c r="F54" s="206" t="s">
        <v>150</v>
      </c>
      <c r="G54" s="177" t="s">
        <v>155</v>
      </c>
      <c r="H54" s="222"/>
      <c r="I54" s="26"/>
      <c r="J54" s="58">
        <v>0</v>
      </c>
      <c r="K54" s="58">
        <v>9</v>
      </c>
      <c r="L54" s="27"/>
      <c r="M54" s="58"/>
      <c r="N54" s="58"/>
      <c r="O54" s="25" t="s">
        <v>32</v>
      </c>
      <c r="P54" s="58">
        <v>2019</v>
      </c>
      <c r="Q54" s="39" t="s">
        <v>157</v>
      </c>
      <c r="R54" s="58">
        <f>2021-1997</f>
        <v>24</v>
      </c>
      <c r="S54" s="28" t="s">
        <v>158</v>
      </c>
      <c r="T54" s="118"/>
      <c r="U54" s="1"/>
    </row>
    <row r="55" spans="1:21" ht="15" customHeight="1" x14ac:dyDescent="0.25">
      <c r="A55" s="198"/>
      <c r="B55" s="105" t="s">
        <v>151</v>
      </c>
      <c r="C55" s="211"/>
      <c r="D55" s="25"/>
      <c r="E55" s="178"/>
      <c r="F55" s="206"/>
      <c r="G55" s="178"/>
      <c r="H55" s="223"/>
      <c r="I55" s="26"/>
      <c r="J55" s="58"/>
      <c r="K55" s="58"/>
      <c r="L55" s="27"/>
      <c r="M55" s="58"/>
      <c r="N55" s="58"/>
      <c r="O55" s="25"/>
      <c r="P55" s="58"/>
      <c r="Q55" s="39"/>
      <c r="R55" s="58"/>
      <c r="S55" s="28"/>
      <c r="T55" s="118"/>
      <c r="U55" s="1"/>
    </row>
    <row r="56" spans="1:21" ht="15" customHeight="1" x14ac:dyDescent="0.25">
      <c r="A56" s="197">
        <v>25</v>
      </c>
      <c r="B56" s="92" t="s">
        <v>152</v>
      </c>
      <c r="C56" s="217" t="s">
        <v>25</v>
      </c>
      <c r="D56" s="89" t="s">
        <v>35</v>
      </c>
      <c r="E56" s="177" t="s">
        <v>155</v>
      </c>
      <c r="F56" s="185" t="s">
        <v>153</v>
      </c>
      <c r="G56" s="177" t="s">
        <v>155</v>
      </c>
      <c r="H56" s="222"/>
      <c r="I56" s="20"/>
      <c r="J56" s="77">
        <v>0</v>
      </c>
      <c r="K56" s="77">
        <v>9</v>
      </c>
      <c r="L56" s="104"/>
      <c r="M56" s="60"/>
      <c r="N56" s="60"/>
      <c r="O56" s="91" t="s">
        <v>130</v>
      </c>
      <c r="P56" s="77">
        <v>2013</v>
      </c>
      <c r="Q56" s="88" t="s">
        <v>156</v>
      </c>
      <c r="R56" s="77">
        <f>2021-1990</f>
        <v>31</v>
      </c>
      <c r="S56" s="51" t="s">
        <v>158</v>
      </c>
      <c r="T56" s="121"/>
      <c r="U56" s="1"/>
    </row>
    <row r="57" spans="1:21" ht="12.75" customHeight="1" x14ac:dyDescent="0.25">
      <c r="A57" s="198"/>
      <c r="B57" s="106" t="s">
        <v>154</v>
      </c>
      <c r="C57" s="218"/>
      <c r="D57" s="46"/>
      <c r="E57" s="207"/>
      <c r="F57" s="186"/>
      <c r="G57" s="207"/>
      <c r="H57" s="224"/>
      <c r="I57" s="45"/>
      <c r="J57" s="64"/>
      <c r="K57" s="72"/>
      <c r="L57" s="73"/>
      <c r="M57" s="72"/>
      <c r="N57" s="72"/>
      <c r="O57" s="44"/>
      <c r="P57" s="64"/>
      <c r="Q57" s="73"/>
      <c r="R57" s="64"/>
      <c r="S57" s="74"/>
      <c r="T57" s="123"/>
      <c r="U57" s="1"/>
    </row>
    <row r="58" spans="1:21" ht="12" customHeight="1" x14ac:dyDescent="0.25">
      <c r="B58" s="53"/>
      <c r="P58" s="78"/>
      <c r="Q58" s="210" t="s">
        <v>116</v>
      </c>
      <c r="R58" s="210"/>
      <c r="S58" s="210"/>
      <c r="T58" s="78"/>
      <c r="U58" s="1"/>
    </row>
    <row r="59" spans="1:21" ht="12" customHeight="1" x14ac:dyDescent="0.25">
      <c r="A59" s="52"/>
      <c r="B59" s="53"/>
      <c r="Q59" s="221" t="s">
        <v>133</v>
      </c>
      <c r="R59" s="221"/>
      <c r="S59" s="221"/>
      <c r="U59" s="1"/>
    </row>
    <row r="60" spans="1:21" ht="12" customHeight="1" x14ac:dyDescent="0.25">
      <c r="A60" s="52"/>
      <c r="B60" s="53"/>
      <c r="Q60" s="221" t="s">
        <v>65</v>
      </c>
      <c r="R60" s="221"/>
      <c r="S60" s="221"/>
      <c r="U60" s="1"/>
    </row>
    <row r="61" spans="1:21" ht="12" customHeight="1" x14ac:dyDescent="0.25">
      <c r="A61" s="52"/>
      <c r="B61" s="53"/>
      <c r="Q61" s="82"/>
      <c r="R61" s="82"/>
      <c r="S61" s="82"/>
      <c r="U61" s="1"/>
    </row>
    <row r="62" spans="1:21" ht="10.5" customHeight="1" x14ac:dyDescent="0.25">
      <c r="A62" s="81"/>
      <c r="B62" s="54"/>
      <c r="C62" s="1"/>
      <c r="D62" s="1"/>
      <c r="E62" s="1"/>
      <c r="F62" s="4"/>
      <c r="G62" s="4"/>
      <c r="H62" s="1"/>
      <c r="I62" s="1"/>
      <c r="J62" s="1"/>
      <c r="K62" s="5"/>
      <c r="L62" s="5"/>
      <c r="M62" s="5"/>
      <c r="N62" s="5"/>
      <c r="O62" s="5"/>
      <c r="Q62" s="55"/>
      <c r="R62" s="55"/>
      <c r="S62" s="55"/>
      <c r="U62" s="5"/>
    </row>
    <row r="63" spans="1:21" ht="9.75" customHeight="1" x14ac:dyDescent="0.25">
      <c r="A63" s="204"/>
      <c r="B63" s="204"/>
      <c r="C63" s="204"/>
      <c r="D63" s="204"/>
      <c r="E63" s="204"/>
      <c r="F63" s="204"/>
      <c r="G63" s="204"/>
      <c r="H63" s="204"/>
      <c r="I63" s="1"/>
      <c r="J63" s="1"/>
      <c r="K63" s="6"/>
      <c r="L63" s="6"/>
      <c r="M63" s="6"/>
      <c r="N63" s="6"/>
      <c r="O63" s="6"/>
      <c r="P63" s="2"/>
      <c r="Q63" s="205"/>
      <c r="R63" s="205"/>
      <c r="S63" s="205"/>
      <c r="T63" s="5"/>
      <c r="U63" s="5"/>
    </row>
    <row r="64" spans="1:21" ht="9.75" customHeight="1" x14ac:dyDescent="0.25">
      <c r="A64" s="208"/>
      <c r="B64" s="208"/>
      <c r="C64" s="208"/>
      <c r="D64" s="208"/>
      <c r="E64" s="208"/>
      <c r="F64" s="208"/>
      <c r="G64" s="208"/>
      <c r="H64" s="208"/>
      <c r="P64" s="209"/>
      <c r="Q64" s="209"/>
      <c r="R64" s="209"/>
      <c r="S64" s="209"/>
      <c r="T64" s="209"/>
      <c r="U64" s="6"/>
    </row>
    <row r="65" spans="1:21" ht="9.75" customHeight="1" x14ac:dyDescent="0.25">
      <c r="A65" s="208"/>
      <c r="B65" s="208"/>
      <c r="C65" s="208"/>
      <c r="D65" s="208"/>
      <c r="E65" s="208"/>
      <c r="F65" s="208"/>
      <c r="G65" s="208"/>
      <c r="H65" s="208"/>
      <c r="I65" s="1"/>
      <c r="J65" s="1"/>
      <c r="K65" s="7"/>
      <c r="L65" s="7"/>
      <c r="M65" s="7"/>
      <c r="N65" s="7"/>
      <c r="O65" s="8"/>
      <c r="Q65" s="214" t="s">
        <v>120</v>
      </c>
      <c r="R65" s="214"/>
      <c r="S65" s="214"/>
      <c r="T65" s="6"/>
      <c r="U65" s="10"/>
    </row>
    <row r="66" spans="1:21" ht="9.75" customHeight="1" x14ac:dyDescent="0.25">
      <c r="A66" s="208"/>
      <c r="B66" s="208"/>
      <c r="C66" s="208"/>
      <c r="D66" s="208"/>
      <c r="E66" s="208"/>
      <c r="F66" s="208"/>
      <c r="G66" s="208"/>
      <c r="H66" s="208"/>
      <c r="I66" s="1"/>
      <c r="J66" s="1"/>
      <c r="K66" s="80"/>
      <c r="L66" s="8"/>
      <c r="M66" s="8"/>
      <c r="N66" s="8"/>
      <c r="O66" s="8"/>
      <c r="P66" s="9"/>
      <c r="Q66" s="215" t="s">
        <v>61</v>
      </c>
      <c r="R66" s="215"/>
      <c r="S66" s="215"/>
      <c r="T66" s="10"/>
      <c r="U66" s="10"/>
    </row>
    <row r="67" spans="1:21" ht="9.75" customHeight="1" x14ac:dyDescent="0.25">
      <c r="A67" s="208"/>
      <c r="B67" s="208"/>
      <c r="C67" s="208"/>
      <c r="D67" s="208"/>
      <c r="E67" s="208"/>
      <c r="F67" s="208"/>
      <c r="G67" s="208"/>
      <c r="H67" s="208"/>
      <c r="I67" s="1"/>
      <c r="J67" s="1"/>
      <c r="K67" s="80"/>
      <c r="L67" s="8"/>
      <c r="M67" s="8"/>
      <c r="N67" s="8"/>
      <c r="O67" s="8"/>
      <c r="P67" s="9"/>
      <c r="Q67" s="216" t="s">
        <v>134</v>
      </c>
      <c r="R67" s="216"/>
      <c r="S67" s="216"/>
      <c r="T67" s="10"/>
      <c r="U67" s="10"/>
    </row>
    <row r="68" spans="1:21" ht="15.75" x14ac:dyDescent="0.25">
      <c r="A68" s="1"/>
      <c r="B68" s="1"/>
      <c r="C68" s="1"/>
      <c r="D68" s="1"/>
      <c r="E68" s="1"/>
      <c r="F68" s="4"/>
      <c r="G68" s="4"/>
      <c r="H68" s="1"/>
      <c r="I68" s="1"/>
      <c r="J68" s="1"/>
      <c r="K68" s="80"/>
      <c r="L68" s="8"/>
      <c r="M68" s="8"/>
      <c r="N68" s="8"/>
      <c r="O68" s="8"/>
      <c r="P68" s="2"/>
      <c r="T68" s="11"/>
      <c r="U68" s="11"/>
    </row>
    <row r="69" spans="1:21" ht="15.75" x14ac:dyDescent="0.25">
      <c r="A69" s="1"/>
      <c r="B69" s="1"/>
      <c r="C69" s="1"/>
      <c r="D69" s="1"/>
      <c r="E69" s="1"/>
      <c r="F69" s="4"/>
      <c r="G69" s="4"/>
      <c r="H69" s="1"/>
      <c r="I69" s="1"/>
      <c r="J69" s="12"/>
      <c r="K69" s="11"/>
      <c r="L69" s="11"/>
      <c r="M69" s="11"/>
      <c r="N69" s="11"/>
      <c r="O69" s="11"/>
      <c r="P69" s="2"/>
      <c r="T69" s="3"/>
      <c r="U69" s="3"/>
    </row>
    <row r="70" spans="1:21" ht="15.75" x14ac:dyDescent="0.25">
      <c r="A70" s="1"/>
      <c r="B70" s="1"/>
      <c r="C70" s="1"/>
      <c r="D70" s="1"/>
      <c r="E70" s="4"/>
      <c r="F70" s="1"/>
      <c r="G70" s="4"/>
      <c r="H70" s="4"/>
      <c r="I70" s="4"/>
      <c r="J70" s="1"/>
      <c r="K70" s="3"/>
      <c r="L70" s="3"/>
      <c r="M70" s="3"/>
      <c r="N70" s="3"/>
      <c r="O70" s="3"/>
      <c r="P70" s="13"/>
      <c r="T70" s="14"/>
      <c r="U70" s="14"/>
    </row>
    <row r="71" spans="1:21" ht="15.75" x14ac:dyDescent="0.25">
      <c r="A71" s="1"/>
      <c r="B71" s="1"/>
      <c r="C71" s="1"/>
      <c r="D71" s="1"/>
      <c r="E71" s="4"/>
      <c r="F71" s="1"/>
      <c r="G71" s="4"/>
      <c r="H71" s="4"/>
      <c r="I71" s="4"/>
      <c r="J71" s="1"/>
      <c r="K71" s="14"/>
      <c r="L71" s="14"/>
      <c r="M71" s="14"/>
      <c r="N71" s="14"/>
      <c r="O71" s="14"/>
      <c r="P71" s="14"/>
      <c r="Q71" s="14"/>
      <c r="R71" s="212"/>
      <c r="S71" s="212"/>
      <c r="T71" s="212"/>
      <c r="U71" s="212"/>
    </row>
    <row r="78" spans="1:21" x14ac:dyDescent="0.25">
      <c r="A78" s="213"/>
      <c r="B78" s="213"/>
      <c r="C78" s="213"/>
      <c r="D78" s="213"/>
      <c r="E78" s="213"/>
      <c r="F78" s="213"/>
    </row>
    <row r="79" spans="1:21" x14ac:dyDescent="0.25">
      <c r="A79" s="213"/>
      <c r="B79" s="213"/>
      <c r="C79" s="213"/>
      <c r="D79" s="213"/>
      <c r="E79" s="213"/>
      <c r="F79" s="213"/>
      <c r="G79" s="213"/>
    </row>
  </sheetData>
  <mergeCells count="195">
    <mergeCell ref="H16:H17"/>
    <mergeCell ref="H18:H19"/>
    <mergeCell ref="H20:H21"/>
    <mergeCell ref="H8:H9"/>
    <mergeCell ref="H10:H11"/>
    <mergeCell ref="H12:H13"/>
    <mergeCell ref="H14:H15"/>
    <mergeCell ref="D22:D23"/>
    <mergeCell ref="H26:H27"/>
    <mergeCell ref="H22:H23"/>
    <mergeCell ref="D24:D25"/>
    <mergeCell ref="F22:F23"/>
    <mergeCell ref="G10:G11"/>
    <mergeCell ref="G12:G13"/>
    <mergeCell ref="G14:G15"/>
    <mergeCell ref="F16:F17"/>
    <mergeCell ref="F18:F19"/>
    <mergeCell ref="F20:F21"/>
    <mergeCell ref="I30:I31"/>
    <mergeCell ref="I28:I29"/>
    <mergeCell ref="H30:H31"/>
    <mergeCell ref="G28:G29"/>
    <mergeCell ref="C26:C27"/>
    <mergeCell ref="F26:F27"/>
    <mergeCell ref="A26:A27"/>
    <mergeCell ref="H28:H29"/>
    <mergeCell ref="H36:H37"/>
    <mergeCell ref="H32:H33"/>
    <mergeCell ref="A36:A37"/>
    <mergeCell ref="F36:F37"/>
    <mergeCell ref="A30:A31"/>
    <mergeCell ref="D26:D27"/>
    <mergeCell ref="E30:E31"/>
    <mergeCell ref="F28:F29"/>
    <mergeCell ref="E28:E29"/>
    <mergeCell ref="G32:G33"/>
    <mergeCell ref="G38:G39"/>
    <mergeCell ref="G40:G41"/>
    <mergeCell ref="G16:G17"/>
    <mergeCell ref="G18:G19"/>
    <mergeCell ref="G20:G21"/>
    <mergeCell ref="I10:I11"/>
    <mergeCell ref="I12:I13"/>
    <mergeCell ref="I14:I15"/>
    <mergeCell ref="I16:I17"/>
    <mergeCell ref="I18:I19"/>
    <mergeCell ref="I20:I21"/>
    <mergeCell ref="I26:I27"/>
    <mergeCell ref="I22:I23"/>
    <mergeCell ref="I34:I35"/>
    <mergeCell ref="H24:H25"/>
    <mergeCell ref="G36:G37"/>
    <mergeCell ref="G26:G27"/>
    <mergeCell ref="G22:G23"/>
    <mergeCell ref="G34:G35"/>
    <mergeCell ref="G24:G25"/>
    <mergeCell ref="G30:G31"/>
    <mergeCell ref="I32:I33"/>
    <mergeCell ref="I24:I25"/>
    <mergeCell ref="I40:I41"/>
    <mergeCell ref="I44:I45"/>
    <mergeCell ref="I42:I43"/>
    <mergeCell ref="I36:I37"/>
    <mergeCell ref="H34:H35"/>
    <mergeCell ref="F48:F49"/>
    <mergeCell ref="F50:F51"/>
    <mergeCell ref="I46:I47"/>
    <mergeCell ref="F46:F47"/>
    <mergeCell ref="G44:G45"/>
    <mergeCell ref="G42:G43"/>
    <mergeCell ref="G46:G47"/>
    <mergeCell ref="G48:G49"/>
    <mergeCell ref="H38:H39"/>
    <mergeCell ref="H40:H41"/>
    <mergeCell ref="G50:G51"/>
    <mergeCell ref="G52:G53"/>
    <mergeCell ref="F32:F33"/>
    <mergeCell ref="F38:F39"/>
    <mergeCell ref="F40:F41"/>
    <mergeCell ref="F44:F45"/>
    <mergeCell ref="F42:F43"/>
    <mergeCell ref="Q59:S59"/>
    <mergeCell ref="E42:E43"/>
    <mergeCell ref="E46:E47"/>
    <mergeCell ref="E48:E49"/>
    <mergeCell ref="E50:E51"/>
    <mergeCell ref="F34:F35"/>
    <mergeCell ref="H52:H53"/>
    <mergeCell ref="H54:H55"/>
    <mergeCell ref="H56:H57"/>
    <mergeCell ref="H44:H45"/>
    <mergeCell ref="H42:H43"/>
    <mergeCell ref="H46:H47"/>
    <mergeCell ref="H48:H49"/>
    <mergeCell ref="H50:H51"/>
    <mergeCell ref="I48:I49"/>
    <mergeCell ref="I50:I51"/>
    <mergeCell ref="I38:I39"/>
    <mergeCell ref="R71:U71"/>
    <mergeCell ref="A78:F78"/>
    <mergeCell ref="A79:G79"/>
    <mergeCell ref="A65:H65"/>
    <mergeCell ref="Q65:S65"/>
    <mergeCell ref="A66:H66"/>
    <mergeCell ref="Q66:S66"/>
    <mergeCell ref="A67:H67"/>
    <mergeCell ref="Q67:S67"/>
    <mergeCell ref="A63:H63"/>
    <mergeCell ref="Q63:S63"/>
    <mergeCell ref="F54:F55"/>
    <mergeCell ref="F56:F57"/>
    <mergeCell ref="E54:E55"/>
    <mergeCell ref="E56:E57"/>
    <mergeCell ref="G54:G55"/>
    <mergeCell ref="G56:G57"/>
    <mergeCell ref="A64:H64"/>
    <mergeCell ref="P64:T64"/>
    <mergeCell ref="Q58:S58"/>
    <mergeCell ref="C54:C55"/>
    <mergeCell ref="A56:A57"/>
    <mergeCell ref="C56:C57"/>
    <mergeCell ref="Q60:S60"/>
    <mergeCell ref="A54:A55"/>
    <mergeCell ref="F10:F11"/>
    <mergeCell ref="E18:E19"/>
    <mergeCell ref="A18:A19"/>
    <mergeCell ref="F30:F31"/>
    <mergeCell ref="C24:C25"/>
    <mergeCell ref="A34:A35"/>
    <mergeCell ref="D34:D35"/>
    <mergeCell ref="E26:E27"/>
    <mergeCell ref="E22:E23"/>
    <mergeCell ref="E34:E35"/>
    <mergeCell ref="E24:E25"/>
    <mergeCell ref="A22:A23"/>
    <mergeCell ref="A28:A29"/>
    <mergeCell ref="A32:A33"/>
    <mergeCell ref="D30:D31"/>
    <mergeCell ref="C22:C23"/>
    <mergeCell ref="E32:E33"/>
    <mergeCell ref="D28:D29"/>
    <mergeCell ref="F24:F25"/>
    <mergeCell ref="F12:F13"/>
    <mergeCell ref="F14:F15"/>
    <mergeCell ref="E44:E45"/>
    <mergeCell ref="A24:A25"/>
    <mergeCell ref="A38:A39"/>
    <mergeCell ref="A40:A41"/>
    <mergeCell ref="A44:A45"/>
    <mergeCell ref="A46:A47"/>
    <mergeCell ref="A48:A49"/>
    <mergeCell ref="A50:A51"/>
    <mergeCell ref="F52:F53"/>
    <mergeCell ref="A42:A43"/>
    <mergeCell ref="D18:D19"/>
    <mergeCell ref="A52:A53"/>
    <mergeCell ref="A8:A9"/>
    <mergeCell ref="D14:D15"/>
    <mergeCell ref="A14:A15"/>
    <mergeCell ref="A16:A17"/>
    <mergeCell ref="A10:A11"/>
    <mergeCell ref="E20:E21"/>
    <mergeCell ref="A12:A13"/>
    <mergeCell ref="A20:A21"/>
    <mergeCell ref="D20:D21"/>
    <mergeCell ref="E16:E17"/>
    <mergeCell ref="E8:E9"/>
    <mergeCell ref="E10:E11"/>
    <mergeCell ref="E12:E13"/>
    <mergeCell ref="E14:E15"/>
    <mergeCell ref="D10:D11"/>
    <mergeCell ref="F8:F9"/>
    <mergeCell ref="E52:E53"/>
    <mergeCell ref="E36:E37"/>
    <mergeCell ref="E38:E39"/>
    <mergeCell ref="E40:E41"/>
    <mergeCell ref="G8:G9"/>
    <mergeCell ref="I8:I9"/>
    <mergeCell ref="A1:T1"/>
    <mergeCell ref="A2:T2"/>
    <mergeCell ref="A3:T3"/>
    <mergeCell ref="A4:A6"/>
    <mergeCell ref="B4:B6"/>
    <mergeCell ref="C4:C6"/>
    <mergeCell ref="D4:E5"/>
    <mergeCell ref="F4:G5"/>
    <mergeCell ref="J4:K5"/>
    <mergeCell ref="L4:N5"/>
    <mergeCell ref="O4:Q5"/>
    <mergeCell ref="R4:R6"/>
    <mergeCell ref="T4:T6"/>
    <mergeCell ref="S4:S6"/>
    <mergeCell ref="D8:D9"/>
    <mergeCell ref="D16:D17"/>
    <mergeCell ref="D12:D13"/>
  </mergeCells>
  <printOptions horizontalCentered="1"/>
  <pageMargins left="0.99" right="0.31" top="0.28999999999999998" bottom="0.27" header="0.25" footer="0.3"/>
  <pageSetup paperSize="5" scale="86" orientation="landscape" horizontalDpi="4294967292" r:id="rId1"/>
  <rowBreaks count="2" manualBreakCount="2">
    <brk id="35" max="19" man="1"/>
    <brk id="67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8"/>
  <sheetViews>
    <sheetView showGridLines="0" tabSelected="1" view="pageBreakPreview" topLeftCell="A43" zoomScale="115" zoomScaleNormal="73" zoomScaleSheetLayoutView="115" zoomScalePageLayoutView="53" workbookViewId="0">
      <selection activeCell="D58" sqref="D58"/>
    </sheetView>
  </sheetViews>
  <sheetFormatPr defaultRowHeight="15" x14ac:dyDescent="0.25"/>
  <cols>
    <col min="1" max="1" width="4.42578125" customWidth="1"/>
    <col min="2" max="2" width="18.42578125" customWidth="1"/>
    <col min="3" max="3" width="8.28515625" customWidth="1"/>
    <col min="4" max="4" width="20.7109375" customWidth="1"/>
    <col min="5" max="5" width="9.140625" customWidth="1"/>
    <col min="6" max="6" width="11.42578125" customWidth="1"/>
    <col min="7" max="7" width="8.85546875" customWidth="1"/>
    <col min="8" max="8" width="7.5703125" customWidth="1"/>
    <col min="9" max="9" width="10.5703125" customWidth="1"/>
    <col min="10" max="10" width="4.5703125" customWidth="1"/>
    <col min="11" max="11" width="4.140625" customWidth="1"/>
    <col min="12" max="12" width="8" customWidth="1"/>
    <col min="13" max="13" width="4.7109375" customWidth="1"/>
    <col min="14" max="14" width="3.85546875" customWidth="1"/>
    <col min="15" max="15" width="5.85546875" customWidth="1"/>
    <col min="16" max="16" width="5.140625" customWidth="1"/>
    <col min="17" max="17" width="15" customWidth="1"/>
    <col min="18" max="18" width="4.42578125" customWidth="1"/>
    <col min="19" max="19" width="22.5703125" customWidth="1"/>
    <col min="20" max="20" width="4.5703125" customWidth="1"/>
    <col min="21" max="21" width="8.28515625" customWidth="1"/>
    <col min="22" max="22" width="7.140625" customWidth="1"/>
  </cols>
  <sheetData>
    <row r="1" spans="1:21" ht="12" customHeight="1" x14ac:dyDescent="0.25">
      <c r="A1" s="181" t="s">
        <v>142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</row>
    <row r="2" spans="1:21" ht="12" customHeight="1" x14ac:dyDescent="0.25">
      <c r="A2" s="181" t="s">
        <v>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</row>
    <row r="3" spans="1:21" ht="12" customHeight="1" x14ac:dyDescent="0.25">
      <c r="A3" s="181" t="s">
        <v>208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</row>
    <row r="4" spans="1:21" ht="14.25" customHeight="1" x14ac:dyDescent="0.25">
      <c r="A4" s="182"/>
      <c r="B4" s="182" t="s">
        <v>1</v>
      </c>
      <c r="C4" s="187" t="s">
        <v>2</v>
      </c>
      <c r="D4" s="188" t="s">
        <v>138</v>
      </c>
      <c r="E4" s="189"/>
      <c r="F4" s="188" t="s">
        <v>3</v>
      </c>
      <c r="G4" s="189"/>
      <c r="H4" s="135" t="s">
        <v>4</v>
      </c>
      <c r="I4" s="135" t="s">
        <v>4</v>
      </c>
      <c r="J4" s="187" t="s">
        <v>5</v>
      </c>
      <c r="K4" s="187"/>
      <c r="L4" s="188" t="s">
        <v>6</v>
      </c>
      <c r="M4" s="192"/>
      <c r="N4" s="189"/>
      <c r="O4" s="188" t="s">
        <v>7</v>
      </c>
      <c r="P4" s="192"/>
      <c r="Q4" s="189"/>
      <c r="R4" s="182" t="s">
        <v>8</v>
      </c>
      <c r="S4" s="182" t="s">
        <v>9</v>
      </c>
      <c r="T4" s="182" t="s">
        <v>10</v>
      </c>
      <c r="U4" s="1"/>
    </row>
    <row r="5" spans="1:21" ht="14.25" customHeight="1" x14ac:dyDescent="0.25">
      <c r="A5" s="183"/>
      <c r="B5" s="185"/>
      <c r="C5" s="187"/>
      <c r="D5" s="190"/>
      <c r="E5" s="191"/>
      <c r="F5" s="190"/>
      <c r="G5" s="191"/>
      <c r="H5" s="136" t="s">
        <v>3</v>
      </c>
      <c r="I5" s="136" t="s">
        <v>11</v>
      </c>
      <c r="J5" s="187"/>
      <c r="K5" s="187"/>
      <c r="L5" s="190"/>
      <c r="M5" s="193"/>
      <c r="N5" s="191"/>
      <c r="O5" s="190"/>
      <c r="P5" s="193"/>
      <c r="Q5" s="191"/>
      <c r="R5" s="183"/>
      <c r="S5" s="183"/>
      <c r="T5" s="183"/>
      <c r="U5" s="1"/>
    </row>
    <row r="6" spans="1:21" ht="10.5" customHeight="1" x14ac:dyDescent="0.25">
      <c r="A6" s="184"/>
      <c r="B6" s="186"/>
      <c r="C6" s="187"/>
      <c r="D6" s="15" t="s">
        <v>12</v>
      </c>
      <c r="E6" s="16" t="s">
        <v>13</v>
      </c>
      <c r="F6" s="15" t="s">
        <v>14</v>
      </c>
      <c r="G6" s="16" t="s">
        <v>13</v>
      </c>
      <c r="H6" s="16" t="s">
        <v>13</v>
      </c>
      <c r="I6" s="16" t="s">
        <v>13</v>
      </c>
      <c r="J6" s="15" t="s">
        <v>15</v>
      </c>
      <c r="K6" s="15" t="s">
        <v>16</v>
      </c>
      <c r="L6" s="15" t="s">
        <v>17</v>
      </c>
      <c r="M6" s="15" t="s">
        <v>15</v>
      </c>
      <c r="N6" s="15" t="s">
        <v>18</v>
      </c>
      <c r="O6" s="15" t="s">
        <v>19</v>
      </c>
      <c r="P6" s="15" t="s">
        <v>15</v>
      </c>
      <c r="Q6" s="15" t="s">
        <v>20</v>
      </c>
      <c r="R6" s="184"/>
      <c r="S6" s="184"/>
      <c r="T6" s="184"/>
      <c r="U6" s="1"/>
    </row>
    <row r="7" spans="1:21" ht="9.9499999999999993" customHeight="1" x14ac:dyDescent="0.25">
      <c r="A7" s="57">
        <v>1</v>
      </c>
      <c r="B7" s="17" t="s">
        <v>77</v>
      </c>
      <c r="C7" s="57">
        <v>3</v>
      </c>
      <c r="D7" s="57">
        <v>4</v>
      </c>
      <c r="E7" s="65" t="s">
        <v>21</v>
      </c>
      <c r="F7" s="57">
        <v>6</v>
      </c>
      <c r="G7" s="65" t="s">
        <v>22</v>
      </c>
      <c r="H7" s="65" t="s">
        <v>23</v>
      </c>
      <c r="I7" s="65" t="s">
        <v>24</v>
      </c>
      <c r="J7" s="57">
        <v>10</v>
      </c>
      <c r="K7" s="57">
        <v>11</v>
      </c>
      <c r="L7" s="57">
        <v>12</v>
      </c>
      <c r="M7" s="57">
        <v>13</v>
      </c>
      <c r="N7" s="57">
        <v>14</v>
      </c>
      <c r="O7" s="57">
        <v>15</v>
      </c>
      <c r="P7" s="57">
        <v>16</v>
      </c>
      <c r="Q7" s="57">
        <v>17</v>
      </c>
      <c r="R7" s="57">
        <v>18</v>
      </c>
      <c r="S7" s="57">
        <v>19</v>
      </c>
      <c r="T7" s="57">
        <v>20</v>
      </c>
      <c r="U7" s="2"/>
    </row>
    <row r="8" spans="1:21" ht="21" customHeight="1" x14ac:dyDescent="0.25">
      <c r="A8" s="197">
        <v>1</v>
      </c>
      <c r="B8" s="97" t="s">
        <v>120</v>
      </c>
      <c r="C8" s="134" t="s">
        <v>121</v>
      </c>
      <c r="D8" s="194" t="s">
        <v>122</v>
      </c>
      <c r="E8" s="179" t="s">
        <v>123</v>
      </c>
      <c r="F8" s="173" t="s">
        <v>257</v>
      </c>
      <c r="G8" s="179" t="s">
        <v>67</v>
      </c>
      <c r="H8" s="180" t="s">
        <v>107</v>
      </c>
      <c r="I8" s="180" t="s">
        <v>182</v>
      </c>
      <c r="J8" s="77">
        <v>25</v>
      </c>
      <c r="K8" s="60">
        <v>9</v>
      </c>
      <c r="L8" s="28" t="s">
        <v>76</v>
      </c>
      <c r="M8" s="77">
        <v>2011</v>
      </c>
      <c r="N8" s="60"/>
      <c r="O8" s="126" t="s">
        <v>32</v>
      </c>
      <c r="P8" s="77">
        <v>2000</v>
      </c>
      <c r="Q8" s="114" t="s">
        <v>115</v>
      </c>
      <c r="R8" s="77">
        <f>2022-1971</f>
        <v>51</v>
      </c>
      <c r="S8" s="109" t="s">
        <v>124</v>
      </c>
      <c r="T8" s="115"/>
      <c r="U8" s="1"/>
    </row>
    <row r="9" spans="1:21" ht="15" customHeight="1" x14ac:dyDescent="0.25">
      <c r="A9" s="198"/>
      <c r="B9" s="98" t="s">
        <v>137</v>
      </c>
      <c r="C9" s="24"/>
      <c r="D9" s="195"/>
      <c r="E9" s="178"/>
      <c r="F9" s="174"/>
      <c r="G9" s="178"/>
      <c r="H9" s="176"/>
      <c r="I9" s="176"/>
      <c r="J9" s="61"/>
      <c r="K9" s="61"/>
      <c r="L9" s="21" t="s">
        <v>55</v>
      </c>
      <c r="M9" s="58">
        <v>2000</v>
      </c>
      <c r="N9" s="62"/>
      <c r="O9" s="126" t="s">
        <v>27</v>
      </c>
      <c r="P9" s="58">
        <v>2005</v>
      </c>
      <c r="Q9" s="39" t="s">
        <v>125</v>
      </c>
      <c r="R9" s="58"/>
      <c r="S9" s="30"/>
      <c r="T9" s="116"/>
      <c r="U9" s="1"/>
    </row>
    <row r="10" spans="1:21" ht="15" customHeight="1" x14ac:dyDescent="0.25">
      <c r="A10" s="197">
        <v>2</v>
      </c>
      <c r="B10" s="100" t="s">
        <v>143</v>
      </c>
      <c r="C10" s="24" t="s">
        <v>121</v>
      </c>
      <c r="D10" s="200" t="s">
        <v>56</v>
      </c>
      <c r="E10" s="177" t="s">
        <v>123</v>
      </c>
      <c r="F10" s="196" t="s">
        <v>58</v>
      </c>
      <c r="G10" s="177" t="s">
        <v>197</v>
      </c>
      <c r="H10" s="177" t="s">
        <v>196</v>
      </c>
      <c r="I10" s="175" t="s">
        <v>198</v>
      </c>
      <c r="J10" s="77">
        <v>20</v>
      </c>
      <c r="K10" s="60">
        <v>0</v>
      </c>
      <c r="L10" s="21" t="s">
        <v>55</v>
      </c>
      <c r="M10" s="77">
        <v>2000</v>
      </c>
      <c r="N10" s="60"/>
      <c r="O10" s="126" t="s">
        <v>32</v>
      </c>
      <c r="P10" s="77">
        <v>2000</v>
      </c>
      <c r="Q10" s="114" t="s">
        <v>199</v>
      </c>
      <c r="R10" s="77">
        <f>2022-1976</f>
        <v>46</v>
      </c>
      <c r="S10" s="113" t="s">
        <v>201</v>
      </c>
      <c r="T10" s="116"/>
      <c r="U10" s="1"/>
    </row>
    <row r="11" spans="1:21" ht="15" customHeight="1" x14ac:dyDescent="0.25">
      <c r="A11" s="198"/>
      <c r="B11" s="99" t="s">
        <v>175</v>
      </c>
      <c r="C11" s="24"/>
      <c r="D11" s="195"/>
      <c r="E11" s="178"/>
      <c r="F11" s="174"/>
      <c r="G11" s="178"/>
      <c r="H11" s="178"/>
      <c r="I11" s="176"/>
      <c r="J11" s="61"/>
      <c r="K11" s="61"/>
      <c r="L11" s="28" t="s">
        <v>76</v>
      </c>
      <c r="M11" s="58">
        <v>2011</v>
      </c>
      <c r="N11" s="62"/>
      <c r="O11" s="126" t="s">
        <v>27</v>
      </c>
      <c r="P11" s="58">
        <v>2002</v>
      </c>
      <c r="Q11" s="114" t="s">
        <v>199</v>
      </c>
      <c r="R11" s="58"/>
      <c r="S11" s="30" t="s">
        <v>176</v>
      </c>
      <c r="T11" s="116"/>
      <c r="U11" s="1"/>
    </row>
    <row r="12" spans="1:21" ht="15" customHeight="1" x14ac:dyDescent="0.25">
      <c r="A12" s="197">
        <v>3</v>
      </c>
      <c r="B12" s="38" t="s">
        <v>68</v>
      </c>
      <c r="C12" s="25" t="s">
        <v>25</v>
      </c>
      <c r="D12" s="196" t="s">
        <v>177</v>
      </c>
      <c r="E12" s="177" t="s">
        <v>123</v>
      </c>
      <c r="F12" s="200" t="s">
        <v>74</v>
      </c>
      <c r="G12" s="177" t="s">
        <v>67</v>
      </c>
      <c r="H12" s="177" t="s">
        <v>107</v>
      </c>
      <c r="I12" s="175" t="s">
        <v>107</v>
      </c>
      <c r="J12" s="58">
        <v>14</v>
      </c>
      <c r="K12" s="62">
        <v>0</v>
      </c>
      <c r="L12" s="31" t="s">
        <v>28</v>
      </c>
      <c r="M12" s="62">
        <v>2013</v>
      </c>
      <c r="N12" s="62" t="s">
        <v>26</v>
      </c>
      <c r="O12" s="25" t="s">
        <v>27</v>
      </c>
      <c r="P12" s="62">
        <v>2007</v>
      </c>
      <c r="Q12" s="39" t="s">
        <v>29</v>
      </c>
      <c r="R12" s="62">
        <f>2022-1972</f>
        <v>50</v>
      </c>
      <c r="S12" s="28" t="s">
        <v>69</v>
      </c>
      <c r="T12" s="117"/>
      <c r="U12" s="1"/>
    </row>
    <row r="13" spans="1:21" ht="15" customHeight="1" x14ac:dyDescent="0.25">
      <c r="A13" s="198"/>
      <c r="B13" s="39" t="s">
        <v>70</v>
      </c>
      <c r="C13" s="25"/>
      <c r="D13" s="174"/>
      <c r="E13" s="178"/>
      <c r="F13" s="195"/>
      <c r="G13" s="178"/>
      <c r="H13" s="178"/>
      <c r="I13" s="176"/>
      <c r="J13" s="61"/>
      <c r="K13" s="61"/>
      <c r="L13" s="28"/>
      <c r="M13" s="58"/>
      <c r="N13" s="58"/>
      <c r="O13" s="25"/>
      <c r="P13" s="58"/>
      <c r="Q13" s="39"/>
      <c r="R13" s="58"/>
      <c r="S13" s="28"/>
      <c r="T13" s="117"/>
      <c r="U13" s="1"/>
    </row>
    <row r="14" spans="1:21" ht="15" customHeight="1" x14ac:dyDescent="0.25">
      <c r="A14" s="197">
        <v>4</v>
      </c>
      <c r="B14" s="79" t="s">
        <v>144</v>
      </c>
      <c r="C14" s="25" t="s">
        <v>25</v>
      </c>
      <c r="D14" s="196" t="s">
        <v>147</v>
      </c>
      <c r="E14" s="177" t="s">
        <v>123</v>
      </c>
      <c r="F14" s="200" t="s">
        <v>74</v>
      </c>
      <c r="G14" s="177" t="s">
        <v>67</v>
      </c>
      <c r="H14" s="177" t="s">
        <v>107</v>
      </c>
      <c r="I14" s="177" t="s">
        <v>190</v>
      </c>
      <c r="J14" s="58">
        <v>22</v>
      </c>
      <c r="K14" s="58">
        <v>0</v>
      </c>
      <c r="L14" s="31" t="s">
        <v>28</v>
      </c>
      <c r="M14" s="58"/>
      <c r="N14" s="58"/>
      <c r="O14" s="25" t="s">
        <v>32</v>
      </c>
      <c r="P14" s="58">
        <v>2008</v>
      </c>
      <c r="Q14" s="39" t="s">
        <v>189</v>
      </c>
      <c r="R14" s="58">
        <f>2022-1969</f>
        <v>53</v>
      </c>
      <c r="S14" s="112" t="s">
        <v>170</v>
      </c>
      <c r="T14" s="117"/>
      <c r="U14" s="1"/>
    </row>
    <row r="15" spans="1:21" ht="15" customHeight="1" x14ac:dyDescent="0.25">
      <c r="A15" s="198"/>
      <c r="B15" s="39" t="s">
        <v>169</v>
      </c>
      <c r="C15" s="25"/>
      <c r="D15" s="174"/>
      <c r="E15" s="178"/>
      <c r="F15" s="195"/>
      <c r="G15" s="178"/>
      <c r="H15" s="178"/>
      <c r="I15" s="223"/>
      <c r="J15" s="58"/>
      <c r="K15" s="58"/>
      <c r="L15" s="28" t="s">
        <v>76</v>
      </c>
      <c r="M15" s="58"/>
      <c r="N15" s="58"/>
      <c r="O15" s="25"/>
      <c r="P15" s="58"/>
      <c r="Q15" s="39"/>
      <c r="R15" s="58"/>
      <c r="S15" s="28"/>
      <c r="T15" s="117"/>
      <c r="U15" s="1"/>
    </row>
    <row r="16" spans="1:21" ht="15" customHeight="1" x14ac:dyDescent="0.25">
      <c r="A16" s="197">
        <v>5</v>
      </c>
      <c r="B16" s="79" t="s">
        <v>225</v>
      </c>
      <c r="C16" s="25" t="s">
        <v>223</v>
      </c>
      <c r="D16" s="196" t="s">
        <v>242</v>
      </c>
      <c r="E16" s="177" t="s">
        <v>224</v>
      </c>
      <c r="F16" s="200" t="s">
        <v>74</v>
      </c>
      <c r="G16" s="141"/>
      <c r="H16" s="141"/>
      <c r="I16" s="144"/>
      <c r="J16" s="58"/>
      <c r="K16" s="58"/>
      <c r="L16" s="28"/>
      <c r="M16" s="58"/>
      <c r="N16" s="58"/>
      <c r="O16" s="25" t="s">
        <v>32</v>
      </c>
      <c r="P16" s="58"/>
      <c r="Q16" s="39"/>
      <c r="R16" s="58">
        <f>2022-1966</f>
        <v>56</v>
      </c>
      <c r="S16" s="231" t="s">
        <v>234</v>
      </c>
      <c r="T16" s="117"/>
      <c r="U16" s="1"/>
    </row>
    <row r="17" spans="1:21" ht="15" customHeight="1" x14ac:dyDescent="0.25">
      <c r="A17" s="198"/>
      <c r="B17" s="39" t="s">
        <v>222</v>
      </c>
      <c r="C17" s="25"/>
      <c r="D17" s="174"/>
      <c r="E17" s="178"/>
      <c r="F17" s="195"/>
      <c r="G17" s="141" t="s">
        <v>107</v>
      </c>
      <c r="H17" s="141"/>
      <c r="I17" s="144"/>
      <c r="J17" s="58"/>
      <c r="K17" s="58"/>
      <c r="L17" s="28"/>
      <c r="M17" s="58"/>
      <c r="N17" s="58"/>
      <c r="O17" s="25" t="s">
        <v>27</v>
      </c>
      <c r="P17" s="58"/>
      <c r="Q17" s="39" t="s">
        <v>216</v>
      </c>
      <c r="R17" s="58"/>
      <c r="S17" s="232"/>
      <c r="T17" s="117"/>
      <c r="U17" s="1"/>
    </row>
    <row r="18" spans="1:21" ht="15" customHeight="1" x14ac:dyDescent="0.25">
      <c r="A18" s="197">
        <v>6</v>
      </c>
      <c r="B18" s="56" t="s">
        <v>83</v>
      </c>
      <c r="C18" s="25" t="s">
        <v>25</v>
      </c>
      <c r="D18" s="200" t="s">
        <v>81</v>
      </c>
      <c r="E18" s="177" t="s">
        <v>123</v>
      </c>
      <c r="F18" s="200" t="s">
        <v>74</v>
      </c>
      <c r="G18" s="177" t="s">
        <v>67</v>
      </c>
      <c r="H18" s="177" t="s">
        <v>107</v>
      </c>
      <c r="I18" s="177" t="s">
        <v>110</v>
      </c>
      <c r="J18" s="58">
        <v>23</v>
      </c>
      <c r="K18" s="58">
        <v>6</v>
      </c>
      <c r="L18" s="31" t="s">
        <v>28</v>
      </c>
      <c r="M18" s="58">
        <v>2010</v>
      </c>
      <c r="N18" s="58"/>
      <c r="O18" s="25" t="s">
        <v>32</v>
      </c>
      <c r="P18" s="58">
        <v>2005</v>
      </c>
      <c r="Q18" s="39" t="s">
        <v>88</v>
      </c>
      <c r="R18" s="58">
        <f>2022-1964</f>
        <v>58</v>
      </c>
      <c r="S18" s="111" t="s">
        <v>89</v>
      </c>
      <c r="T18" s="118"/>
      <c r="U18" s="1"/>
    </row>
    <row r="19" spans="1:21" ht="15" customHeight="1" x14ac:dyDescent="0.25">
      <c r="A19" s="198"/>
      <c r="B19" s="101" t="s">
        <v>86</v>
      </c>
      <c r="C19" s="127"/>
      <c r="D19" s="201"/>
      <c r="E19" s="178"/>
      <c r="F19" s="195"/>
      <c r="G19" s="178"/>
      <c r="H19" s="178"/>
      <c r="I19" s="178"/>
      <c r="J19" s="58"/>
      <c r="K19" s="58"/>
      <c r="L19" s="27"/>
      <c r="M19" s="58"/>
      <c r="N19" s="58"/>
      <c r="O19" s="25" t="s">
        <v>27</v>
      </c>
      <c r="P19" s="58">
        <v>2007</v>
      </c>
      <c r="Q19" s="39" t="s">
        <v>187</v>
      </c>
      <c r="R19" s="58"/>
      <c r="S19" s="30"/>
      <c r="T19" s="118"/>
      <c r="U19" s="1"/>
    </row>
    <row r="20" spans="1:21" ht="15" customHeight="1" x14ac:dyDescent="0.25">
      <c r="A20" s="197">
        <v>7</v>
      </c>
      <c r="B20" s="38" t="s">
        <v>178</v>
      </c>
      <c r="C20" s="25" t="s">
        <v>25</v>
      </c>
      <c r="D20" s="199" t="s">
        <v>209</v>
      </c>
      <c r="E20" s="177" t="s">
        <v>211</v>
      </c>
      <c r="F20" s="200" t="s">
        <v>74</v>
      </c>
      <c r="G20" s="177" t="s">
        <v>185</v>
      </c>
      <c r="H20" s="177" t="s">
        <v>78</v>
      </c>
      <c r="I20" s="177" t="s">
        <v>182</v>
      </c>
      <c r="J20" s="58">
        <v>30</v>
      </c>
      <c r="K20" s="58">
        <v>0</v>
      </c>
      <c r="L20" s="31" t="s">
        <v>28</v>
      </c>
      <c r="M20" s="58">
        <v>2010</v>
      </c>
      <c r="N20" s="58"/>
      <c r="O20" s="25" t="s">
        <v>32</v>
      </c>
      <c r="P20" s="58" t="s">
        <v>184</v>
      </c>
      <c r="Q20" s="39" t="s">
        <v>88</v>
      </c>
      <c r="R20" s="58">
        <f>2022-1965</f>
        <v>57</v>
      </c>
      <c r="S20" s="112" t="s">
        <v>183</v>
      </c>
      <c r="T20" s="117"/>
      <c r="U20" s="1"/>
    </row>
    <row r="21" spans="1:21" ht="15" customHeight="1" x14ac:dyDescent="0.25">
      <c r="A21" s="198"/>
      <c r="B21" s="39" t="s">
        <v>181</v>
      </c>
      <c r="C21" s="25"/>
      <c r="D21" s="199"/>
      <c r="E21" s="178"/>
      <c r="F21" s="195"/>
      <c r="G21" s="178"/>
      <c r="H21" s="178"/>
      <c r="I21" s="178"/>
      <c r="J21" s="58"/>
      <c r="K21" s="58"/>
      <c r="L21" s="27"/>
      <c r="M21" s="58"/>
      <c r="N21" s="58"/>
      <c r="O21" s="25" t="s">
        <v>27</v>
      </c>
      <c r="P21" s="58">
        <v>2008</v>
      </c>
      <c r="Q21" s="39" t="s">
        <v>186</v>
      </c>
      <c r="R21" s="58"/>
      <c r="S21" s="28"/>
      <c r="T21" s="117"/>
      <c r="U21" s="1"/>
    </row>
    <row r="22" spans="1:21" ht="15" customHeight="1" x14ac:dyDescent="0.25">
      <c r="A22" s="197">
        <v>8</v>
      </c>
      <c r="B22" s="39" t="s">
        <v>218</v>
      </c>
      <c r="C22" s="25" t="s">
        <v>25</v>
      </c>
      <c r="D22" s="128" t="s">
        <v>220</v>
      </c>
      <c r="E22" s="141" t="s">
        <v>107</v>
      </c>
      <c r="F22" s="200" t="s">
        <v>30</v>
      </c>
      <c r="G22" s="141"/>
      <c r="H22" s="141"/>
      <c r="I22" s="141"/>
      <c r="J22" s="77"/>
      <c r="K22" s="107"/>
      <c r="L22" s="27"/>
      <c r="M22" s="77"/>
      <c r="N22" s="77"/>
      <c r="O22" s="25" t="s">
        <v>32</v>
      </c>
      <c r="P22" s="58" t="s">
        <v>184</v>
      </c>
      <c r="Q22" s="39" t="s">
        <v>88</v>
      </c>
      <c r="R22" s="77">
        <f>2022-1964</f>
        <v>58</v>
      </c>
      <c r="S22" s="30" t="s">
        <v>221</v>
      </c>
      <c r="T22" s="117"/>
      <c r="U22" s="1"/>
    </row>
    <row r="23" spans="1:21" ht="15" customHeight="1" x14ac:dyDescent="0.25">
      <c r="A23" s="198"/>
      <c r="B23" s="39" t="s">
        <v>219</v>
      </c>
      <c r="C23" s="25"/>
      <c r="D23" s="128"/>
      <c r="E23" s="141"/>
      <c r="F23" s="195"/>
      <c r="G23" s="141" t="s">
        <v>107</v>
      </c>
      <c r="H23" s="141"/>
      <c r="I23" s="141"/>
      <c r="J23" s="77"/>
      <c r="K23" s="107"/>
      <c r="L23" s="27"/>
      <c r="M23" s="77"/>
      <c r="N23" s="77"/>
      <c r="O23" s="25"/>
      <c r="P23" s="77"/>
      <c r="Q23" s="39"/>
      <c r="R23" s="77"/>
      <c r="S23" s="30"/>
      <c r="T23" s="117"/>
      <c r="U23" s="1"/>
    </row>
    <row r="24" spans="1:21" ht="15" customHeight="1" x14ac:dyDescent="0.25">
      <c r="A24" s="197">
        <v>9</v>
      </c>
      <c r="B24" s="150" t="s">
        <v>241</v>
      </c>
      <c r="C24" s="199" t="s">
        <v>25</v>
      </c>
      <c r="D24" s="196" t="s">
        <v>235</v>
      </c>
      <c r="E24" s="177" t="s">
        <v>211</v>
      </c>
      <c r="F24" s="200" t="s">
        <v>30</v>
      </c>
      <c r="G24" s="226" t="s">
        <v>107</v>
      </c>
      <c r="H24" s="175"/>
      <c r="I24" s="175"/>
      <c r="J24" s="77"/>
      <c r="K24" s="60"/>
      <c r="L24" s="88"/>
      <c r="M24" s="60"/>
      <c r="N24" s="60"/>
      <c r="O24" s="137" t="s">
        <v>32</v>
      </c>
      <c r="P24" s="77">
        <v>2008</v>
      </c>
      <c r="Q24" s="114" t="s">
        <v>66</v>
      </c>
      <c r="R24" s="77">
        <f>2022-1970</f>
        <v>52</v>
      </c>
      <c r="S24" s="110" t="s">
        <v>237</v>
      </c>
      <c r="T24" s="117"/>
      <c r="U24" s="1"/>
    </row>
    <row r="25" spans="1:21" ht="15" customHeight="1" x14ac:dyDescent="0.25">
      <c r="A25" s="198"/>
      <c r="B25" s="145" t="s">
        <v>236</v>
      </c>
      <c r="C25" s="199"/>
      <c r="D25" s="174"/>
      <c r="E25" s="178"/>
      <c r="F25" s="195"/>
      <c r="G25" s="178"/>
      <c r="H25" s="176"/>
      <c r="I25" s="176"/>
      <c r="J25" s="61"/>
      <c r="K25" s="61"/>
      <c r="L25" s="27"/>
      <c r="M25" s="58"/>
      <c r="N25" s="58"/>
      <c r="O25" s="137" t="s">
        <v>27</v>
      </c>
      <c r="P25" s="58"/>
      <c r="Q25" s="39" t="s">
        <v>238</v>
      </c>
      <c r="R25" s="58"/>
      <c r="S25" s="30"/>
      <c r="T25" s="117"/>
      <c r="U25" s="1"/>
    </row>
    <row r="26" spans="1:21" ht="15" customHeight="1" x14ac:dyDescent="0.25">
      <c r="A26" s="197">
        <v>10</v>
      </c>
      <c r="B26" s="124" t="s">
        <v>148</v>
      </c>
      <c r="C26" s="199" t="s">
        <v>173</v>
      </c>
      <c r="D26" s="196" t="s">
        <v>160</v>
      </c>
      <c r="E26" s="177" t="s">
        <v>123</v>
      </c>
      <c r="F26" s="200" t="s">
        <v>30</v>
      </c>
      <c r="G26" s="177" t="s">
        <v>75</v>
      </c>
      <c r="H26" s="177" t="s">
        <v>129</v>
      </c>
      <c r="I26" s="177" t="s">
        <v>198</v>
      </c>
      <c r="J26" s="77">
        <v>17</v>
      </c>
      <c r="K26" s="107">
        <v>4</v>
      </c>
      <c r="L26" s="31" t="s">
        <v>28</v>
      </c>
      <c r="M26" s="77">
        <v>2019</v>
      </c>
      <c r="N26" s="77"/>
      <c r="O26" s="25" t="s">
        <v>32</v>
      </c>
      <c r="P26" s="77">
        <v>1997</v>
      </c>
      <c r="Q26" s="23" t="s">
        <v>103</v>
      </c>
      <c r="R26" s="77">
        <f>2022-1972</f>
        <v>50</v>
      </c>
      <c r="S26" s="108" t="s">
        <v>174</v>
      </c>
      <c r="T26" s="117"/>
      <c r="U26" s="1"/>
    </row>
    <row r="27" spans="1:21" ht="15" customHeight="1" x14ac:dyDescent="0.25">
      <c r="A27" s="198"/>
      <c r="B27" s="23" t="s">
        <v>172</v>
      </c>
      <c r="C27" s="199"/>
      <c r="D27" s="174"/>
      <c r="E27" s="178"/>
      <c r="F27" s="195"/>
      <c r="G27" s="178"/>
      <c r="H27" s="178"/>
      <c r="I27" s="223"/>
      <c r="J27" s="77"/>
      <c r="K27" s="107"/>
      <c r="L27" s="27" t="s">
        <v>106</v>
      </c>
      <c r="M27" s="77">
        <v>2018</v>
      </c>
      <c r="N27" s="77"/>
      <c r="O27" s="25" t="s">
        <v>27</v>
      </c>
      <c r="P27" s="77">
        <v>2017</v>
      </c>
      <c r="Q27" s="23" t="s">
        <v>200</v>
      </c>
      <c r="R27" s="77"/>
      <c r="S27" s="30"/>
      <c r="T27" s="117"/>
      <c r="U27" s="1"/>
    </row>
    <row r="28" spans="1:21" ht="15" customHeight="1" x14ac:dyDescent="0.25">
      <c r="A28" s="197">
        <v>11</v>
      </c>
      <c r="B28" s="94" t="s">
        <v>212</v>
      </c>
      <c r="C28" s="146" t="s">
        <v>25</v>
      </c>
      <c r="D28" s="139" t="s">
        <v>214</v>
      </c>
      <c r="E28" s="140" t="s">
        <v>107</v>
      </c>
      <c r="F28" s="200" t="s">
        <v>30</v>
      </c>
      <c r="G28" s="226" t="s">
        <v>107</v>
      </c>
      <c r="H28" s="140"/>
      <c r="I28" s="141"/>
      <c r="J28" s="77"/>
      <c r="K28" s="138"/>
      <c r="L28" s="142"/>
      <c r="M28" s="77"/>
      <c r="N28" s="77"/>
      <c r="O28" s="126" t="s">
        <v>32</v>
      </c>
      <c r="P28" s="77"/>
      <c r="Q28" s="114" t="s">
        <v>215</v>
      </c>
      <c r="R28" s="77">
        <f>2022-1975</f>
        <v>47</v>
      </c>
      <c r="S28" s="31" t="s">
        <v>217</v>
      </c>
      <c r="T28" s="117"/>
      <c r="U28" s="1"/>
    </row>
    <row r="29" spans="1:21" ht="15" customHeight="1" x14ac:dyDescent="0.25">
      <c r="A29" s="198"/>
      <c r="B29" s="94" t="s">
        <v>213</v>
      </c>
      <c r="C29" s="147"/>
      <c r="D29" s="139"/>
      <c r="E29" s="140"/>
      <c r="F29" s="195"/>
      <c r="G29" s="178"/>
      <c r="H29" s="140"/>
      <c r="I29" s="141"/>
      <c r="J29" s="77"/>
      <c r="K29" s="138"/>
      <c r="L29" s="142"/>
      <c r="M29" s="77"/>
      <c r="N29" s="77"/>
      <c r="O29" s="126" t="s">
        <v>27</v>
      </c>
      <c r="P29" s="77"/>
      <c r="Q29" s="114" t="s">
        <v>216</v>
      </c>
      <c r="R29" s="77"/>
      <c r="S29" s="143"/>
      <c r="T29" s="117"/>
      <c r="U29" s="1"/>
    </row>
    <row r="30" spans="1:21" ht="15" customHeight="1" x14ac:dyDescent="0.25">
      <c r="A30" s="197">
        <v>12</v>
      </c>
      <c r="B30" s="56" t="s">
        <v>84</v>
      </c>
      <c r="C30" s="25" t="s">
        <v>25</v>
      </c>
      <c r="D30" s="196" t="s">
        <v>210</v>
      </c>
      <c r="E30" s="177" t="s">
        <v>211</v>
      </c>
      <c r="F30" s="200" t="s">
        <v>30</v>
      </c>
      <c r="G30" s="175" t="s">
        <v>105</v>
      </c>
      <c r="H30" s="175" t="s">
        <v>206</v>
      </c>
      <c r="I30" s="177" t="s">
        <v>190</v>
      </c>
      <c r="J30" s="77">
        <v>8</v>
      </c>
      <c r="K30" s="107">
        <v>2</v>
      </c>
      <c r="L30" s="31" t="s">
        <v>28</v>
      </c>
      <c r="M30" s="77">
        <v>2012</v>
      </c>
      <c r="N30" s="77"/>
      <c r="O30" s="126" t="s">
        <v>37</v>
      </c>
      <c r="P30" s="77"/>
      <c r="Q30" s="39" t="s">
        <v>38</v>
      </c>
      <c r="R30" s="77">
        <f>2022-1983</f>
        <v>39</v>
      </c>
      <c r="S30" s="32" t="s">
        <v>87</v>
      </c>
      <c r="T30" s="118"/>
      <c r="U30" s="1"/>
    </row>
    <row r="31" spans="1:21" ht="15" customHeight="1" x14ac:dyDescent="0.25">
      <c r="A31" s="198"/>
      <c r="B31" s="33" t="s">
        <v>85</v>
      </c>
      <c r="C31" s="25"/>
      <c r="D31" s="174"/>
      <c r="E31" s="178"/>
      <c r="F31" s="195"/>
      <c r="G31" s="176"/>
      <c r="H31" s="176"/>
      <c r="I31" s="178"/>
      <c r="J31" s="77"/>
      <c r="K31" s="107"/>
      <c r="L31" s="70" t="s">
        <v>106</v>
      </c>
      <c r="M31" s="77">
        <v>2017</v>
      </c>
      <c r="N31" s="77"/>
      <c r="O31" s="126"/>
      <c r="P31" s="77"/>
      <c r="Q31" s="39"/>
      <c r="R31" s="77"/>
      <c r="S31" s="32"/>
      <c r="T31" s="118"/>
      <c r="U31" s="1"/>
    </row>
    <row r="32" spans="1:21" ht="15" customHeight="1" x14ac:dyDescent="0.25">
      <c r="A32" s="197">
        <v>13</v>
      </c>
      <c r="B32" s="95" t="s">
        <v>118</v>
      </c>
      <c r="C32" s="126" t="s">
        <v>25</v>
      </c>
      <c r="D32" s="203" t="s">
        <v>159</v>
      </c>
      <c r="E32" s="177" t="s">
        <v>123</v>
      </c>
      <c r="F32" s="200" t="s">
        <v>30</v>
      </c>
      <c r="G32" s="177" t="s">
        <v>107</v>
      </c>
      <c r="H32" s="177" t="s">
        <v>107</v>
      </c>
      <c r="I32" s="177" t="s">
        <v>258</v>
      </c>
      <c r="J32" s="77">
        <v>10</v>
      </c>
      <c r="K32" s="107">
        <v>3</v>
      </c>
      <c r="L32" s="31" t="s">
        <v>28</v>
      </c>
      <c r="M32" s="77">
        <v>2015</v>
      </c>
      <c r="N32" s="77"/>
      <c r="O32" s="126" t="s">
        <v>37</v>
      </c>
      <c r="P32" s="77"/>
      <c r="Q32" s="39" t="s">
        <v>66</v>
      </c>
      <c r="R32" s="77">
        <f>2022-1981</f>
        <v>41</v>
      </c>
      <c r="S32" s="39" t="s">
        <v>131</v>
      </c>
      <c r="T32" s="118"/>
      <c r="U32" s="1"/>
    </row>
    <row r="33" spans="1:21" ht="15" customHeight="1" x14ac:dyDescent="0.25">
      <c r="A33" s="198"/>
      <c r="B33" s="33" t="s">
        <v>119</v>
      </c>
      <c r="C33" s="25"/>
      <c r="D33" s="174"/>
      <c r="E33" s="178"/>
      <c r="F33" s="195"/>
      <c r="G33" s="178"/>
      <c r="H33" s="178"/>
      <c r="I33" s="178"/>
      <c r="J33" s="77"/>
      <c r="K33" s="107"/>
      <c r="L33" s="70"/>
      <c r="M33" s="77"/>
      <c r="N33" s="77"/>
      <c r="O33" s="126"/>
      <c r="P33" s="77"/>
      <c r="Q33" s="39"/>
      <c r="R33" s="77"/>
      <c r="S33" s="32"/>
      <c r="T33" s="118"/>
      <c r="U33" s="1"/>
    </row>
    <row r="34" spans="1:21" ht="15" customHeight="1" x14ac:dyDescent="0.25">
      <c r="A34" s="197">
        <v>14</v>
      </c>
      <c r="B34" s="56" t="s">
        <v>226</v>
      </c>
      <c r="C34" s="25" t="s">
        <v>25</v>
      </c>
      <c r="D34" s="196" t="s">
        <v>179</v>
      </c>
      <c r="E34" s="175" t="s">
        <v>107</v>
      </c>
      <c r="F34" s="200" t="s">
        <v>233</v>
      </c>
      <c r="G34" s="141"/>
      <c r="H34" s="177"/>
      <c r="I34" s="177"/>
      <c r="J34" s="58"/>
      <c r="K34" s="58"/>
      <c r="L34" s="36"/>
      <c r="M34" s="58"/>
      <c r="N34" s="58"/>
      <c r="O34" s="25" t="s">
        <v>32</v>
      </c>
      <c r="P34" s="58"/>
      <c r="Q34" s="39" t="s">
        <v>231</v>
      </c>
      <c r="R34" s="58">
        <f>2022-1977</f>
        <v>45</v>
      </c>
      <c r="S34" s="93" t="s">
        <v>232</v>
      </c>
      <c r="T34" s="119"/>
      <c r="U34" s="1"/>
    </row>
    <row r="35" spans="1:21" ht="15" customHeight="1" x14ac:dyDescent="0.25">
      <c r="A35" s="198"/>
      <c r="B35" s="33" t="s">
        <v>227</v>
      </c>
      <c r="C35" s="25"/>
      <c r="D35" s="174"/>
      <c r="E35" s="176"/>
      <c r="F35" s="195"/>
      <c r="G35" s="141" t="s">
        <v>107</v>
      </c>
      <c r="H35" s="178"/>
      <c r="I35" s="178"/>
      <c r="J35" s="58"/>
      <c r="K35" s="58"/>
      <c r="L35" s="27"/>
      <c r="M35" s="58"/>
      <c r="N35" s="58"/>
      <c r="O35" s="25"/>
      <c r="P35" s="58"/>
      <c r="Q35" s="39"/>
      <c r="R35" s="58"/>
      <c r="S35" s="30"/>
      <c r="T35" s="119"/>
      <c r="U35" s="1"/>
    </row>
    <row r="36" spans="1:21" ht="15" customHeight="1" x14ac:dyDescent="0.25">
      <c r="A36" s="197">
        <v>15</v>
      </c>
      <c r="B36" s="56" t="s">
        <v>146</v>
      </c>
      <c r="C36" s="25" t="s">
        <v>162</v>
      </c>
      <c r="D36" s="199" t="s">
        <v>80</v>
      </c>
      <c r="E36" s="177" t="s">
        <v>123</v>
      </c>
      <c r="F36" s="196" t="s">
        <v>82</v>
      </c>
      <c r="G36" s="175" t="s">
        <v>73</v>
      </c>
      <c r="H36" s="175" t="s">
        <v>165</v>
      </c>
      <c r="I36" s="177" t="s">
        <v>164</v>
      </c>
      <c r="J36" s="77">
        <v>10</v>
      </c>
      <c r="K36" s="107">
        <v>0</v>
      </c>
      <c r="L36" s="31"/>
      <c r="M36" s="77"/>
      <c r="N36" s="77"/>
      <c r="O36" s="25" t="s">
        <v>32</v>
      </c>
      <c r="P36" s="77">
        <v>2006</v>
      </c>
      <c r="Q36" s="39" t="s">
        <v>166</v>
      </c>
      <c r="R36" s="77">
        <f>2022-1983</f>
        <v>39</v>
      </c>
      <c r="S36" s="111" t="s">
        <v>167</v>
      </c>
      <c r="T36" s="119"/>
      <c r="U36" s="1"/>
    </row>
    <row r="37" spans="1:21" ht="15" customHeight="1" x14ac:dyDescent="0.25">
      <c r="A37" s="198"/>
      <c r="B37" s="33" t="s">
        <v>163</v>
      </c>
      <c r="C37" s="25"/>
      <c r="D37" s="199"/>
      <c r="E37" s="178"/>
      <c r="F37" s="174"/>
      <c r="G37" s="176"/>
      <c r="H37" s="176"/>
      <c r="I37" s="178"/>
      <c r="J37" s="77"/>
      <c r="K37" s="107"/>
      <c r="L37" s="70"/>
      <c r="M37" s="77"/>
      <c r="N37" s="77"/>
      <c r="O37" s="22"/>
      <c r="P37" s="77"/>
      <c r="Q37" s="39"/>
      <c r="R37" s="77"/>
      <c r="S37" s="32"/>
      <c r="T37" s="119"/>
      <c r="U37" s="1"/>
    </row>
    <row r="38" spans="1:21" ht="15" customHeight="1" x14ac:dyDescent="0.25">
      <c r="A38" s="197">
        <v>16</v>
      </c>
      <c r="B38" s="68" t="s">
        <v>104</v>
      </c>
      <c r="C38" s="66" t="s">
        <v>25</v>
      </c>
      <c r="D38" s="134" t="s">
        <v>35</v>
      </c>
      <c r="E38" s="177" t="s">
        <v>79</v>
      </c>
      <c r="F38" s="200" t="s">
        <v>82</v>
      </c>
      <c r="G38" s="222" t="s">
        <v>192</v>
      </c>
      <c r="H38" s="222" t="s">
        <v>207</v>
      </c>
      <c r="I38" s="177" t="s">
        <v>191</v>
      </c>
      <c r="J38" s="58">
        <v>16</v>
      </c>
      <c r="K38" s="67">
        <v>0</v>
      </c>
      <c r="L38" s="22" t="s">
        <v>106</v>
      </c>
      <c r="M38" s="63">
        <v>2017</v>
      </c>
      <c r="N38" s="58"/>
      <c r="O38" s="25" t="s">
        <v>32</v>
      </c>
      <c r="P38" s="58">
        <v>2014</v>
      </c>
      <c r="Q38" s="23" t="s">
        <v>103</v>
      </c>
      <c r="R38" s="58">
        <f>2022-1967</f>
        <v>55</v>
      </c>
      <c r="S38" s="30" t="s">
        <v>98</v>
      </c>
      <c r="T38" s="120"/>
      <c r="U38" s="1"/>
    </row>
    <row r="39" spans="1:21" ht="15" customHeight="1" x14ac:dyDescent="0.25">
      <c r="A39" s="198"/>
      <c r="B39" s="35" t="s">
        <v>102</v>
      </c>
      <c r="C39" s="66"/>
      <c r="D39" s="25"/>
      <c r="E39" s="178"/>
      <c r="F39" s="195"/>
      <c r="G39" s="223"/>
      <c r="H39" s="223"/>
      <c r="I39" s="178"/>
      <c r="J39" s="61"/>
      <c r="K39" s="67"/>
      <c r="L39" s="22"/>
      <c r="M39" s="63"/>
      <c r="N39" s="58"/>
      <c r="O39" s="25"/>
      <c r="P39" s="58"/>
      <c r="Q39" s="23"/>
      <c r="R39" s="58"/>
      <c r="S39" s="28"/>
      <c r="T39" s="120"/>
      <c r="U39" s="1"/>
    </row>
    <row r="40" spans="1:21" ht="15" customHeight="1" x14ac:dyDescent="0.25">
      <c r="A40" s="197">
        <v>17</v>
      </c>
      <c r="B40" s="75" t="s">
        <v>111</v>
      </c>
      <c r="C40" s="18" t="s">
        <v>25</v>
      </c>
      <c r="D40" s="25" t="s">
        <v>35</v>
      </c>
      <c r="E40" s="177">
        <v>43313</v>
      </c>
      <c r="F40" s="219" t="s">
        <v>114</v>
      </c>
      <c r="G40" s="222">
        <v>43739</v>
      </c>
      <c r="H40" s="222">
        <v>45200</v>
      </c>
      <c r="I40" s="222">
        <v>44927</v>
      </c>
      <c r="J40" s="58">
        <v>8</v>
      </c>
      <c r="K40" s="77">
        <v>0</v>
      </c>
      <c r="L40" s="48"/>
      <c r="M40" s="63"/>
      <c r="N40" s="58"/>
      <c r="O40" s="25" t="s">
        <v>32</v>
      </c>
      <c r="P40" s="58">
        <v>2005</v>
      </c>
      <c r="Q40" s="39" t="s">
        <v>113</v>
      </c>
      <c r="R40" s="58">
        <f>2022-1981</f>
        <v>41</v>
      </c>
      <c r="S40" s="112" t="s">
        <v>202</v>
      </c>
      <c r="T40" s="120"/>
      <c r="U40" s="1"/>
    </row>
    <row r="41" spans="1:21" ht="15" customHeight="1" x14ac:dyDescent="0.25">
      <c r="A41" s="198"/>
      <c r="B41" s="76" t="s">
        <v>112</v>
      </c>
      <c r="C41" s="18"/>
      <c r="D41" s="25"/>
      <c r="E41" s="178"/>
      <c r="F41" s="220"/>
      <c r="G41" s="223"/>
      <c r="H41" s="223"/>
      <c r="I41" s="223"/>
      <c r="J41" s="61"/>
      <c r="K41" s="69"/>
      <c r="L41" s="48"/>
      <c r="M41" s="63"/>
      <c r="N41" s="58"/>
      <c r="O41" s="25"/>
      <c r="P41" s="58"/>
      <c r="Q41" s="39"/>
      <c r="R41" s="58"/>
      <c r="S41" s="28"/>
      <c r="T41" s="120"/>
      <c r="U41" s="1"/>
    </row>
    <row r="42" spans="1:21" ht="15" customHeight="1" x14ac:dyDescent="0.25">
      <c r="A42" s="197">
        <v>18</v>
      </c>
      <c r="B42" s="42" t="s">
        <v>59</v>
      </c>
      <c r="C42" s="40" t="s">
        <v>40</v>
      </c>
      <c r="D42" s="134" t="s">
        <v>35</v>
      </c>
      <c r="E42" s="177" t="s">
        <v>39</v>
      </c>
      <c r="F42" s="219" t="s">
        <v>114</v>
      </c>
      <c r="G42" s="175" t="s">
        <v>105</v>
      </c>
      <c r="H42" s="175" t="s">
        <v>206</v>
      </c>
      <c r="I42" s="175" t="s">
        <v>164</v>
      </c>
      <c r="J42" s="133">
        <v>4</v>
      </c>
      <c r="K42" s="133">
        <v>11</v>
      </c>
      <c r="L42" s="47"/>
      <c r="M42" s="58"/>
      <c r="N42" s="58"/>
      <c r="O42" s="25" t="s">
        <v>32</v>
      </c>
      <c r="P42" s="58">
        <v>2012</v>
      </c>
      <c r="Q42" s="39" t="s">
        <v>54</v>
      </c>
      <c r="R42" s="58">
        <f>2022-1979</f>
        <v>43</v>
      </c>
      <c r="S42" s="28" t="s">
        <v>34</v>
      </c>
      <c r="T42" s="121"/>
      <c r="U42" s="1"/>
    </row>
    <row r="43" spans="1:21" ht="15" customHeight="1" x14ac:dyDescent="0.25">
      <c r="A43" s="198"/>
      <c r="B43" s="23" t="s">
        <v>41</v>
      </c>
      <c r="C43" s="25"/>
      <c r="D43" s="25"/>
      <c r="E43" s="178"/>
      <c r="F43" s="220"/>
      <c r="G43" s="176"/>
      <c r="H43" s="176"/>
      <c r="I43" s="176"/>
      <c r="J43" s="61"/>
      <c r="K43" s="61"/>
      <c r="L43" s="47"/>
      <c r="M43" s="58"/>
      <c r="N43" s="58"/>
      <c r="O43" s="25"/>
      <c r="P43" s="58"/>
      <c r="Q43" s="39"/>
      <c r="R43" s="58"/>
      <c r="S43" s="28"/>
      <c r="T43" s="121"/>
      <c r="U43" s="1"/>
    </row>
    <row r="44" spans="1:21" ht="15" customHeight="1" x14ac:dyDescent="0.25">
      <c r="A44" s="197">
        <v>19</v>
      </c>
      <c r="B44" s="94" t="s">
        <v>228</v>
      </c>
      <c r="C44" s="202" t="s">
        <v>25</v>
      </c>
      <c r="D44" s="225" t="s">
        <v>62</v>
      </c>
      <c r="E44" s="175" t="s">
        <v>107</v>
      </c>
      <c r="F44" s="196" t="s">
        <v>230</v>
      </c>
      <c r="G44" s="177" t="s">
        <v>107</v>
      </c>
      <c r="H44" s="175"/>
      <c r="I44" s="177"/>
      <c r="J44" s="77"/>
      <c r="K44" s="107"/>
      <c r="L44" s="31"/>
      <c r="M44" s="77"/>
      <c r="N44" s="77"/>
      <c r="O44" s="137" t="s">
        <v>32</v>
      </c>
      <c r="P44" s="77"/>
      <c r="Q44" s="39" t="s">
        <v>103</v>
      </c>
      <c r="R44" s="77">
        <f>2022-1972</f>
        <v>50</v>
      </c>
      <c r="S44" s="39" t="s">
        <v>240</v>
      </c>
      <c r="T44" s="121"/>
      <c r="U44" s="1"/>
    </row>
    <row r="45" spans="1:21" ht="15" customHeight="1" x14ac:dyDescent="0.25">
      <c r="A45" s="198"/>
      <c r="B45" s="96" t="s">
        <v>229</v>
      </c>
      <c r="C45" s="202"/>
      <c r="D45" s="225"/>
      <c r="E45" s="176"/>
      <c r="F45" s="174"/>
      <c r="G45" s="226"/>
      <c r="H45" s="176"/>
      <c r="I45" s="178"/>
      <c r="J45" s="77"/>
      <c r="K45" s="107"/>
      <c r="L45" s="70"/>
      <c r="M45" s="77"/>
      <c r="N45" s="77"/>
      <c r="O45" s="25"/>
      <c r="P45" s="77"/>
      <c r="Q45" s="39"/>
      <c r="R45" s="77"/>
      <c r="S45" s="31"/>
      <c r="T45" s="121"/>
      <c r="U45" s="1"/>
    </row>
    <row r="46" spans="1:21" ht="15" customHeight="1" x14ac:dyDescent="0.25">
      <c r="A46" s="197">
        <v>20</v>
      </c>
      <c r="B46" s="42" t="s">
        <v>42</v>
      </c>
      <c r="C46" s="40" t="s">
        <v>60</v>
      </c>
      <c r="D46" s="134" t="s">
        <v>35</v>
      </c>
      <c r="E46" s="177" t="s">
        <v>39</v>
      </c>
      <c r="F46" s="196" t="s">
        <v>109</v>
      </c>
      <c r="G46" s="177" t="s">
        <v>71</v>
      </c>
      <c r="H46" s="177" t="s">
        <v>110</v>
      </c>
      <c r="I46" s="177" t="s">
        <v>191</v>
      </c>
      <c r="J46" s="58">
        <v>23</v>
      </c>
      <c r="K46" s="62">
        <v>9</v>
      </c>
      <c r="L46" s="41" t="s">
        <v>108</v>
      </c>
      <c r="M46" s="62">
        <v>2016</v>
      </c>
      <c r="N46" s="62" t="s">
        <v>26</v>
      </c>
      <c r="O46" s="25" t="s">
        <v>33</v>
      </c>
      <c r="P46" s="58">
        <v>1994</v>
      </c>
      <c r="Q46" s="39" t="s">
        <v>36</v>
      </c>
      <c r="R46" s="58">
        <f>2022-1975</f>
        <v>47</v>
      </c>
      <c r="S46" s="30" t="s">
        <v>63</v>
      </c>
      <c r="T46" s="121"/>
      <c r="U46" s="1"/>
    </row>
    <row r="47" spans="1:21" ht="15" customHeight="1" x14ac:dyDescent="0.25">
      <c r="A47" s="198"/>
      <c r="B47" s="23" t="s">
        <v>44</v>
      </c>
      <c r="C47" s="25"/>
      <c r="D47" s="134"/>
      <c r="E47" s="178"/>
      <c r="F47" s="174"/>
      <c r="G47" s="178"/>
      <c r="H47" s="178"/>
      <c r="I47" s="178"/>
      <c r="J47" s="61"/>
      <c r="K47" s="61"/>
      <c r="L47" s="27"/>
      <c r="M47" s="58"/>
      <c r="N47" s="58"/>
      <c r="O47" s="25"/>
      <c r="P47" s="58"/>
      <c r="Q47" s="39"/>
      <c r="R47" s="58"/>
      <c r="S47" s="30"/>
      <c r="T47" s="121"/>
      <c r="U47" s="1"/>
    </row>
    <row r="48" spans="1:21" ht="15" customHeight="1" x14ac:dyDescent="0.25">
      <c r="A48" s="197">
        <v>21</v>
      </c>
      <c r="B48" s="75" t="s">
        <v>95</v>
      </c>
      <c r="C48" s="18" t="s">
        <v>50</v>
      </c>
      <c r="D48" s="134" t="s">
        <v>35</v>
      </c>
      <c r="E48" s="175" t="s">
        <v>79</v>
      </c>
      <c r="F48" s="196" t="s">
        <v>72</v>
      </c>
      <c r="G48" s="177" t="s">
        <v>78</v>
      </c>
      <c r="H48" s="177" t="s">
        <v>180</v>
      </c>
      <c r="I48" s="177" t="s">
        <v>193</v>
      </c>
      <c r="J48" s="58">
        <v>15</v>
      </c>
      <c r="K48" s="58">
        <v>0</v>
      </c>
      <c r="L48" s="27"/>
      <c r="M48" s="58"/>
      <c r="N48" s="58"/>
      <c r="O48" s="25" t="s">
        <v>33</v>
      </c>
      <c r="P48" s="58">
        <v>2010</v>
      </c>
      <c r="Q48" s="39" t="s">
        <v>97</v>
      </c>
      <c r="R48" s="58">
        <f>2022-1970</f>
        <v>52</v>
      </c>
      <c r="S48" s="30" t="s">
        <v>98</v>
      </c>
      <c r="T48" s="121"/>
      <c r="U48" s="1"/>
    </row>
    <row r="49" spans="1:24" ht="15" customHeight="1" x14ac:dyDescent="0.25">
      <c r="A49" s="198"/>
      <c r="B49" s="71" t="s">
        <v>96</v>
      </c>
      <c r="C49" s="18"/>
      <c r="D49" s="134"/>
      <c r="E49" s="176"/>
      <c r="F49" s="174"/>
      <c r="G49" s="178"/>
      <c r="H49" s="178"/>
      <c r="I49" s="178"/>
      <c r="J49" s="58"/>
      <c r="K49" s="58"/>
      <c r="L49" s="27"/>
      <c r="M49" s="58"/>
      <c r="N49" s="58"/>
      <c r="O49" s="25"/>
      <c r="P49" s="58"/>
      <c r="Q49" s="39"/>
      <c r="R49" s="58"/>
      <c r="S49" s="30"/>
      <c r="T49" s="121"/>
      <c r="U49" s="1"/>
    </row>
    <row r="50" spans="1:24" ht="15" customHeight="1" x14ac:dyDescent="0.25">
      <c r="A50" s="197">
        <v>22</v>
      </c>
      <c r="B50" s="75" t="s">
        <v>90</v>
      </c>
      <c r="C50" s="18" t="s">
        <v>92</v>
      </c>
      <c r="D50" s="134" t="s">
        <v>35</v>
      </c>
      <c r="E50" s="175" t="s">
        <v>79</v>
      </c>
      <c r="F50" s="196" t="s">
        <v>72</v>
      </c>
      <c r="G50" s="177" t="s">
        <v>75</v>
      </c>
      <c r="H50" s="177" t="s">
        <v>129</v>
      </c>
      <c r="I50" s="177" t="s">
        <v>195</v>
      </c>
      <c r="J50" s="58">
        <v>11</v>
      </c>
      <c r="K50" s="58">
        <v>0</v>
      </c>
      <c r="L50" s="27"/>
      <c r="M50" s="58"/>
      <c r="N50" s="58"/>
      <c r="O50" s="25" t="s">
        <v>33</v>
      </c>
      <c r="P50" s="58">
        <v>2008</v>
      </c>
      <c r="Q50" s="39" t="s">
        <v>94</v>
      </c>
      <c r="R50" s="58">
        <f>2022-1975</f>
        <v>47</v>
      </c>
      <c r="S50" s="30" t="s">
        <v>98</v>
      </c>
      <c r="T50" s="121"/>
      <c r="U50" s="1"/>
    </row>
    <row r="51" spans="1:24" ht="15" customHeight="1" x14ac:dyDescent="0.25">
      <c r="A51" s="198"/>
      <c r="B51" s="71" t="s">
        <v>91</v>
      </c>
      <c r="C51" s="18"/>
      <c r="D51" s="134"/>
      <c r="E51" s="176"/>
      <c r="F51" s="174"/>
      <c r="G51" s="178"/>
      <c r="H51" s="178"/>
      <c r="I51" s="178"/>
      <c r="J51" s="58"/>
      <c r="K51" s="58"/>
      <c r="L51" s="27"/>
      <c r="M51" s="58"/>
      <c r="N51" s="58"/>
      <c r="O51" s="25"/>
      <c r="P51" s="58"/>
      <c r="Q51" s="39"/>
      <c r="R51" s="58"/>
      <c r="S51" s="30"/>
      <c r="T51" s="121"/>
      <c r="U51" s="1"/>
    </row>
    <row r="52" spans="1:24" ht="15" customHeight="1" x14ac:dyDescent="0.25">
      <c r="A52" s="197">
        <v>23</v>
      </c>
      <c r="B52" s="42" t="s">
        <v>49</v>
      </c>
      <c r="C52" s="43" t="s">
        <v>50</v>
      </c>
      <c r="D52" s="134" t="s">
        <v>35</v>
      </c>
      <c r="E52" s="177" t="s">
        <v>31</v>
      </c>
      <c r="F52" s="196" t="s">
        <v>72</v>
      </c>
      <c r="G52" s="177" t="s">
        <v>105</v>
      </c>
      <c r="H52" s="177" t="s">
        <v>206</v>
      </c>
      <c r="I52" s="177" t="s">
        <v>127</v>
      </c>
      <c r="J52" s="58">
        <v>17</v>
      </c>
      <c r="K52" s="58">
        <v>8</v>
      </c>
      <c r="L52" s="41" t="s">
        <v>108</v>
      </c>
      <c r="M52" s="62">
        <v>2016</v>
      </c>
      <c r="N52" s="62" t="s">
        <v>26</v>
      </c>
      <c r="O52" s="25" t="s">
        <v>33</v>
      </c>
      <c r="P52" s="58">
        <v>2011</v>
      </c>
      <c r="Q52" s="31" t="s">
        <v>26</v>
      </c>
      <c r="R52" s="58">
        <f>2022-1978</f>
        <v>44</v>
      </c>
      <c r="S52" s="37" t="s">
        <v>52</v>
      </c>
      <c r="T52" s="121"/>
      <c r="U52" s="1"/>
    </row>
    <row r="53" spans="1:24" ht="15" customHeight="1" x14ac:dyDescent="0.25">
      <c r="A53" s="198"/>
      <c r="B53" s="23" t="s">
        <v>51</v>
      </c>
      <c r="C53" s="25"/>
      <c r="D53" s="25"/>
      <c r="E53" s="178"/>
      <c r="F53" s="174"/>
      <c r="G53" s="178"/>
      <c r="H53" s="178"/>
      <c r="I53" s="178"/>
      <c r="J53" s="61"/>
      <c r="K53" s="61"/>
      <c r="L53" s="27"/>
      <c r="M53" s="58"/>
      <c r="N53" s="58"/>
      <c r="O53" s="25"/>
      <c r="P53" s="58"/>
      <c r="Q53" s="39"/>
      <c r="R53" s="58"/>
      <c r="S53" s="28"/>
      <c r="T53" s="121"/>
      <c r="U53" s="1"/>
    </row>
    <row r="54" spans="1:24" ht="15" customHeight="1" x14ac:dyDescent="0.25">
      <c r="A54" s="197">
        <v>24</v>
      </c>
      <c r="B54" s="75" t="s">
        <v>99</v>
      </c>
      <c r="C54" s="18" t="s">
        <v>25</v>
      </c>
      <c r="D54" s="134" t="s">
        <v>35</v>
      </c>
      <c r="E54" s="175" t="s">
        <v>79</v>
      </c>
      <c r="F54" s="196" t="s">
        <v>72</v>
      </c>
      <c r="G54" s="177" t="s">
        <v>107</v>
      </c>
      <c r="H54" s="177" t="s">
        <v>258</v>
      </c>
      <c r="I54" s="177" t="s">
        <v>127</v>
      </c>
      <c r="J54" s="58">
        <v>14</v>
      </c>
      <c r="K54" s="58">
        <v>2</v>
      </c>
      <c r="L54" s="27"/>
      <c r="M54" s="58"/>
      <c r="N54" s="58"/>
      <c r="O54" s="25" t="s">
        <v>33</v>
      </c>
      <c r="P54" s="58">
        <v>2009</v>
      </c>
      <c r="Q54" s="39" t="s">
        <v>101</v>
      </c>
      <c r="R54" s="58">
        <f>2022-1971</f>
        <v>51</v>
      </c>
      <c r="S54" s="30" t="s">
        <v>98</v>
      </c>
      <c r="T54" s="121"/>
      <c r="U54" s="1"/>
    </row>
    <row r="55" spans="1:24" ht="15" customHeight="1" x14ac:dyDescent="0.25">
      <c r="A55" s="198"/>
      <c r="B55" s="71" t="s">
        <v>100</v>
      </c>
      <c r="C55" s="18"/>
      <c r="D55" s="134"/>
      <c r="E55" s="176"/>
      <c r="F55" s="174"/>
      <c r="G55" s="178"/>
      <c r="H55" s="178"/>
      <c r="I55" s="178"/>
      <c r="J55" s="58"/>
      <c r="K55" s="58"/>
      <c r="L55" s="27"/>
      <c r="M55" s="58"/>
      <c r="N55" s="58"/>
      <c r="O55" s="25"/>
      <c r="P55" s="58"/>
      <c r="Q55" s="39"/>
      <c r="R55" s="58"/>
      <c r="S55" s="30"/>
      <c r="T55" s="121"/>
      <c r="U55" s="1"/>
    </row>
    <row r="56" spans="1:24" ht="15" customHeight="1" x14ac:dyDescent="0.25">
      <c r="A56" s="197">
        <v>25</v>
      </c>
      <c r="B56" s="49" t="s">
        <v>47</v>
      </c>
      <c r="C56" s="50" t="s">
        <v>25</v>
      </c>
      <c r="D56" s="129" t="s">
        <v>35</v>
      </c>
      <c r="E56" s="177" t="s">
        <v>43</v>
      </c>
      <c r="F56" s="196" t="s">
        <v>93</v>
      </c>
      <c r="G56" s="177" t="s">
        <v>180</v>
      </c>
      <c r="H56" s="177" t="s">
        <v>78</v>
      </c>
      <c r="I56" s="177" t="s">
        <v>182</v>
      </c>
      <c r="J56" s="77">
        <v>19</v>
      </c>
      <c r="K56" s="77">
        <v>9</v>
      </c>
      <c r="L56" s="41" t="s">
        <v>108</v>
      </c>
      <c r="M56" s="60">
        <v>2017</v>
      </c>
      <c r="N56" s="60" t="s">
        <v>26</v>
      </c>
      <c r="O56" s="126" t="s">
        <v>33</v>
      </c>
      <c r="P56" s="77">
        <v>2014</v>
      </c>
      <c r="Q56" s="39" t="s">
        <v>101</v>
      </c>
      <c r="R56" s="77">
        <f>2022-1979</f>
        <v>43</v>
      </c>
      <c r="S56" s="51" t="s">
        <v>53</v>
      </c>
      <c r="T56" s="122"/>
      <c r="U56" s="1"/>
    </row>
    <row r="57" spans="1:24" ht="15" customHeight="1" x14ac:dyDescent="0.25">
      <c r="A57" s="198"/>
      <c r="B57" s="23" t="s">
        <v>48</v>
      </c>
      <c r="C57" s="25"/>
      <c r="D57" s="25"/>
      <c r="E57" s="178"/>
      <c r="F57" s="174"/>
      <c r="G57" s="178"/>
      <c r="H57" s="178"/>
      <c r="I57" s="178"/>
      <c r="J57" s="58"/>
      <c r="K57" s="58"/>
      <c r="L57" s="27"/>
      <c r="M57" s="58"/>
      <c r="N57" s="58"/>
      <c r="O57" s="25"/>
      <c r="P57" s="58"/>
      <c r="Q57" s="39"/>
      <c r="R57" s="58"/>
      <c r="S57" s="30"/>
      <c r="T57" s="118"/>
      <c r="U57" s="1"/>
      <c r="X57" s="170"/>
    </row>
    <row r="58" spans="1:24" ht="15" customHeight="1" x14ac:dyDescent="0.25">
      <c r="A58" s="197">
        <v>26</v>
      </c>
      <c r="B58" s="42" t="s">
        <v>46</v>
      </c>
      <c r="C58" s="40" t="s">
        <v>25</v>
      </c>
      <c r="D58" s="134" t="s">
        <v>35</v>
      </c>
      <c r="E58" s="175" t="s">
        <v>39</v>
      </c>
      <c r="F58" s="196" t="s">
        <v>57</v>
      </c>
      <c r="G58" s="177" t="s">
        <v>75</v>
      </c>
      <c r="H58" s="177" t="s">
        <v>129</v>
      </c>
      <c r="I58" s="34" t="s">
        <v>194</v>
      </c>
      <c r="J58" s="58">
        <v>15</v>
      </c>
      <c r="K58" s="62">
        <v>3</v>
      </c>
      <c r="L58" s="29" t="s">
        <v>26</v>
      </c>
      <c r="M58" s="62" t="s">
        <v>26</v>
      </c>
      <c r="N58" s="62" t="s">
        <v>26</v>
      </c>
      <c r="O58" s="25" t="s">
        <v>45</v>
      </c>
      <c r="P58" s="58">
        <v>2011</v>
      </c>
      <c r="Q58" s="31" t="s">
        <v>26</v>
      </c>
      <c r="R58" s="58">
        <f>2022-1974</f>
        <v>48</v>
      </c>
      <c r="S58" s="37" t="s">
        <v>52</v>
      </c>
      <c r="T58" s="118"/>
      <c r="U58" s="1"/>
    </row>
    <row r="59" spans="1:24" ht="15" customHeight="1" x14ac:dyDescent="0.25">
      <c r="A59" s="198"/>
      <c r="B59" s="93" t="s">
        <v>64</v>
      </c>
      <c r="C59" s="40"/>
      <c r="D59" s="134"/>
      <c r="E59" s="176"/>
      <c r="F59" s="174"/>
      <c r="G59" s="178"/>
      <c r="H59" s="178"/>
      <c r="I59" s="26"/>
      <c r="J59" s="58"/>
      <c r="K59" s="62"/>
      <c r="L59" s="29"/>
      <c r="M59" s="62"/>
      <c r="N59" s="62"/>
      <c r="O59" s="25"/>
      <c r="P59" s="58"/>
      <c r="Q59" s="31"/>
      <c r="R59" s="58"/>
      <c r="S59" s="27"/>
      <c r="T59" s="118"/>
      <c r="U59" s="1"/>
    </row>
    <row r="60" spans="1:24" ht="15" customHeight="1" x14ac:dyDescent="0.25">
      <c r="A60" s="197">
        <v>27</v>
      </c>
      <c r="B60" s="103" t="s">
        <v>149</v>
      </c>
      <c r="C60" s="211" t="s">
        <v>25</v>
      </c>
      <c r="D60" s="134" t="s">
        <v>255</v>
      </c>
      <c r="E60" s="177" t="s">
        <v>155</v>
      </c>
      <c r="F60" s="206" t="s">
        <v>150</v>
      </c>
      <c r="G60" s="177" t="s">
        <v>155</v>
      </c>
      <c r="H60" s="222"/>
      <c r="I60" s="26"/>
      <c r="J60" s="58">
        <v>0</v>
      </c>
      <c r="K60" s="58">
        <v>9</v>
      </c>
      <c r="L60" s="27"/>
      <c r="M60" s="58"/>
      <c r="N60" s="58"/>
      <c r="O60" s="25" t="s">
        <v>32</v>
      </c>
      <c r="P60" s="58">
        <v>2019</v>
      </c>
      <c r="Q60" s="39" t="s">
        <v>157</v>
      </c>
      <c r="R60" s="58">
        <f>2022-1997</f>
        <v>25</v>
      </c>
      <c r="S60" s="28" t="s">
        <v>239</v>
      </c>
      <c r="T60" s="118"/>
      <c r="U60" s="1"/>
    </row>
    <row r="61" spans="1:24" ht="15" customHeight="1" x14ac:dyDescent="0.25">
      <c r="A61" s="198"/>
      <c r="B61" s="105" t="s">
        <v>151</v>
      </c>
      <c r="C61" s="211"/>
      <c r="D61" s="25"/>
      <c r="E61" s="178"/>
      <c r="F61" s="206"/>
      <c r="G61" s="178"/>
      <c r="H61" s="223"/>
      <c r="I61" s="26"/>
      <c r="J61" s="58"/>
      <c r="K61" s="58"/>
      <c r="L61" s="27"/>
      <c r="M61" s="58"/>
      <c r="N61" s="58"/>
      <c r="O61" s="25"/>
      <c r="P61" s="58"/>
      <c r="Q61" s="39"/>
      <c r="R61" s="58"/>
      <c r="S61" s="28"/>
      <c r="T61" s="118"/>
      <c r="U61" s="1"/>
    </row>
    <row r="62" spans="1:24" ht="15" customHeight="1" x14ac:dyDescent="0.25">
      <c r="A62" s="197">
        <v>28</v>
      </c>
      <c r="B62" s="92" t="s">
        <v>152</v>
      </c>
      <c r="C62" s="217" t="s">
        <v>25</v>
      </c>
      <c r="D62" s="129" t="s">
        <v>256</v>
      </c>
      <c r="E62" s="177" t="s">
        <v>155</v>
      </c>
      <c r="F62" s="185" t="s">
        <v>153</v>
      </c>
      <c r="G62" s="177" t="s">
        <v>155</v>
      </c>
      <c r="H62" s="222"/>
      <c r="I62" s="125"/>
      <c r="J62" s="77">
        <v>0</v>
      </c>
      <c r="K62" s="77">
        <v>9</v>
      </c>
      <c r="L62" s="104"/>
      <c r="M62" s="60"/>
      <c r="N62" s="60"/>
      <c r="O62" s="126" t="s">
        <v>130</v>
      </c>
      <c r="P62" s="77">
        <v>2013</v>
      </c>
      <c r="Q62" s="88" t="s">
        <v>156</v>
      </c>
      <c r="R62" s="77">
        <f>2022-1990</f>
        <v>32</v>
      </c>
      <c r="S62" s="51" t="s">
        <v>158</v>
      </c>
      <c r="T62" s="121"/>
      <c r="U62" s="1"/>
    </row>
    <row r="63" spans="1:24" ht="12.75" customHeight="1" x14ac:dyDescent="0.25">
      <c r="A63" s="198"/>
      <c r="B63" s="106" t="s">
        <v>154</v>
      </c>
      <c r="C63" s="218"/>
      <c r="D63" s="46"/>
      <c r="E63" s="207"/>
      <c r="F63" s="186"/>
      <c r="G63" s="207"/>
      <c r="H63" s="224"/>
      <c r="I63" s="45"/>
      <c r="J63" s="64"/>
      <c r="K63" s="72"/>
      <c r="L63" s="73"/>
      <c r="M63" s="72"/>
      <c r="N63" s="72"/>
      <c r="O63" s="44"/>
      <c r="P63" s="64"/>
      <c r="Q63" s="73"/>
      <c r="R63" s="64"/>
      <c r="S63" s="74"/>
      <c r="T63" s="123"/>
      <c r="U63" s="1"/>
    </row>
    <row r="64" spans="1:24" ht="18.75" customHeight="1" x14ac:dyDescent="0.25">
      <c r="A64" s="197">
        <v>29</v>
      </c>
      <c r="B64" s="151" t="s">
        <v>243</v>
      </c>
      <c r="C64" s="229" t="s">
        <v>25</v>
      </c>
      <c r="D64" s="227" t="s">
        <v>244</v>
      </c>
      <c r="E64" s="179" t="s">
        <v>190</v>
      </c>
      <c r="F64" s="228" t="s">
        <v>150</v>
      </c>
      <c r="G64" s="179" t="s">
        <v>190</v>
      </c>
      <c r="H64" s="154"/>
      <c r="I64" s="154"/>
      <c r="J64" s="155">
        <v>0</v>
      </c>
      <c r="K64" s="156">
        <v>0</v>
      </c>
      <c r="L64" s="157"/>
      <c r="M64" s="156"/>
      <c r="N64" s="156"/>
      <c r="O64" s="158" t="s">
        <v>32</v>
      </c>
      <c r="P64" s="155">
        <v>2013</v>
      </c>
      <c r="Q64" s="159" t="s">
        <v>254</v>
      </c>
      <c r="R64" s="155">
        <f>2022-1991</f>
        <v>31</v>
      </c>
      <c r="S64" s="160" t="s">
        <v>158</v>
      </c>
      <c r="T64" s="161"/>
      <c r="U64" s="1"/>
    </row>
    <row r="65" spans="1:21" ht="18.75" customHeight="1" x14ac:dyDescent="0.25">
      <c r="A65" s="198"/>
      <c r="B65" s="152" t="s">
        <v>245</v>
      </c>
      <c r="C65" s="230"/>
      <c r="D65" s="227"/>
      <c r="E65" s="226"/>
      <c r="F65" s="228"/>
      <c r="G65" s="226"/>
      <c r="H65" s="154"/>
      <c r="I65" s="154"/>
      <c r="J65" s="155"/>
      <c r="K65" s="156"/>
      <c r="L65" s="157"/>
      <c r="M65" s="156"/>
      <c r="N65" s="156"/>
      <c r="O65" s="158"/>
      <c r="P65" s="155"/>
      <c r="Q65" s="159"/>
      <c r="R65" s="155"/>
      <c r="S65" s="162"/>
      <c r="T65" s="161"/>
      <c r="U65" s="1"/>
    </row>
    <row r="66" spans="1:21" ht="18.75" customHeight="1" x14ac:dyDescent="0.25">
      <c r="A66" s="197">
        <v>30</v>
      </c>
      <c r="B66" s="153" t="s">
        <v>246</v>
      </c>
      <c r="C66" s="229" t="s">
        <v>252</v>
      </c>
      <c r="D66" s="227" t="s">
        <v>247</v>
      </c>
      <c r="E66" s="179" t="s">
        <v>190</v>
      </c>
      <c r="F66" s="228" t="s">
        <v>150</v>
      </c>
      <c r="G66" s="179" t="s">
        <v>190</v>
      </c>
      <c r="H66" s="154"/>
      <c r="I66" s="154"/>
      <c r="J66" s="155">
        <v>0</v>
      </c>
      <c r="K66" s="156">
        <v>0</v>
      </c>
      <c r="L66" s="157"/>
      <c r="M66" s="156"/>
      <c r="N66" s="156"/>
      <c r="O66" s="158" t="s">
        <v>32</v>
      </c>
      <c r="P66" s="155">
        <v>2018</v>
      </c>
      <c r="Q66" s="159" t="s">
        <v>166</v>
      </c>
      <c r="R66" s="155">
        <f>2022-1996</f>
        <v>26</v>
      </c>
      <c r="S66" s="160" t="s">
        <v>158</v>
      </c>
      <c r="T66" s="161"/>
      <c r="U66" s="1"/>
    </row>
    <row r="67" spans="1:21" ht="18.75" customHeight="1" x14ac:dyDescent="0.25">
      <c r="A67" s="198"/>
      <c r="B67" s="152" t="s">
        <v>248</v>
      </c>
      <c r="C67" s="230"/>
      <c r="D67" s="227"/>
      <c r="E67" s="226"/>
      <c r="F67" s="228"/>
      <c r="G67" s="226"/>
      <c r="H67" s="163"/>
      <c r="I67" s="163"/>
      <c r="J67" s="163"/>
      <c r="K67" s="163"/>
      <c r="L67" s="163"/>
      <c r="M67" s="163"/>
      <c r="N67" s="163"/>
      <c r="O67" s="163"/>
      <c r="P67" s="164"/>
      <c r="Q67" s="169" t="s">
        <v>116</v>
      </c>
      <c r="R67" s="171"/>
      <c r="S67" s="169"/>
      <c r="T67" s="164"/>
      <c r="U67" s="1"/>
    </row>
    <row r="68" spans="1:21" ht="18.75" customHeight="1" x14ac:dyDescent="0.25">
      <c r="A68" s="197">
        <v>31</v>
      </c>
      <c r="B68" s="153" t="s">
        <v>249</v>
      </c>
      <c r="C68" s="229" t="s">
        <v>253</v>
      </c>
      <c r="D68" s="227" t="s">
        <v>250</v>
      </c>
      <c r="E68" s="179" t="s">
        <v>190</v>
      </c>
      <c r="F68" s="228" t="s">
        <v>153</v>
      </c>
      <c r="G68" s="179" t="s">
        <v>190</v>
      </c>
      <c r="H68" s="163"/>
      <c r="I68" s="163"/>
      <c r="J68" s="165">
        <v>0</v>
      </c>
      <c r="K68" s="165">
        <v>0</v>
      </c>
      <c r="L68" s="163"/>
      <c r="M68" s="163"/>
      <c r="N68" s="163"/>
      <c r="O68" s="166" t="s">
        <v>130</v>
      </c>
      <c r="P68" s="167">
        <v>2011</v>
      </c>
      <c r="Q68" s="168" t="s">
        <v>166</v>
      </c>
      <c r="R68" s="172">
        <f>2022-1990</f>
        <v>32</v>
      </c>
      <c r="S68" s="160" t="s">
        <v>158</v>
      </c>
      <c r="T68" s="163"/>
      <c r="U68" s="1"/>
    </row>
    <row r="69" spans="1:21" ht="18.75" customHeight="1" x14ac:dyDescent="0.25">
      <c r="A69" s="198"/>
      <c r="B69" s="152" t="s">
        <v>251</v>
      </c>
      <c r="C69" s="230"/>
      <c r="D69" s="227"/>
      <c r="E69" s="207"/>
      <c r="F69" s="228"/>
      <c r="G69" s="207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  <c r="U69" s="1"/>
    </row>
    <row r="70" spans="1:21" ht="12" customHeight="1" x14ac:dyDescent="0.25">
      <c r="A70" s="52"/>
      <c r="B70" s="53"/>
      <c r="U70" s="1"/>
    </row>
    <row r="71" spans="1:21" ht="10.5" customHeight="1" x14ac:dyDescent="0.25">
      <c r="A71" s="132"/>
      <c r="B71" s="54"/>
      <c r="C71" s="1"/>
      <c r="D71" s="1"/>
      <c r="E71" s="1"/>
      <c r="F71" s="4"/>
      <c r="G71" s="4"/>
      <c r="H71" s="1"/>
      <c r="I71" s="1"/>
      <c r="J71" s="1"/>
      <c r="K71" s="5"/>
      <c r="L71" s="5"/>
      <c r="M71" s="5"/>
      <c r="N71" s="5"/>
      <c r="O71" s="5"/>
      <c r="Q71" s="221" t="s">
        <v>133</v>
      </c>
      <c r="R71" s="221"/>
      <c r="S71" s="221"/>
      <c r="U71" s="5"/>
    </row>
    <row r="72" spans="1:21" ht="9.75" customHeight="1" x14ac:dyDescent="0.25">
      <c r="A72" s="204"/>
      <c r="B72" s="204"/>
      <c r="C72" s="204"/>
      <c r="D72" s="204"/>
      <c r="E72" s="204"/>
      <c r="F72" s="204"/>
      <c r="G72" s="204"/>
      <c r="H72" s="204"/>
      <c r="I72" s="1"/>
      <c r="J72" s="1"/>
      <c r="K72" s="6"/>
      <c r="L72" s="6"/>
      <c r="M72" s="6"/>
      <c r="N72" s="6"/>
      <c r="O72" s="6"/>
      <c r="Q72" s="221" t="s">
        <v>65</v>
      </c>
      <c r="R72" s="221"/>
      <c r="S72" s="221"/>
      <c r="U72" s="5"/>
    </row>
    <row r="73" spans="1:21" ht="9.75" customHeight="1" x14ac:dyDescent="0.25">
      <c r="A73" s="208"/>
      <c r="B73" s="208"/>
      <c r="C73" s="208"/>
      <c r="D73" s="208"/>
      <c r="E73" s="208"/>
      <c r="F73" s="208"/>
      <c r="G73" s="208"/>
      <c r="H73" s="208"/>
      <c r="Q73" s="130"/>
      <c r="R73" s="130"/>
      <c r="S73" s="130"/>
      <c r="U73" s="6"/>
    </row>
    <row r="74" spans="1:21" ht="9.75" customHeight="1" x14ac:dyDescent="0.25">
      <c r="A74" s="208"/>
      <c r="B74" s="208"/>
      <c r="C74" s="208"/>
      <c r="D74" s="208"/>
      <c r="E74" s="208"/>
      <c r="F74" s="208"/>
      <c r="G74" s="208"/>
      <c r="H74" s="208"/>
      <c r="I74" s="1"/>
      <c r="J74" s="1"/>
      <c r="K74" s="7"/>
      <c r="L74" s="7"/>
      <c r="M74" s="7"/>
      <c r="N74" s="7"/>
      <c r="O74" s="8"/>
      <c r="Q74" s="55"/>
      <c r="R74" s="55"/>
      <c r="S74" s="55"/>
      <c r="U74" s="10"/>
    </row>
    <row r="75" spans="1:21" ht="9.75" customHeight="1" x14ac:dyDescent="0.25">
      <c r="A75" s="208"/>
      <c r="B75" s="208"/>
      <c r="C75" s="208"/>
      <c r="D75" s="208"/>
      <c r="E75" s="208"/>
      <c r="F75" s="208"/>
      <c r="G75" s="208"/>
      <c r="H75" s="208"/>
      <c r="I75" s="1"/>
      <c r="J75" s="1"/>
      <c r="K75" s="131"/>
      <c r="L75" s="8"/>
      <c r="M75" s="8"/>
      <c r="N75" s="8"/>
      <c r="O75" s="8"/>
      <c r="P75" s="2"/>
      <c r="Q75" s="148"/>
      <c r="R75" s="148"/>
      <c r="S75" s="148"/>
      <c r="T75" s="5"/>
      <c r="U75" s="10"/>
    </row>
    <row r="76" spans="1:21" ht="9.75" customHeight="1" x14ac:dyDescent="0.25">
      <c r="A76" s="208"/>
      <c r="B76" s="208"/>
      <c r="C76" s="208"/>
      <c r="D76" s="208"/>
      <c r="E76" s="208"/>
      <c r="F76" s="208"/>
      <c r="G76" s="208"/>
      <c r="H76" s="208"/>
      <c r="I76" s="1"/>
      <c r="J76" s="1"/>
      <c r="K76" s="131"/>
      <c r="L76" s="8"/>
      <c r="M76" s="8"/>
      <c r="N76" s="8"/>
      <c r="O76" s="8"/>
      <c r="P76" s="149"/>
      <c r="Q76" s="149"/>
      <c r="R76" s="149"/>
      <c r="S76" s="149"/>
      <c r="T76" s="149"/>
      <c r="U76" s="10"/>
    </row>
    <row r="77" spans="1:21" ht="15.75" x14ac:dyDescent="0.25">
      <c r="A77" s="1"/>
      <c r="B77" s="1"/>
      <c r="C77" s="1"/>
      <c r="D77" s="1"/>
      <c r="E77" s="1"/>
      <c r="F77" s="4"/>
      <c r="G77" s="4"/>
      <c r="H77" s="1"/>
      <c r="I77" s="1"/>
      <c r="J77" s="1"/>
      <c r="K77" s="131"/>
      <c r="L77" s="8"/>
      <c r="M77" s="8"/>
      <c r="N77" s="8"/>
      <c r="O77" s="8"/>
      <c r="Q77" s="214" t="s">
        <v>120</v>
      </c>
      <c r="R77" s="214"/>
      <c r="S77" s="214"/>
      <c r="T77" s="6"/>
      <c r="U77" s="11"/>
    </row>
    <row r="78" spans="1:21" ht="15.75" x14ac:dyDescent="0.25">
      <c r="A78" s="1"/>
      <c r="B78" s="1"/>
      <c r="C78" s="1"/>
      <c r="D78" s="1"/>
      <c r="E78" s="1"/>
      <c r="F78" s="4"/>
      <c r="G78" s="4"/>
      <c r="H78" s="1"/>
      <c r="I78" s="1"/>
      <c r="J78" s="12"/>
      <c r="K78" s="11"/>
      <c r="L78" s="11"/>
      <c r="M78" s="11"/>
      <c r="N78" s="11"/>
      <c r="O78" s="11"/>
      <c r="P78" s="9"/>
      <c r="Q78" s="215" t="s">
        <v>61</v>
      </c>
      <c r="R78" s="215"/>
      <c r="S78" s="215"/>
      <c r="T78" s="10"/>
      <c r="U78" s="3"/>
    </row>
    <row r="79" spans="1:21" ht="15.75" x14ac:dyDescent="0.25">
      <c r="A79" s="1"/>
      <c r="B79" s="1"/>
      <c r="C79" s="1"/>
      <c r="D79" s="1"/>
      <c r="E79" s="4"/>
      <c r="F79" s="1"/>
      <c r="G79" s="4"/>
      <c r="H79" s="4"/>
      <c r="I79" s="4"/>
      <c r="J79" s="1"/>
      <c r="K79" s="3"/>
      <c r="L79" s="3"/>
      <c r="M79" s="3"/>
      <c r="N79" s="3"/>
      <c r="O79" s="3"/>
      <c r="P79" s="9"/>
      <c r="Q79" s="216" t="s">
        <v>134</v>
      </c>
      <c r="R79" s="216"/>
      <c r="S79" s="216"/>
      <c r="T79" s="10"/>
      <c r="U79" s="14"/>
    </row>
    <row r="80" spans="1:21" ht="15.75" x14ac:dyDescent="0.25">
      <c r="A80" s="1"/>
      <c r="B80" s="1"/>
      <c r="C80" s="1"/>
      <c r="D80" s="1"/>
      <c r="E80" s="4"/>
      <c r="F80" s="1"/>
      <c r="G80" s="4"/>
      <c r="H80" s="4"/>
      <c r="I80" s="4"/>
      <c r="J80" s="1"/>
      <c r="K80" s="14"/>
      <c r="L80" s="14"/>
      <c r="M80" s="14"/>
      <c r="N80" s="14"/>
      <c r="O80" s="14"/>
      <c r="P80" s="14"/>
      <c r="Q80" s="14"/>
      <c r="R80" s="212"/>
      <c r="S80" s="212"/>
      <c r="T80" s="212"/>
      <c r="U80" s="212"/>
    </row>
    <row r="87" spans="1:7" x14ac:dyDescent="0.25">
      <c r="A87" s="213"/>
      <c r="B87" s="213"/>
      <c r="C87" s="213"/>
      <c r="D87" s="213"/>
      <c r="E87" s="213"/>
      <c r="F87" s="213"/>
    </row>
    <row r="88" spans="1:7" x14ac:dyDescent="0.25">
      <c r="A88" s="213"/>
      <c r="B88" s="213"/>
      <c r="C88" s="213"/>
      <c r="D88" s="213"/>
      <c r="E88" s="213"/>
      <c r="F88" s="213"/>
      <c r="G88" s="213"/>
    </row>
  </sheetData>
  <mergeCells count="219">
    <mergeCell ref="R80:U80"/>
    <mergeCell ref="A87:F87"/>
    <mergeCell ref="A88:G88"/>
    <mergeCell ref="F28:F29"/>
    <mergeCell ref="F22:F23"/>
    <mergeCell ref="D16:D17"/>
    <mergeCell ref="A16:A17"/>
    <mergeCell ref="A22:A23"/>
    <mergeCell ref="A28:A29"/>
    <mergeCell ref="A74:H74"/>
    <mergeCell ref="A75:H75"/>
    <mergeCell ref="A76:H76"/>
    <mergeCell ref="Q71:S71"/>
    <mergeCell ref="Q72:S72"/>
    <mergeCell ref="A72:H72"/>
    <mergeCell ref="A73:H73"/>
    <mergeCell ref="H60:H61"/>
    <mergeCell ref="A62:A63"/>
    <mergeCell ref="C62:C63"/>
    <mergeCell ref="E62:E63"/>
    <mergeCell ref="F62:F63"/>
    <mergeCell ref="G62:G63"/>
    <mergeCell ref="H62:H63"/>
    <mergeCell ref="A58:A59"/>
    <mergeCell ref="E58:E59"/>
    <mergeCell ref="F58:F59"/>
    <mergeCell ref="G58:G59"/>
    <mergeCell ref="H58:H59"/>
    <mergeCell ref="A60:A61"/>
    <mergeCell ref="C60:C61"/>
    <mergeCell ref="E60:E61"/>
    <mergeCell ref="F60:F61"/>
    <mergeCell ref="G60:G61"/>
    <mergeCell ref="A56:A57"/>
    <mergeCell ref="E56:E57"/>
    <mergeCell ref="F56:F57"/>
    <mergeCell ref="G56:G57"/>
    <mergeCell ref="H56:H57"/>
    <mergeCell ref="I56:I57"/>
    <mergeCell ref="A54:A55"/>
    <mergeCell ref="E54:E55"/>
    <mergeCell ref="F54:F55"/>
    <mergeCell ref="G54:G55"/>
    <mergeCell ref="H54:H55"/>
    <mergeCell ref="I54:I55"/>
    <mergeCell ref="A52:A53"/>
    <mergeCell ref="E52:E53"/>
    <mergeCell ref="F52:F53"/>
    <mergeCell ref="G52:G53"/>
    <mergeCell ref="H52:H53"/>
    <mergeCell ref="I52:I53"/>
    <mergeCell ref="A50:A51"/>
    <mergeCell ref="E50:E51"/>
    <mergeCell ref="F50:F51"/>
    <mergeCell ref="G50:G51"/>
    <mergeCell ref="H50:H51"/>
    <mergeCell ref="I50:I51"/>
    <mergeCell ref="A48:A49"/>
    <mergeCell ref="E48:E49"/>
    <mergeCell ref="F48:F49"/>
    <mergeCell ref="G48:G49"/>
    <mergeCell ref="H48:H49"/>
    <mergeCell ref="I48:I49"/>
    <mergeCell ref="A46:A47"/>
    <mergeCell ref="E46:E47"/>
    <mergeCell ref="F46:F47"/>
    <mergeCell ref="G46:G47"/>
    <mergeCell ref="H46:H47"/>
    <mergeCell ref="I46:I47"/>
    <mergeCell ref="A42:A43"/>
    <mergeCell ref="E42:E43"/>
    <mergeCell ref="F42:F43"/>
    <mergeCell ref="G42:G43"/>
    <mergeCell ref="H42:H43"/>
    <mergeCell ref="I42:I43"/>
    <mergeCell ref="I36:I37"/>
    <mergeCell ref="A40:A41"/>
    <mergeCell ref="E40:E41"/>
    <mergeCell ref="F40:F41"/>
    <mergeCell ref="G40:G41"/>
    <mergeCell ref="H40:H41"/>
    <mergeCell ref="I40:I41"/>
    <mergeCell ref="A36:A37"/>
    <mergeCell ref="D36:D37"/>
    <mergeCell ref="E36:E37"/>
    <mergeCell ref="F36:F37"/>
    <mergeCell ref="G36:G37"/>
    <mergeCell ref="H36:H37"/>
    <mergeCell ref="A34:A35"/>
    <mergeCell ref="E38:E39"/>
    <mergeCell ref="F38:F39"/>
    <mergeCell ref="G38:G39"/>
    <mergeCell ref="H38:H39"/>
    <mergeCell ref="I38:I39"/>
    <mergeCell ref="I30:I31"/>
    <mergeCell ref="A32:A33"/>
    <mergeCell ref="D32:D33"/>
    <mergeCell ref="E32:E33"/>
    <mergeCell ref="F32:F33"/>
    <mergeCell ref="G32:G33"/>
    <mergeCell ref="H32:H33"/>
    <mergeCell ref="I32:I33"/>
    <mergeCell ref="D30:D31"/>
    <mergeCell ref="E30:E31"/>
    <mergeCell ref="F30:F31"/>
    <mergeCell ref="G30:G31"/>
    <mergeCell ref="H30:H31"/>
    <mergeCell ref="A38:A39"/>
    <mergeCell ref="G18:G19"/>
    <mergeCell ref="H18:H19"/>
    <mergeCell ref="I18:I19"/>
    <mergeCell ref="D34:D35"/>
    <mergeCell ref="E34:E35"/>
    <mergeCell ref="F34:F35"/>
    <mergeCell ref="H34:H35"/>
    <mergeCell ref="A24:A25"/>
    <mergeCell ref="I20:I21"/>
    <mergeCell ref="A26:A27"/>
    <mergeCell ref="C26:C27"/>
    <mergeCell ref="D26:D27"/>
    <mergeCell ref="E26:E27"/>
    <mergeCell ref="F26:F27"/>
    <mergeCell ref="G26:G27"/>
    <mergeCell ref="H26:H27"/>
    <mergeCell ref="I26:I27"/>
    <mergeCell ref="A20:A21"/>
    <mergeCell ref="D20:D21"/>
    <mergeCell ref="E20:E21"/>
    <mergeCell ref="F20:F21"/>
    <mergeCell ref="G20:G21"/>
    <mergeCell ref="H20:H21"/>
    <mergeCell ref="A30:A31"/>
    <mergeCell ref="I12:I13"/>
    <mergeCell ref="A14:A15"/>
    <mergeCell ref="D14:D15"/>
    <mergeCell ref="E14:E15"/>
    <mergeCell ref="F14:F15"/>
    <mergeCell ref="G14:G15"/>
    <mergeCell ref="H14:H15"/>
    <mergeCell ref="I14:I15"/>
    <mergeCell ref="A12:A13"/>
    <mergeCell ref="D12:D13"/>
    <mergeCell ref="E12:E13"/>
    <mergeCell ref="F12:F13"/>
    <mergeCell ref="G12:G13"/>
    <mergeCell ref="H12:H13"/>
    <mergeCell ref="A8:A9"/>
    <mergeCell ref="D8:D9"/>
    <mergeCell ref="E8:E9"/>
    <mergeCell ref="F8:F9"/>
    <mergeCell ref="G8:G9"/>
    <mergeCell ref="H8:H9"/>
    <mergeCell ref="I8:I9"/>
    <mergeCell ref="A10:A11"/>
    <mergeCell ref="D10:D11"/>
    <mergeCell ref="E10:E11"/>
    <mergeCell ref="F10:F11"/>
    <mergeCell ref="G10:G11"/>
    <mergeCell ref="H10:H11"/>
    <mergeCell ref="I10:I11"/>
    <mergeCell ref="A1:T1"/>
    <mergeCell ref="A2:T2"/>
    <mergeCell ref="A3:T3"/>
    <mergeCell ref="A4:A6"/>
    <mergeCell ref="B4:B6"/>
    <mergeCell ref="C4:C6"/>
    <mergeCell ref="D4:E5"/>
    <mergeCell ref="F4:G5"/>
    <mergeCell ref="J4:K5"/>
    <mergeCell ref="L4:N5"/>
    <mergeCell ref="R4:R6"/>
    <mergeCell ref="S4:S6"/>
    <mergeCell ref="T4:T6"/>
    <mergeCell ref="O4:Q5"/>
    <mergeCell ref="A44:A45"/>
    <mergeCell ref="E16:E17"/>
    <mergeCell ref="F16:F17"/>
    <mergeCell ref="S16:S17"/>
    <mergeCell ref="G28:G29"/>
    <mergeCell ref="C44:C45"/>
    <mergeCell ref="D44:D45"/>
    <mergeCell ref="E44:E45"/>
    <mergeCell ref="F44:F45"/>
    <mergeCell ref="G44:G45"/>
    <mergeCell ref="H44:H45"/>
    <mergeCell ref="I44:I45"/>
    <mergeCell ref="C24:C25"/>
    <mergeCell ref="D24:D25"/>
    <mergeCell ref="E24:E25"/>
    <mergeCell ref="F24:F25"/>
    <mergeCell ref="G24:G25"/>
    <mergeCell ref="H24:H25"/>
    <mergeCell ref="I24:I25"/>
    <mergeCell ref="I34:I35"/>
    <mergeCell ref="A18:A19"/>
    <mergeCell ref="D18:D19"/>
    <mergeCell ref="E18:E19"/>
    <mergeCell ref="F18:F19"/>
    <mergeCell ref="Q77:S77"/>
    <mergeCell ref="Q78:S78"/>
    <mergeCell ref="Q79:S79"/>
    <mergeCell ref="G64:G65"/>
    <mergeCell ref="G66:G67"/>
    <mergeCell ref="G68:G69"/>
    <mergeCell ref="A64:A65"/>
    <mergeCell ref="A66:A67"/>
    <mergeCell ref="A68:A69"/>
    <mergeCell ref="D64:D65"/>
    <mergeCell ref="D66:D67"/>
    <mergeCell ref="D68:D69"/>
    <mergeCell ref="F64:F65"/>
    <mergeCell ref="F66:F67"/>
    <mergeCell ref="F68:F69"/>
    <mergeCell ref="C64:C65"/>
    <mergeCell ref="C66:C67"/>
    <mergeCell ref="C68:C69"/>
    <mergeCell ref="E64:E65"/>
    <mergeCell ref="E66:E67"/>
    <mergeCell ref="E68:E69"/>
  </mergeCells>
  <printOptions horizontalCentered="1"/>
  <pageMargins left="0.99" right="0.31" top="0.28999999999999998" bottom="0.27" header="0.25" footer="0.3"/>
  <pageSetup paperSize="5" scale="86" orientation="landscape" horizontalDpi="4294967292" r:id="rId1"/>
  <rowBreaks count="2" manualBreakCount="2">
    <brk id="39" max="19" man="1"/>
    <brk id="80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8" sqref="L18"/>
    </sheetView>
  </sheetViews>
  <sheetFormatPr defaultRowHeight="15" x14ac:dyDescent="0.25"/>
  <cols>
    <col min="1" max="1" width="9.85546875" bestFit="1" customWidth="1"/>
  </cols>
  <sheetData>
    <row r="1" spans="1:1" x14ac:dyDescent="0.25">
      <c r="A1">
        <v>135000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DUK 2022</vt:lpstr>
      <vt:lpstr>DUK 2022 April</vt:lpstr>
      <vt:lpstr>Sheet2</vt:lpstr>
      <vt:lpstr>Sheet3</vt:lpstr>
      <vt:lpstr>Sheet4</vt:lpstr>
      <vt:lpstr>Sheet5</vt:lpstr>
      <vt:lpstr>'DUK 2022'!Print_Area</vt:lpstr>
      <vt:lpstr>'DUK 2022 April'!Print_Area</vt:lpstr>
      <vt:lpstr>'DUK 2022'!Print_Titles</vt:lpstr>
      <vt:lpstr>'DUK 2022 April'!Print_Titles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2022-05-25T02:45:21Z</dcterms:modified>
</cp:coreProperties>
</file>