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c. Curug\Desktop\DATA 2022\KEPEGAWAIAAN ------2022\DUK REKON JANUARI 2022\DUK MEI - JUNI\"/>
    </mc:Choice>
  </mc:AlternateContent>
  <bookViews>
    <workbookView xWindow="0" yWindow="0" windowWidth="18260" windowHeight="7640" firstSheet="2" activeTab="2"/>
  </bookViews>
  <sheets>
    <sheet name="DUK 2021 September" sheetId="4" r:id="rId1"/>
    <sheet name="DUK 2021 New" sheetId="5" r:id="rId2"/>
    <sheet name="DUK MEI 2021" sheetId="6" r:id="rId3"/>
  </sheets>
  <definedNames>
    <definedName name="_xlnm.Print_Area" localSheetId="1">'DUK 2021 New'!$A$1:$Q$61</definedName>
    <definedName name="_xlnm.Print_Area" localSheetId="2">'DUK MEI 2021'!$A$1:$R$66</definedName>
  </definedNames>
  <calcPr calcId="162913"/>
</workbook>
</file>

<file path=xl/calcChain.xml><?xml version="1.0" encoding="utf-8"?>
<calcChain xmlns="http://schemas.openxmlformats.org/spreadsheetml/2006/main">
  <c r="A13" i="6" l="1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12" i="6"/>
  <c r="P25" i="6"/>
  <c r="P24" i="6"/>
  <c r="P29" i="6"/>
  <c r="A11" i="6" l="1"/>
  <c r="P38" i="6" l="1"/>
  <c r="P37" i="6"/>
  <c r="P53" i="6"/>
  <c r="P52" i="6"/>
  <c r="P44" i="6"/>
  <c r="P55" i="6"/>
  <c r="P51" i="6"/>
  <c r="P36" i="6"/>
  <c r="P57" i="6"/>
  <c r="P54" i="6"/>
  <c r="P30" i="6"/>
  <c r="P50" i="6" l="1"/>
  <c r="P49" i="6"/>
  <c r="P48" i="6"/>
  <c r="P47" i="6"/>
  <c r="P46" i="6"/>
  <c r="P45" i="6"/>
  <c r="P43" i="6"/>
  <c r="P42" i="6"/>
  <c r="P41" i="6"/>
  <c r="P40" i="6"/>
  <c r="P35" i="6"/>
  <c r="P34" i="6"/>
  <c r="P39" i="6"/>
  <c r="P33" i="6"/>
  <c r="P32" i="6"/>
  <c r="P31" i="6"/>
  <c r="P28" i="6"/>
  <c r="P27" i="6"/>
  <c r="P26" i="6"/>
  <c r="P23" i="6"/>
  <c r="P22" i="6"/>
  <c r="P20" i="6"/>
  <c r="P19" i="6"/>
  <c r="P18" i="6"/>
  <c r="P17" i="6"/>
  <c r="P16" i="6"/>
  <c r="P15" i="6"/>
  <c r="P13" i="6"/>
  <c r="P12" i="6"/>
  <c r="P11" i="6"/>
  <c r="P10" i="6"/>
  <c r="P53" i="5" l="1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53" i="4" l="1"/>
  <c r="P54" i="4"/>
  <c r="P52" i="4"/>
  <c r="P51" i="4"/>
  <c r="P50" i="4"/>
  <c r="P49" i="4"/>
  <c r="P48" i="4"/>
  <c r="P47" i="4"/>
  <c r="P46" i="4"/>
  <c r="P45" i="4"/>
  <c r="P44" i="4"/>
  <c r="P43" i="4"/>
  <c r="P42" i="4"/>
  <c r="P36" i="4"/>
  <c r="P41" i="4"/>
  <c r="P40" i="4"/>
  <c r="P39" i="4"/>
  <c r="P37" i="4"/>
  <c r="P23" i="4"/>
  <c r="P35" i="4"/>
  <c r="P34" i="4"/>
  <c r="P33" i="4"/>
  <c r="P32" i="4"/>
  <c r="P31" i="4"/>
  <c r="P30" i="4"/>
  <c r="P24" i="4"/>
  <c r="P29" i="4"/>
  <c r="P28" i="4"/>
  <c r="P27" i="4"/>
  <c r="P26" i="4"/>
  <c r="P22" i="4"/>
  <c r="P21" i="4"/>
  <c r="P20" i="4"/>
  <c r="P19" i="4"/>
  <c r="P18" i="4"/>
  <c r="P15" i="4"/>
  <c r="P14" i="4"/>
  <c r="P38" i="4"/>
  <c r="P25" i="4"/>
  <c r="P17" i="4"/>
  <c r="P16" i="4"/>
  <c r="P13" i="4"/>
  <c r="P12" i="4"/>
  <c r="P11" i="4"/>
  <c r="P10" i="4"/>
</calcChain>
</file>

<file path=xl/sharedStrings.xml><?xml version="1.0" encoding="utf-8"?>
<sst xmlns="http://schemas.openxmlformats.org/spreadsheetml/2006/main" count="1480" uniqueCount="359">
  <si>
    <t>TAHUN 2021</t>
  </si>
  <si>
    <t>NO</t>
  </si>
  <si>
    <t xml:space="preserve">NIP / TMT-CPNS / Gol / Ruang / Masa Kerja CPNS </t>
  </si>
  <si>
    <t>PANGKAT</t>
  </si>
  <si>
    <t xml:space="preserve">JABATAN </t>
  </si>
  <si>
    <t>TMT</t>
  </si>
  <si>
    <t>MASA KERJA</t>
  </si>
  <si>
    <t>LATIHAN JABATAN</t>
  </si>
  <si>
    <t xml:space="preserve">PENDIDIKAN </t>
  </si>
  <si>
    <t>USIA</t>
  </si>
  <si>
    <t xml:space="preserve">Catatan Mutasi Kepegawaian </t>
  </si>
  <si>
    <t>GOL</t>
  </si>
  <si>
    <t>TH</t>
  </si>
  <si>
    <t>BLN</t>
  </si>
  <si>
    <t xml:space="preserve">Nama </t>
  </si>
  <si>
    <t xml:space="preserve">Bulan Tahun </t>
  </si>
  <si>
    <t>Jml Jam</t>
  </si>
  <si>
    <t>Lulus Tahun</t>
  </si>
  <si>
    <t>AHMAD NURI, SH, M.Si                                                       Serang, 15 Oktober 1976</t>
  </si>
  <si>
    <t>19761015 201101 1 001</t>
  </si>
  <si>
    <t xml:space="preserve">Camat </t>
  </si>
  <si>
    <t>01-02-2021</t>
  </si>
  <si>
    <t>-</t>
  </si>
  <si>
    <t>S2</t>
  </si>
  <si>
    <t>Sekretaris BPBJ Kota Serang thn 2020</t>
  </si>
  <si>
    <t xml:space="preserve">ENI SUDARYANI, S.ST., S.IP., MH                                      Cianjur, 30 Oktober 1972       </t>
  </si>
  <si>
    <t>19721030 199103 2 002</t>
  </si>
  <si>
    <t>Pembina /IV.a</t>
  </si>
  <si>
    <t>01-10-2016</t>
  </si>
  <si>
    <t>Sekmat</t>
  </si>
  <si>
    <t>01-07-2019</t>
  </si>
  <si>
    <t xml:space="preserve">Universitas Terbuka </t>
  </si>
  <si>
    <t>Dinkes Kota thn 2017 s/d 2019 Kec. Cipocok Kasi Pemerintahan Maret s/d Mei 2019 Sekretaris Camat Tahun 2020</t>
  </si>
  <si>
    <t>SALIMAH,  S.Pd, MM                                               Serang, 11 Februari 1972</t>
  </si>
  <si>
    <t>19720211 199603 2 003</t>
  </si>
  <si>
    <t>01-10-2018</t>
  </si>
  <si>
    <t>Kasi Pemerintahan dan Pelayanan Publik Kecamatan</t>
  </si>
  <si>
    <t>Kasi Trantib Kecamatan Cipocok Jaya 2019   Kasi Kesos Kecamatan Curug 2020</t>
  </si>
  <si>
    <t>JASMARA, S.Sos., M.Si                                           Jakarta, 07 Oktober 1967</t>
  </si>
  <si>
    <t>19671007 199303 1 004</t>
  </si>
  <si>
    <t>01-04-2020</t>
  </si>
  <si>
    <t>Kasi Ketentraman dan Ketertiban Umum Kecamatan Curug Kota Serang</t>
  </si>
  <si>
    <t>01-04-2021</t>
  </si>
  <si>
    <t>Kasi Pengelolaan Sampah Dinas Lingkungan Hidup Kota Serang tahun 2020</t>
  </si>
  <si>
    <t>19830616 200902 1 006</t>
  </si>
  <si>
    <t>'01-10-2020</t>
  </si>
  <si>
    <t>Kasubag Keuangan &amp; Pep</t>
  </si>
  <si>
    <t>01-05-2019</t>
  </si>
  <si>
    <t>S1</t>
  </si>
  <si>
    <t>DisporaPakbud Pelaksana, Kasi Kesos Kel. Serang Kec. Serang Tahun 2019 Kasubag Keuangan &amp; Pelaporan 2020</t>
  </si>
  <si>
    <t>SUTIHAT ,S.Pd                                                                Serang, 05 Mei 1981</t>
  </si>
  <si>
    <t>19810505 201001 2 013</t>
  </si>
  <si>
    <t>Kasi Pemberdayaan Masyarakat Kecamatan Curug</t>
  </si>
  <si>
    <t>Kepala Kelurahan Tegal Sari Kecamatan Walantaka Kota Serang tahun 2020</t>
  </si>
  <si>
    <t>UPIA, S.Sos                                                                                          Serang, 10 Agustus 1965</t>
  </si>
  <si>
    <t>19650810 199103 1 021</t>
  </si>
  <si>
    <t>Kasi Pemerintahan Umum</t>
  </si>
  <si>
    <t>01-02-201</t>
  </si>
  <si>
    <t>Sekretaris Kelurahan Sepang Kecamatan Taktakan Kota Serang Tahun 2020</t>
  </si>
  <si>
    <t>DIDING HAIDIR, S.Pd, SD                                                            Serang, 02 September 1982</t>
  </si>
  <si>
    <t>19820902 200902 1 004</t>
  </si>
  <si>
    <t>01-04-2018</t>
  </si>
  <si>
    <t xml:space="preserve">Kasubag Umum &amp; Kepegawaian </t>
  </si>
  <si>
    <t>Fungsional Umum  pada Dinas Pendidikan dan Kebudayaan Kota Serang  tahun 2020</t>
  </si>
  <si>
    <t>SUYANTO, S.Pd.,M.Si                                                     Serang, 15 April 1967</t>
  </si>
  <si>
    <t>19670415 199401 1 001</t>
  </si>
  <si>
    <t>01-04-2017</t>
  </si>
  <si>
    <t>Kepala Kelurahan Pancalaksana</t>
  </si>
  <si>
    <t>STIAMI</t>
  </si>
  <si>
    <t xml:space="preserve">Dinas Sosial Kb Srs Thn 1994 s/d 2005 Dinas Pendidikan Thun 2005 s/d 2008  Cipocok Kasi 2010  Ekbang BPBD thn s/d 2011 Lurah Keagungan Kec.Serang 2011 s/d 2015 BPTPM thn  2015/s/d 2018 Lurah Karundang Kec. Cipocok 2019 Tahun 2020 Kepala Kelurahan Sukajaya Kec. Curug </t>
  </si>
  <si>
    <t>SU'ADAH, S.Pd. MMPd                                                                         Serang, 05 Juni 1969</t>
  </si>
  <si>
    <t>19690605 199003 2 003</t>
  </si>
  <si>
    <t>01-04-2013</t>
  </si>
  <si>
    <t>Kepala Kelurahan Curug</t>
  </si>
  <si>
    <t>ST Manajemen IMNI</t>
  </si>
  <si>
    <t>SDN Kec Cikesal  Thn 1990 s.d 1992 SD Curug  s.d Thn 20005 s.d SD Curug Manis Thn 2007 s.d SMA N 6 Kota srg thn 20016 Kasi Pemerintahan Kel. Pancalaksan Thn 2019 Kepala Kelurahan Curug Tahun 2020</t>
  </si>
  <si>
    <t>SAFARI, SE                                                         Serang 26 Juni 1964</t>
  </si>
  <si>
    <t>19640626 198608 1 001</t>
  </si>
  <si>
    <t>01-10-2010</t>
  </si>
  <si>
    <t>Kepala Kelurahan Cilaku</t>
  </si>
  <si>
    <t>(STIE Adhy Niaga)</t>
  </si>
  <si>
    <t>2009</t>
  </si>
  <si>
    <t>Tahun 2019 Kepala Kelurahan Curug Manis Kecamatan Curug 2020</t>
  </si>
  <si>
    <t>19670601 198801 1 003</t>
  </si>
  <si>
    <t>01-10-2005</t>
  </si>
  <si>
    <t>Kepala Kelurahan Sukawana</t>
  </si>
  <si>
    <t xml:space="preserve">Sekretaris Kelurahan Teritih Kecamatan Walantaka Kota Serang Tahun 2019 Kepala Kelurahan Cilaku 2020  </t>
  </si>
  <si>
    <t>SUHARYADI, SE                                                        Serang, 16 Agustus 1969</t>
  </si>
  <si>
    <t>19690816 199003 1 008</t>
  </si>
  <si>
    <t>Kasi Pemerintahan Umum dan Pelayanan Publik  Kel. Sukalaksana</t>
  </si>
  <si>
    <t>Kepala Seksi Pemerintahan Umum Kelurahan Sukalaksana Tahun 2020 Kasi Pemerintahan Kel. Sukalaksana</t>
  </si>
  <si>
    <t>NURHAYATI, S.Sos                                              Serang, 08 Mei 1968</t>
  </si>
  <si>
    <t>19680508 199303 2 006</t>
  </si>
  <si>
    <t>Kasi Pemberdayaan Masyarakat Kelurahan Curug</t>
  </si>
  <si>
    <t>Diklat PIM IV</t>
  </si>
  <si>
    <t>STIA Maulana Yusuf Banten</t>
  </si>
  <si>
    <t>Pelaksana Di Kelurahan Cimuncang Kec Serang Thn Kasubag Keuangan Kecamatan Curug thn 2008 s/d thn 2016 Tahun 2017 Kepala Seksi Kesjahteran Soial Tahun 2 Kasi  Kesos Kel, Curug  Tahun 2020</t>
  </si>
  <si>
    <t>LILIS SURYANINGSIH, S.Sos                                                           Serang, 22 Februari 1966</t>
  </si>
  <si>
    <t>19660222 198703 2 004</t>
  </si>
  <si>
    <t>01-04-2019</t>
  </si>
  <si>
    <t>Kasi Pemberdayaan Masyarakat Kelurahan Sukalaksana</t>
  </si>
  <si>
    <t>Univ Ibnu Chaldun</t>
  </si>
  <si>
    <t>TU SMP 10 Thn 1987 s/d 2000 Kasubag TU Thn 2000 s/d 2015 Kasi Pem Kel Sukajaya Thn 2015 s/d 2016  Tahun 2017 Kasi Kesos Kel. Sukalaksana 2020</t>
  </si>
  <si>
    <t>MAULIDA NURMALASARI, S.Tr.Keb                                    Serang, 14 September 1968</t>
  </si>
  <si>
    <t>19861114 201001 2 008</t>
  </si>
  <si>
    <t>Kasi Pemberdayaan Masyarakat Kelurahan Pancalaksana</t>
  </si>
  <si>
    <t>STIKes- Faletehan</t>
  </si>
  <si>
    <t>Dinas Kesehatan Kota Serang Tahun 2019 Kasi Ekbang Kel. Pancalaksana 2020</t>
  </si>
  <si>
    <t>RADEN YUSRIAH LAKSMINI RAHAYAU, S.Sos                                                                     Serang, 08 Maret  1979</t>
  </si>
  <si>
    <t>19790308 201001 2 004</t>
  </si>
  <si>
    <t>Kasi Pemerintahan Umum dan Pelayanan publik Kel. Curug Manis</t>
  </si>
  <si>
    <t>UNPAD</t>
  </si>
  <si>
    <t>DisdukCapil Thn 2010 Thn 2011 - 2018 Dinas Sosial Kota Serang Tahun 2019  Kasi Kesos Kel. Curug Manis  2020</t>
  </si>
  <si>
    <t>IWAN DARMAWAN, ST                                                  Jakarta, 16 April 1982</t>
  </si>
  <si>
    <t>19820416 201101 1 001</t>
  </si>
  <si>
    <t>Kasi PemerintahanUmum dan Pelayanan Publik Kelurahan Cilaku</t>
  </si>
  <si>
    <t>Pengawas Ketenaga Kerjaan pada Dinas Tenaga Kerja dan Transmigrasi Kota Serang</t>
  </si>
  <si>
    <t>19870904 201101 2 003</t>
  </si>
  <si>
    <t>01-4-2019</t>
  </si>
  <si>
    <t>Kasi Pemerintahan Umum dan Pelayanaan Publik Kelurahan Kamanisan</t>
  </si>
  <si>
    <t>Prajabatan</t>
  </si>
  <si>
    <t>2016</t>
  </si>
  <si>
    <t>Bapeda Kota Serang Tahun 2020 Kasi Ekbang Kelurahan Curug</t>
  </si>
  <si>
    <t>H.ARMIN, S.Pd                                                             Serang, 10  Januari 1980</t>
  </si>
  <si>
    <t>19780110 200801 1 006</t>
  </si>
  <si>
    <t>01-10-2017</t>
  </si>
  <si>
    <t>Kepala Kelurahan Sukalaksana</t>
  </si>
  <si>
    <t>2010</t>
  </si>
  <si>
    <t>Kepala Seksi Ketentraman Dan Ketertiban Kecamatan Serang Kota - 2019 Kasi Pemerintahan Kecamatan Curug Thn 2020</t>
  </si>
  <si>
    <t>AHMAD  BAJURI, S.Pd                                             Serang. 27 April 1980</t>
  </si>
  <si>
    <t>19800427 200902 1 002</t>
  </si>
  <si>
    <t>Kepala Kelurahan Tinggar</t>
  </si>
  <si>
    <t>Universitas kejuangan  Jakarta</t>
  </si>
  <si>
    <t>SD N Maglaran Thn 2009  Pelaksana di Kel. Tinggar  2019</t>
  </si>
  <si>
    <t>MASREMI, SE                                                                     Serang, 12 Oktober 1975</t>
  </si>
  <si>
    <t>19751012 200906 1 001</t>
  </si>
  <si>
    <t>Kepala Kelurahan Sukajaya</t>
  </si>
  <si>
    <t xml:space="preserve">Tahun 2020 Kepala Kelurahan Karundang Kecamatan Cipocok </t>
  </si>
  <si>
    <t>H. M. ROSID, S.IP., M.Si                                                       Serang, 27 Mei 1979</t>
  </si>
  <si>
    <t>19790527 201001 1 002</t>
  </si>
  <si>
    <t xml:space="preserve">Kepala Kelurahan Curug Manis </t>
  </si>
  <si>
    <t>Diklat Pim IV</t>
  </si>
  <si>
    <t>YAPPAN</t>
  </si>
  <si>
    <t>- Sekretaris Lurah Sukalaksana/28-02-2013 Sekretaris Kel Cilaku Tahun 2019 Sekretaris Kelurahan Sukajaya 2020</t>
  </si>
  <si>
    <t>19800912 200801 2 008</t>
  </si>
  <si>
    <t>Sekretaris Kelurahan Kamanisan</t>
  </si>
  <si>
    <t>Pengadministrasian Umum Pada Kecamatan Walantaka, Tahun 2020 Kasi Ekbang</t>
  </si>
  <si>
    <t>19851213 201001 1 001</t>
  </si>
  <si>
    <t>Sekretaris Kelurahan Curug Manis</t>
  </si>
  <si>
    <t>Guru SD Bahasa Inggris  2019-2010 Guru Madya 2011-2017</t>
  </si>
  <si>
    <t>LELAH NURLAELAH, S.Hum                                   Serang, 13 Oktober 1980</t>
  </si>
  <si>
    <t>19801013 201101 2 002</t>
  </si>
  <si>
    <t>Sekretaris Kelurahan Cipete</t>
  </si>
  <si>
    <t>STAIN''SMHB''SERANG</t>
  </si>
  <si>
    <t>2004</t>
  </si>
  <si>
    <t>Pelaksana Sekretariat Daerah Kota Serang Tahun  2019- 2020 Kasi Kesos Kelurahan Pancalaksana</t>
  </si>
  <si>
    <t>CECEP SIBROMALISI, S.Kom., MM                                                   Serang, 05 Agustus 1985</t>
  </si>
  <si>
    <t>19850805 201101 1 002</t>
  </si>
  <si>
    <t>Seretaris Kelurahan Cilaku</t>
  </si>
  <si>
    <t>STIE IPWI Jakarta</t>
  </si>
  <si>
    <t>- Pelaksana DPU/10-09-2014 Tahun 2020 Kasi Pemerintahan Cilaku</t>
  </si>
  <si>
    <t>DIDI SUPRIADI, SE                                                       Serang, 03 April 1977</t>
  </si>
  <si>
    <t>19770403 200812 1 003</t>
  </si>
  <si>
    <t>Kasi  Pemerintahan Umum dan Pelayanan Publik Kel. Sukawana</t>
  </si>
  <si>
    <t>STIE Banten</t>
  </si>
  <si>
    <t xml:space="preserve">Balai Cagar budaya Thn 1998 s/d 2015 Dinaker thn 2015 s/d 2016 Tahun 2020 Kasi Pemerintahan Kel, Sukawana </t>
  </si>
  <si>
    <t>19790527 200906 1 001</t>
  </si>
  <si>
    <t>Kepala Kelurahan Kamanisan</t>
  </si>
  <si>
    <t xml:space="preserve">Kasi Ekonomi Pembangunan dan Pemberdayaan Masyarakat Kelurahan Kesunyatan Kecamatan Kasemen Kota Serang </t>
  </si>
  <si>
    <t>H. BOAN, SE., M.Si                                                                         Serang, 10 Juni 1968</t>
  </si>
  <si>
    <t>19680610 200701 1 044</t>
  </si>
  <si>
    <t>Kepala Kelurahan Cipete</t>
  </si>
  <si>
    <t>2014</t>
  </si>
  <si>
    <t xml:space="preserve">Seklur Kelurahan Tinggar 2019 Kepala Kelurahan Tinggar Tahun 2020 Kasi Ekbang Kec. Curug  </t>
  </si>
  <si>
    <t>KAWI, SE                                                                      Serang, 22 September 1963</t>
  </si>
  <si>
    <t>19630922 200701 1 006</t>
  </si>
  <si>
    <t>Sekretaris Kelurahan Curug</t>
  </si>
  <si>
    <t>Tahun ...Sekretaris Kelurahan Curug Manis  Tahun 2020 Sekretaris Kelurahan Cilaku</t>
  </si>
  <si>
    <t>SAYUTI, SE                                                              Serang, 16 Maret 1968</t>
  </si>
  <si>
    <t>19680316 200701 1 025</t>
  </si>
  <si>
    <t>Sekretaris Kelurahan Sukajaya</t>
  </si>
  <si>
    <t xml:space="preserve">Kades Kelurahan Kamanisan Kecamatan Curug  Tahun </t>
  </si>
  <si>
    <t>DARMAT,  SE                                                             Serang, 16 Juni 1974</t>
  </si>
  <si>
    <t>19740616 199903 1 008</t>
  </si>
  <si>
    <t>Sekretaris Kelurahan Pancalaksana</t>
  </si>
  <si>
    <t>Manajemen</t>
  </si>
  <si>
    <t>SD N Curug manis Thn 2011 s.d 2019 - 2020 Sekretaris Kel. Pancalaksana</t>
  </si>
  <si>
    <t>NOVI JUWITA WANTI ,  S.Pd                                                  Serang, November 1985</t>
  </si>
  <si>
    <t>19851125 201409 2 001</t>
  </si>
  <si>
    <t>01-10-2020</t>
  </si>
  <si>
    <t>Sekretaris Kelurahan Tinggar</t>
  </si>
  <si>
    <t>UNIVERSITAS MOESTOFO</t>
  </si>
  <si>
    <t>2019</t>
  </si>
  <si>
    <t>UPT Pendidikan dan Kebudayaan Kec. Curug</t>
  </si>
  <si>
    <t>ALI IMRON, S.Sos                                          Serang, 31 Desember 1980</t>
  </si>
  <si>
    <t>19801231 201001 1 031</t>
  </si>
  <si>
    <t>01-10-2019</t>
  </si>
  <si>
    <t>Sekretaris Kelurahan Sukawana</t>
  </si>
  <si>
    <t>Pengelolah Data Pada Sub Bidang Pengembangan Kompetensi Dan Kinerja Aparatur Badan Kepegawaian dan Pengembangan Sumber Daya Manusia Kota Serang Tahun 2018 Sekretaris Kelurahan Sukawana 2020</t>
  </si>
  <si>
    <t>DEDE FARIDA, SE                                                 Serang, 24 Desember 1984</t>
  </si>
  <si>
    <t>19841224 200502 2 001</t>
  </si>
  <si>
    <t>Kasi  Pemerintahan Umum dan Pelayanan Publik Kelurahan Curug</t>
  </si>
  <si>
    <t xml:space="preserve">STIE BINA BANGSA </t>
  </si>
  <si>
    <t>Kec. Gunung Sari Kab.Srg - KPU Kota Serang -BKD kota Serang  Tahun 2020 Kasi Pemerintahan Kel. Curug</t>
  </si>
  <si>
    <t xml:space="preserve">OMAH, S.Pd                                                           Serang, 16 Oktober 1970                                        </t>
  </si>
  <si>
    <t>19701016 200701 2 006</t>
  </si>
  <si>
    <t>Kasi Pemberdayaan Masyarakat Kelurahan Cipete</t>
  </si>
  <si>
    <t>STKIP Sukabumi</t>
  </si>
  <si>
    <t>Pelaksana  Sub Bagian Keuangan Kecamatan Curug Kota Serang tahun 2020 Kasi Kesos Kel, Cipete</t>
  </si>
  <si>
    <t>FIKA ANDRIANA HIDAYAT, Amd.AK                     Lebak, 05 Juni 1987</t>
  </si>
  <si>
    <t>19870605 201001 1 001</t>
  </si>
  <si>
    <t>Kasi Pemberdayaan Masyarakat Kelurahan Sukawana</t>
  </si>
  <si>
    <t>D3</t>
  </si>
  <si>
    <t>UPT Puskesmas Curug 2010-2019 Tahun 2020 Kasi Ekbang Kel. Sukawana</t>
  </si>
  <si>
    <t>ERNA  SUHERNA, SE                                                Serang, 18 April 1968</t>
  </si>
  <si>
    <t>19680418 200801 1 002</t>
  </si>
  <si>
    <t>01-10 2018</t>
  </si>
  <si>
    <t>Kasi Pemberdayaan Masyarakat Kelurahan Curug Manis</t>
  </si>
  <si>
    <t>STIE BANTEN</t>
  </si>
  <si>
    <t>Dinas Kebersihan Tahta Kota Tahun 2008 s/d 2016 Tahun 2017 - 2020 Kasi Ekbang  Kel. Curug Manis</t>
  </si>
  <si>
    <t>WIWIN SUNARYA KURNIAWATI, Amd.Keb                                                       22 Desember 1987</t>
  </si>
  <si>
    <t>19871222 201101 2 001</t>
  </si>
  <si>
    <t>Kasi Pemberdayaan Masyarakat Kelurahan Kamanisan</t>
  </si>
  <si>
    <t>Tahun 2018  Kasi Kesos Kel. Kamanisan 2020</t>
  </si>
  <si>
    <t>KENEDI                                                                                        Serang, 09 Juni 1966</t>
  </si>
  <si>
    <t xml:space="preserve">19660609 198904 1 001        </t>
  </si>
  <si>
    <t>01-10-2013</t>
  </si>
  <si>
    <t>Pelaksana  Keluarahan Cilaku</t>
  </si>
  <si>
    <t>IKOH ROHIKOH, S.Tr.Keb                                       Serang, 19 Juli 1987</t>
  </si>
  <si>
    <t>19870719 201001 2 002</t>
  </si>
  <si>
    <t>Stikes Bhakti Pertiwi Indonesia</t>
  </si>
  <si>
    <t>2015</t>
  </si>
  <si>
    <t xml:space="preserve"> Puskesmas Singandaru  Kota Serang  tahun 2019 Kasi Kesos Kel ,Cilaku 2020</t>
  </si>
  <si>
    <t>GUMILAR, S.Kep                                                             Serang, 11 November 1977</t>
  </si>
  <si>
    <t>19771111 200902 1 004</t>
  </si>
  <si>
    <t>Kasi Trantib Kelurahan Sukajaya</t>
  </si>
  <si>
    <t>Analis Kesehatan Dinas Kesehatan Kota Serang</t>
  </si>
  <si>
    <t>FIKRI FATUROHMAN                                                    Pandeglang, 08 November 1980</t>
  </si>
  <si>
    <t>19801108 201001 1 007</t>
  </si>
  <si>
    <t>Penata Muda, III/a</t>
  </si>
  <si>
    <t>Kasi Pemerintahan Umum dan Pelayanaan Publik Kelurahan Sukajaya</t>
  </si>
  <si>
    <t>Penyusun dan Pengelola Laporan Keuangan Badan Pengelolaan Keuangan dan Aset Daerah Kota Serang</t>
  </si>
  <si>
    <t>WIRJA, S.Pd                                                     Serang, 05-06-1968</t>
  </si>
  <si>
    <t xml:space="preserve">19680605 200801 1 012 </t>
  </si>
  <si>
    <t>Kasi Pemerintahan Umum &amp; Pelayanan Publik Kelurahan Tinggar</t>
  </si>
  <si>
    <t>STKIP Banten</t>
  </si>
  <si>
    <t>Pengadministrasi Umum Pada Dinas Pendidikan dan Kebudayaan Kota Serang Tahun 2018 Kasi Kesos Kel. Tinggar 2020</t>
  </si>
  <si>
    <t xml:space="preserve">TK Ijazah </t>
  </si>
  <si>
    <t>KET</t>
  </si>
  <si>
    <t xml:space="preserve">Akademik Transkrip </t>
  </si>
  <si>
    <t xml:space="preserve">Universitas Pendidikan Indonesia </t>
  </si>
  <si>
    <t>TEGUH AGUNG WIBOWO, S.Sos       Kutoarjo,01 Juni 1967</t>
  </si>
  <si>
    <t>MARDI, SE, M.Si                                                                   Serang, 27 Mei 1979</t>
  </si>
  <si>
    <t>Nama                                                                             Tempat dan Tgl Lahir</t>
  </si>
  <si>
    <t>TEGUH ASMARA MARTAJAYA, SE.Par                                            Lebak,16 Juni 1983</t>
  </si>
  <si>
    <t>Kasi pemberdayaan Masyarakat Kelurahan Tinggar</t>
  </si>
  <si>
    <t>'01-05-2019</t>
  </si>
  <si>
    <t>'01-11-2019</t>
  </si>
  <si>
    <t>'01-05-2016</t>
  </si>
  <si>
    <t>'04-06-2018</t>
  </si>
  <si>
    <t>'01-07-2017</t>
  </si>
  <si>
    <t>'01-07-2019</t>
  </si>
  <si>
    <t>KECAMATAN CURUG KOTA SERANG</t>
  </si>
  <si>
    <t>DAFTAR URUT KEPANGKATAN (DUK) ASN</t>
  </si>
  <si>
    <t>Penata Tingkat I/III.d</t>
  </si>
  <si>
    <t>Penata / III.c</t>
  </si>
  <si>
    <r>
      <t xml:space="preserve">KOMALASARI, S.Pd                                                 </t>
    </r>
    <r>
      <rPr>
        <sz val="11"/>
        <color rgb="FF000000"/>
        <rFont val="Cambria"/>
        <family val="1"/>
        <scheme val="major"/>
      </rPr>
      <t xml:space="preserve">               Serang, 12 September 1980                                                           </t>
    </r>
  </si>
  <si>
    <r>
      <t xml:space="preserve">JAKAR, S.Pd                                        </t>
    </r>
    <r>
      <rPr>
        <sz val="11"/>
        <color theme="1"/>
        <rFont val="Cambria"/>
        <family val="1"/>
        <scheme val="major"/>
      </rPr>
      <t xml:space="preserve">                     Serang, 13 Desember 1985</t>
    </r>
  </si>
  <si>
    <t>Penata Muda TK.I /III.b</t>
  </si>
  <si>
    <t>01-10-2021</t>
  </si>
  <si>
    <t>Penata Muda Tingkat I/III.b</t>
  </si>
  <si>
    <t>ALQORIAH, ST                                                             Serang, 04 Mei 1987</t>
  </si>
  <si>
    <t>16-04-2020</t>
  </si>
  <si>
    <t xml:space="preserve">Pelaksana Keluarahan Cilaku </t>
  </si>
  <si>
    <t>H.M. ROSID, S.IP., M.Si                                                       Serang, 27 Mei 1979</t>
  </si>
  <si>
    <t>TAHUN 2022</t>
  </si>
  <si>
    <t>MARDI, SE.,M.Si                                                                   Serang, 27 Mei 1979</t>
  </si>
  <si>
    <t>Penata Muda III/a</t>
  </si>
  <si>
    <t>19840406 201001 1 007</t>
  </si>
  <si>
    <t>Penata III/c</t>
  </si>
  <si>
    <t>Kasi Pemerintahan dan Pelayanan Publik</t>
  </si>
  <si>
    <t>KEPALA KELURAHAN GELAM, KECAMATAN CIPOCOK JAYA KOTA SERANG</t>
  </si>
  <si>
    <t>01-04-2022</t>
  </si>
  <si>
    <t xml:space="preserve"> UNIVERSITAS SULTAN AGENG TIRTAYASA</t>
  </si>
  <si>
    <t>19780909 201001 2 010</t>
  </si>
  <si>
    <t>Kasi Ketentraman &amp; Ketertiban</t>
  </si>
  <si>
    <t>SI UNTIRTA</t>
  </si>
  <si>
    <t>Kepala Dinas Tenaga Kerja dan Transmigrasi Kota serang</t>
  </si>
  <si>
    <t>ARIS ARIZAL                                                  Serang, 06-04-21984</t>
  </si>
  <si>
    <t>KARTINI, SH                                                       Pandeglang, 09-09-1978</t>
  </si>
  <si>
    <t>19960122 201808 1 001</t>
  </si>
  <si>
    <t xml:space="preserve"> INSTITUT PEMERINTAHAN DALAM NEGERI</t>
  </si>
  <si>
    <t>Analis Tata Praja Badan Perencanaan Pembangunan Daerah Kota Serang</t>
  </si>
  <si>
    <t>DANI RAHMADHANI RASYID, S.STP                     Sumedang, 22 -01- 1996</t>
  </si>
  <si>
    <t>Kasi ketentraman dan Ketertiban umum  Kel. Curug</t>
  </si>
  <si>
    <t>19871023 201101 2 003</t>
  </si>
  <si>
    <t>STIKES BHAKTI PERTIWI INDONESIA</t>
  </si>
  <si>
    <t>Bidan Ahli Muda</t>
  </si>
  <si>
    <t>Kasi Pemerintahan dan Pelayanan Publik Kel. Curug</t>
  </si>
  <si>
    <t>19850427 201001 2 013</t>
  </si>
  <si>
    <t>S1 Kesehatan Masyarakat (UNMA)</t>
  </si>
  <si>
    <t>Penyuluh Kesehatan Masyarakat Ahli Pertama</t>
  </si>
  <si>
    <t>ERNA YOSANA, SKM                                                    Tasikmalaya, 27-04-1985</t>
  </si>
  <si>
    <t>Kasi Pemerintahan dan Pelayanan Publik Kel. Cipete</t>
  </si>
  <si>
    <t>19770209 201905 2 001</t>
  </si>
  <si>
    <t xml:space="preserve">Diploma  III/Sarjana Muda </t>
  </si>
  <si>
    <t>D-III</t>
  </si>
  <si>
    <t>Pelaksana Dinas Kesehatan Kota serang</t>
  </si>
  <si>
    <t>Kasi Pemberdayaan Masyarakat kel, Sukalaksana</t>
  </si>
  <si>
    <t>19780302 201001 1 008</t>
  </si>
  <si>
    <t>Universitas Mathla'Ul Anwar Banten</t>
  </si>
  <si>
    <t xml:space="preserve">SAMANI, Amd.Kep                                      Serang, 02-03-1978 </t>
  </si>
  <si>
    <t xml:space="preserve">Kasi Pemerintahan umum dan pelayanan Publik Kel. Sukalaksana </t>
  </si>
  <si>
    <t>MARNI , SIBARANI, S.Tr,Keb               Tapanuliutara, 09-02-1977</t>
  </si>
  <si>
    <t>19760403 200604 1 004</t>
  </si>
  <si>
    <t>STISIP SETIABHUDI</t>
  </si>
  <si>
    <t>Sekretaris Lurah Nyapah Kec. Walantaka</t>
  </si>
  <si>
    <t>19850602 201001 1 008</t>
  </si>
  <si>
    <t>Universitas Pendidikan Indonesia</t>
  </si>
  <si>
    <t>Pelaksana Dinas Pendidikan dan Kebudayaan Kota Serang</t>
  </si>
  <si>
    <t>Kasi Ketentraman &amp; Ketertiban Kel. Pancalaksana</t>
  </si>
  <si>
    <t xml:space="preserve">Sekretaris Kelurahan Kel. Pancalaksana </t>
  </si>
  <si>
    <t>19660203 200212 1 004</t>
  </si>
  <si>
    <t>Universitas Terbuka</t>
  </si>
  <si>
    <t>Kasi pemerintahan umum dan pelayanan publik kelurahan nyapah kecamatan Walantaka</t>
  </si>
  <si>
    <t xml:space="preserve">Kasi Pemerintahan umum dan pelayanan Publik Kel. Pancalaksana </t>
  </si>
  <si>
    <t>19841125 201704 2 001</t>
  </si>
  <si>
    <t>D IV Universitas Nasional</t>
  </si>
  <si>
    <t>Bidan Ali Pertama</t>
  </si>
  <si>
    <t>Kasi PMK Kel, Sukajaya</t>
  </si>
  <si>
    <t>ANIS FUAD, S.AP, M.Si</t>
  </si>
  <si>
    <t>19740501 200902 1 001</t>
  </si>
  <si>
    <t>DIKLAT PIM IV</t>
  </si>
  <si>
    <t>YAPPN JAKARTA</t>
  </si>
  <si>
    <t>IRMAT HENDARSYAH, S.Sos                        Lebak, 03 -04-1976</t>
  </si>
  <si>
    <t>IRHAM,S.Pd                                                      Serang, 02-06-1985</t>
  </si>
  <si>
    <t>NOVI ROHMAWATI,                                            Pandeglang, 25-111984</t>
  </si>
  <si>
    <t>19760916 200501 2 008</t>
  </si>
  <si>
    <t>Menara Siswa</t>
  </si>
  <si>
    <t xml:space="preserve">Sekretaris Kelurahan Curug Manis </t>
  </si>
  <si>
    <t>Kasi PMK kelurahan Dalung</t>
  </si>
  <si>
    <t>Camat</t>
  </si>
  <si>
    <t>19800410 200801 1 010</t>
  </si>
  <si>
    <t>Sekretaris Camat</t>
  </si>
  <si>
    <t>Universitas Prof. Dr. Moestopo (Beragama) Jakarta</t>
  </si>
  <si>
    <t>1. Kasubag umpum dan kerjasama korpri.
2. Kasi Bina Potensi Masyarakat Satpol PP
3. Kasubag Bina Kecamatan Setda.
4. Sekretaris Kecamatan Taktakan
5. Sekretaris Kecamatan Curug</t>
  </si>
  <si>
    <t>01'04-2022</t>
  </si>
  <si>
    <t>MAMAT, SE                                  Serang, 03-02-1966</t>
  </si>
  <si>
    <t>MUSLIM SHOLEH S.Pd., M.Si Serang, 10-04-1980</t>
  </si>
  <si>
    <t>Kasi Pemerintahan Kec.</t>
  </si>
  <si>
    <t xml:space="preserve">Sekretaris Kelurahan Curug </t>
  </si>
  <si>
    <t xml:space="preserve">Kasubag Keuangan &amp; Pep Kecamatan </t>
  </si>
  <si>
    <t>Kepala  Seksi Pemerintahan Umum dan Pelayanan Publik Kelurahan Curug Manis</t>
  </si>
  <si>
    <t>Penata, III/c</t>
  </si>
  <si>
    <t>YANTI OKTAVIANI ,S.Tr.Keb                                     Serang, 23 Oktober 1987</t>
  </si>
  <si>
    <t>Hj HERLINA MUTIARA, ST,Bd, M. Si                                                      Bandung, 16 -09-1976</t>
  </si>
  <si>
    <t>01- 04 -2022</t>
  </si>
  <si>
    <t>Penata, III.c</t>
  </si>
  <si>
    <t>FIKRI FATUROHMAN, A,Md                                                   Pandeglang, 08 November 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</si>
</sst>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center"/>
    </xf>
    <xf numFmtId="14" fontId="2" fillId="2" borderId="1" xfId="0" quotePrefix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5" xfId="0" quotePrefix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14" fontId="2" fillId="4" borderId="1" xfId="0" quotePrefix="1" applyNumberFormat="1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quotePrefix="1" applyNumberFormat="1" applyFont="1" applyBorder="1" applyAlignment="1">
      <alignment horizontal="left" vertical="center"/>
    </xf>
    <xf numFmtId="14" fontId="0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quotePrefix="1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2444749</xdr:colOff>
      <xdr:row>56</xdr:row>
      <xdr:rowOff>21167</xdr:rowOff>
    </xdr:from>
    <xdr:ext cx="2085975" cy="1125693"/>
    <xdr:sp macro="" textlink="">
      <xdr:nvSpPr>
        <xdr:cNvPr id="2" name="TextBox 1"/>
        <xdr:cNvSpPr txBox="1"/>
      </xdr:nvSpPr>
      <xdr:spPr>
        <a:xfrm>
          <a:off x="8487832" y="24532167"/>
          <a:ext cx="2085975" cy="1125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1100" baseline="0">
              <a:latin typeface="+mj-lt"/>
              <a:cs typeface="Times New Roman" panose="02020603050405020304" pitchFamily="18" charset="0"/>
            </a:rPr>
            <a:t>Curug,          September  2021                            CAMAT CURUG</a:t>
          </a:r>
        </a:p>
        <a:p>
          <a:pPr algn="ctr"/>
          <a:endParaRPr lang="en-US" sz="1100" baseline="0">
            <a:latin typeface="+mj-lt"/>
            <a:cs typeface="Times New Roman" panose="02020603050405020304" pitchFamily="18" charset="0"/>
          </a:endParaRPr>
        </a:p>
        <a:p>
          <a:pPr algn="ctr"/>
          <a:endParaRPr lang="en-US" sz="1100" b="1" baseline="0">
            <a:latin typeface="+mj-lt"/>
            <a:cs typeface="Times New Roman" panose="02020603050405020304" pitchFamily="18" charset="0"/>
          </a:endParaRPr>
        </a:p>
        <a:p>
          <a:pPr algn="ctr"/>
          <a:r>
            <a:rPr lang="en-US" sz="1100" b="1" u="sng" baseline="0">
              <a:latin typeface="+mj-lt"/>
              <a:cs typeface="Times New Roman" panose="02020603050405020304" pitchFamily="18" charset="0"/>
            </a:rPr>
            <a:t>AHMAD NURI, SH., M.S</a:t>
          </a:r>
          <a:r>
            <a:rPr lang="en-US" sz="1100" b="1" baseline="0">
              <a:latin typeface="+mj-lt"/>
              <a:cs typeface="Times New Roman" panose="02020603050405020304" pitchFamily="18" charset="0"/>
            </a:rPr>
            <a:t>i</a:t>
          </a:r>
          <a:endParaRPr lang="en-US" sz="1100" b="1" u="sng" baseline="0">
            <a:latin typeface="+mj-lt"/>
            <a:cs typeface="Times New Roman" panose="02020603050405020304" pitchFamily="18" charset="0"/>
          </a:endParaRPr>
        </a:p>
        <a:p>
          <a:pPr algn="ctr"/>
          <a:r>
            <a:rPr lang="en-US" sz="1100" b="1" u="none" baseline="0">
              <a:latin typeface="+mj-lt"/>
              <a:cs typeface="Times New Roman" panose="02020603050405020304" pitchFamily="18" charset="0"/>
            </a:rPr>
            <a:t>NIP. 19761015 201101 1 001</a:t>
          </a:r>
          <a:endParaRPr lang="id-ID" sz="1100" u="none" baseline="0">
            <a:latin typeface="+mj-lt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2444749</xdr:colOff>
      <xdr:row>55</xdr:row>
      <xdr:rowOff>21167</xdr:rowOff>
    </xdr:from>
    <xdr:ext cx="2085975" cy="1125693"/>
    <xdr:sp macro="" textlink="">
      <xdr:nvSpPr>
        <xdr:cNvPr id="2" name="TextBox 1"/>
        <xdr:cNvSpPr txBox="1"/>
      </xdr:nvSpPr>
      <xdr:spPr>
        <a:xfrm>
          <a:off x="8483599" y="24424217"/>
          <a:ext cx="2085975" cy="1125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1100" baseline="0">
              <a:latin typeface="+mj-lt"/>
              <a:cs typeface="Times New Roman" panose="02020603050405020304" pitchFamily="18" charset="0"/>
            </a:rPr>
            <a:t>Curug,          Februari  2021                            CAMAT CURUG</a:t>
          </a:r>
        </a:p>
        <a:p>
          <a:pPr algn="ctr"/>
          <a:endParaRPr lang="en-US" sz="1100" baseline="0">
            <a:latin typeface="+mj-lt"/>
            <a:cs typeface="Times New Roman" panose="02020603050405020304" pitchFamily="18" charset="0"/>
          </a:endParaRPr>
        </a:p>
        <a:p>
          <a:pPr algn="ctr"/>
          <a:endParaRPr lang="en-US" sz="1100" b="1" baseline="0">
            <a:latin typeface="+mj-lt"/>
            <a:cs typeface="Times New Roman" panose="02020603050405020304" pitchFamily="18" charset="0"/>
          </a:endParaRPr>
        </a:p>
        <a:p>
          <a:pPr algn="ctr"/>
          <a:r>
            <a:rPr lang="en-US" sz="1100" b="1" u="sng" baseline="0">
              <a:latin typeface="+mj-lt"/>
              <a:cs typeface="Times New Roman" panose="02020603050405020304" pitchFamily="18" charset="0"/>
            </a:rPr>
            <a:t>AHMAD NURI, SH., M.S</a:t>
          </a:r>
          <a:r>
            <a:rPr lang="en-US" sz="1100" b="1" baseline="0">
              <a:latin typeface="+mj-lt"/>
              <a:cs typeface="Times New Roman" panose="02020603050405020304" pitchFamily="18" charset="0"/>
            </a:rPr>
            <a:t>i</a:t>
          </a:r>
          <a:endParaRPr lang="en-US" sz="1100" b="1" u="sng" baseline="0">
            <a:latin typeface="+mj-lt"/>
            <a:cs typeface="Times New Roman" panose="02020603050405020304" pitchFamily="18" charset="0"/>
          </a:endParaRPr>
        </a:p>
        <a:p>
          <a:pPr algn="ctr"/>
          <a:r>
            <a:rPr lang="en-US" sz="1100" b="1" u="none" baseline="0">
              <a:latin typeface="+mj-lt"/>
              <a:cs typeface="Times New Roman" panose="02020603050405020304" pitchFamily="18" charset="0"/>
            </a:rPr>
            <a:t>NIP. 19761015 201101 1 001</a:t>
          </a:r>
          <a:endParaRPr lang="id-ID" sz="1100" u="none" baseline="0">
            <a:latin typeface="+mj-lt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2044699</xdr:colOff>
      <xdr:row>58</xdr:row>
      <xdr:rowOff>21167</xdr:rowOff>
    </xdr:from>
    <xdr:ext cx="2640190" cy="1415259"/>
    <xdr:sp macro="" textlink="">
      <xdr:nvSpPr>
        <xdr:cNvPr id="2" name="TextBox 1"/>
        <xdr:cNvSpPr txBox="1"/>
      </xdr:nvSpPr>
      <xdr:spPr>
        <a:xfrm>
          <a:off x="8740421" y="29280556"/>
          <a:ext cx="2640190" cy="141525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1100" baseline="0">
              <a:latin typeface="+mj-lt"/>
              <a:cs typeface="Times New Roman" panose="02020603050405020304" pitchFamily="18" charset="0"/>
            </a:rPr>
            <a:t>Curug,             Juni  2022                            CAMAT CURUG</a:t>
          </a:r>
        </a:p>
        <a:p>
          <a:pPr algn="ctr"/>
          <a:endParaRPr lang="en-US" sz="1100" baseline="0">
            <a:latin typeface="+mj-lt"/>
            <a:cs typeface="Times New Roman" panose="02020603050405020304" pitchFamily="18" charset="0"/>
          </a:endParaRPr>
        </a:p>
        <a:p>
          <a:pPr algn="ctr"/>
          <a:endParaRPr lang="en-US" sz="1100" b="1" baseline="0">
            <a:latin typeface="+mj-lt"/>
            <a:cs typeface="Times New Roman" panose="02020603050405020304" pitchFamily="18" charset="0"/>
          </a:endParaRPr>
        </a:p>
        <a:p>
          <a:pPr algn="ctr"/>
          <a:endParaRPr lang="en-US" sz="1100" b="1" baseline="0">
            <a:latin typeface="+mj-lt"/>
            <a:cs typeface="Times New Roman" panose="02020603050405020304" pitchFamily="18" charset="0"/>
          </a:endParaRPr>
        </a:p>
        <a:p>
          <a:pPr algn="ctr"/>
          <a:endParaRPr lang="en-US" sz="1100" b="1" baseline="0">
            <a:latin typeface="+mj-lt"/>
            <a:cs typeface="Times New Roman" panose="02020603050405020304" pitchFamily="18" charset="0"/>
          </a:endParaRPr>
        </a:p>
        <a:p>
          <a:pPr algn="ctr"/>
          <a:r>
            <a:rPr lang="en-US" sz="1100" b="1" baseline="0">
              <a:latin typeface="+mj-lt"/>
              <a:cs typeface="Times New Roman" panose="02020603050405020304" pitchFamily="18" charset="0"/>
            </a:rPr>
            <a:t>ENI SUDARYANI, S.ST., S.IP., MH</a:t>
          </a:r>
        </a:p>
        <a:p>
          <a:pPr algn="ctr"/>
          <a:r>
            <a:rPr lang="en-US" sz="1100" b="1" u="none" baseline="0">
              <a:latin typeface="+mj-lt"/>
              <a:cs typeface="Times New Roman" panose="02020603050405020304" pitchFamily="18" charset="0"/>
            </a:rPr>
            <a:t>NIP. 19721030 199103 2 002</a:t>
          </a:r>
          <a:endParaRPr lang="id-ID" sz="1100" u="none" baseline="0">
            <a:latin typeface="+mj-lt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49" zoomScale="90" zoomScaleNormal="90" workbookViewId="0">
      <selection activeCell="L69" sqref="L69"/>
    </sheetView>
  </sheetViews>
  <sheetFormatPr defaultRowHeight="14.5" x14ac:dyDescent="0.35"/>
  <cols>
    <col min="1" max="1" width="4" customWidth="1"/>
    <col min="2" max="2" width="36.453125" customWidth="1"/>
    <col min="3" max="3" width="23.81640625" customWidth="1"/>
    <col min="4" max="4" width="14.1796875" customWidth="1"/>
    <col min="5" max="5" width="12.1796875" customWidth="1"/>
    <col min="6" max="6" width="36.7265625" customWidth="1"/>
    <col min="7" max="7" width="11.54296875" customWidth="1"/>
    <col min="8" max="8" width="6.81640625" customWidth="1"/>
    <col min="9" max="9" width="7.1796875" customWidth="1"/>
    <col min="13" max="13" width="11.7265625" customWidth="1"/>
    <col min="14" max="14" width="7.81640625" customWidth="1"/>
    <col min="17" max="17" width="49.7265625" customWidth="1"/>
    <col min="18" max="18" width="5.54296875" customWidth="1"/>
  </cols>
  <sheetData>
    <row r="1" spans="1:18" ht="17.5" x14ac:dyDescent="0.35">
      <c r="A1" s="1"/>
      <c r="B1" s="132" t="s">
        <v>263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2"/>
    </row>
    <row r="2" spans="1:18" ht="18.75" customHeight="1" x14ac:dyDescent="0.35">
      <c r="A2" s="132" t="s">
        <v>262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2"/>
    </row>
    <row r="3" spans="1:18" ht="17.5" x14ac:dyDescent="0.35">
      <c r="A3" s="1"/>
      <c r="B3" s="132" t="s">
        <v>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2"/>
    </row>
    <row r="4" spans="1:18" ht="17.5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</row>
    <row r="5" spans="1:18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35">
      <c r="A7" s="133" t="s">
        <v>1</v>
      </c>
      <c r="B7" s="134" t="s">
        <v>253</v>
      </c>
      <c r="C7" s="134" t="s">
        <v>2</v>
      </c>
      <c r="D7" s="133" t="s">
        <v>3</v>
      </c>
      <c r="E7" s="133"/>
      <c r="F7" s="133" t="s">
        <v>4</v>
      </c>
      <c r="G7" s="133" t="s">
        <v>5</v>
      </c>
      <c r="H7" s="133" t="s">
        <v>6</v>
      </c>
      <c r="I7" s="133"/>
      <c r="J7" s="136" t="s">
        <v>7</v>
      </c>
      <c r="K7" s="137"/>
      <c r="L7" s="138"/>
      <c r="M7" s="136" t="s">
        <v>8</v>
      </c>
      <c r="N7" s="137"/>
      <c r="O7" s="138"/>
      <c r="P7" s="133" t="s">
        <v>9</v>
      </c>
      <c r="Q7" s="134" t="s">
        <v>10</v>
      </c>
      <c r="R7" s="131" t="s">
        <v>248</v>
      </c>
    </row>
    <row r="8" spans="1:18" ht="25" x14ac:dyDescent="0.35">
      <c r="A8" s="133"/>
      <c r="B8" s="135"/>
      <c r="C8" s="135"/>
      <c r="D8" s="4" t="s">
        <v>11</v>
      </c>
      <c r="E8" s="4" t="s">
        <v>5</v>
      </c>
      <c r="F8" s="133"/>
      <c r="G8" s="133"/>
      <c r="H8" s="4" t="s">
        <v>12</v>
      </c>
      <c r="I8" s="4" t="s">
        <v>13</v>
      </c>
      <c r="J8" s="4" t="s">
        <v>14</v>
      </c>
      <c r="K8" s="4" t="s">
        <v>15</v>
      </c>
      <c r="L8" s="5" t="s">
        <v>16</v>
      </c>
      <c r="M8" s="4" t="s">
        <v>14</v>
      </c>
      <c r="N8" s="4" t="s">
        <v>17</v>
      </c>
      <c r="O8" s="4" t="s">
        <v>247</v>
      </c>
      <c r="P8" s="133"/>
      <c r="Q8" s="135"/>
      <c r="R8" s="131"/>
    </row>
    <row r="9" spans="1:18" x14ac:dyDescent="0.35">
      <c r="A9" s="6">
        <v>1</v>
      </c>
      <c r="B9" s="6">
        <v>2</v>
      </c>
      <c r="C9" s="7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8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</row>
    <row r="10" spans="1:18" ht="30" x14ac:dyDescent="0.35">
      <c r="A10" s="9">
        <v>1</v>
      </c>
      <c r="B10" s="10" t="s">
        <v>18</v>
      </c>
      <c r="C10" s="11" t="s">
        <v>19</v>
      </c>
      <c r="D10" s="12" t="s">
        <v>27</v>
      </c>
      <c r="E10" s="13" t="s">
        <v>42</v>
      </c>
      <c r="F10" s="14" t="s">
        <v>20</v>
      </c>
      <c r="G10" s="15" t="s">
        <v>21</v>
      </c>
      <c r="H10" s="15" t="s">
        <v>22</v>
      </c>
      <c r="I10" s="15">
        <v>7</v>
      </c>
      <c r="J10" s="16"/>
      <c r="K10" s="17"/>
      <c r="L10" s="18"/>
      <c r="M10" s="9"/>
      <c r="N10" s="19"/>
      <c r="O10" s="9" t="s">
        <v>23</v>
      </c>
      <c r="P10" s="9">
        <f>1976-2021</f>
        <v>-45</v>
      </c>
      <c r="Q10" s="20" t="s">
        <v>24</v>
      </c>
      <c r="R10" s="21"/>
    </row>
    <row r="11" spans="1:18" ht="42" x14ac:dyDescent="0.35">
      <c r="A11" s="11">
        <v>2</v>
      </c>
      <c r="B11" s="22" t="s">
        <v>25</v>
      </c>
      <c r="C11" s="14" t="s">
        <v>26</v>
      </c>
      <c r="D11" s="23" t="s">
        <v>27</v>
      </c>
      <c r="E11" s="24" t="s">
        <v>28</v>
      </c>
      <c r="F11" s="14" t="s">
        <v>29</v>
      </c>
      <c r="G11" s="15" t="s">
        <v>30</v>
      </c>
      <c r="H11" s="25">
        <v>2</v>
      </c>
      <c r="I11" s="25">
        <v>2</v>
      </c>
      <c r="J11" s="26"/>
      <c r="K11" s="26"/>
      <c r="L11" s="26"/>
      <c r="M11" s="27" t="s">
        <v>31</v>
      </c>
      <c r="N11" s="11">
        <v>2006</v>
      </c>
      <c r="O11" s="11" t="s">
        <v>23</v>
      </c>
      <c r="P11" s="11">
        <f>1972-2021</f>
        <v>-49</v>
      </c>
      <c r="Q11" s="28" t="s">
        <v>32</v>
      </c>
      <c r="R11" s="29"/>
    </row>
    <row r="12" spans="1:18" ht="28" x14ac:dyDescent="0.35">
      <c r="A12" s="9">
        <v>3</v>
      </c>
      <c r="B12" s="30" t="s">
        <v>33</v>
      </c>
      <c r="C12" s="14" t="s">
        <v>34</v>
      </c>
      <c r="D12" s="23" t="s">
        <v>27</v>
      </c>
      <c r="E12" s="31" t="s">
        <v>35</v>
      </c>
      <c r="F12" s="23" t="s">
        <v>36</v>
      </c>
      <c r="G12" s="25" t="s">
        <v>21</v>
      </c>
      <c r="H12" s="25">
        <v>2</v>
      </c>
      <c r="I12" s="25">
        <v>2</v>
      </c>
      <c r="J12" s="26"/>
      <c r="K12" s="29"/>
      <c r="L12" s="26"/>
      <c r="M12" s="11"/>
      <c r="N12" s="32"/>
      <c r="O12" s="11" t="s">
        <v>23</v>
      </c>
      <c r="P12" s="11">
        <f>1972-2021</f>
        <v>-49</v>
      </c>
      <c r="Q12" s="28" t="s">
        <v>37</v>
      </c>
      <c r="R12" s="29"/>
    </row>
    <row r="13" spans="1:18" ht="28" x14ac:dyDescent="0.35">
      <c r="A13" s="11">
        <v>4</v>
      </c>
      <c r="B13" s="30" t="s">
        <v>38</v>
      </c>
      <c r="C13" s="14" t="s">
        <v>39</v>
      </c>
      <c r="D13" s="23" t="s">
        <v>27</v>
      </c>
      <c r="E13" s="31" t="s">
        <v>40</v>
      </c>
      <c r="F13" s="23" t="s">
        <v>41</v>
      </c>
      <c r="G13" s="25" t="s">
        <v>42</v>
      </c>
      <c r="H13" s="25" t="s">
        <v>22</v>
      </c>
      <c r="I13" s="25">
        <v>5</v>
      </c>
      <c r="J13" s="26"/>
      <c r="K13" s="29"/>
      <c r="L13" s="26"/>
      <c r="M13" s="11"/>
      <c r="N13" s="32"/>
      <c r="O13" s="11" t="s">
        <v>23</v>
      </c>
      <c r="P13" s="11">
        <f>1967-2021</f>
        <v>-54</v>
      </c>
      <c r="Q13" s="28" t="s">
        <v>43</v>
      </c>
      <c r="R13" s="29"/>
    </row>
    <row r="14" spans="1:18" ht="84" x14ac:dyDescent="0.35">
      <c r="A14" s="9">
        <v>5</v>
      </c>
      <c r="B14" s="22" t="s">
        <v>64</v>
      </c>
      <c r="C14" s="14" t="s">
        <v>65</v>
      </c>
      <c r="D14" s="23" t="s">
        <v>27</v>
      </c>
      <c r="E14" s="24" t="s">
        <v>66</v>
      </c>
      <c r="F14" s="14" t="s">
        <v>67</v>
      </c>
      <c r="G14" s="25" t="s">
        <v>21</v>
      </c>
      <c r="H14" s="25" t="s">
        <v>22</v>
      </c>
      <c r="I14" s="25">
        <v>7</v>
      </c>
      <c r="J14" s="26"/>
      <c r="K14" s="11"/>
      <c r="L14" s="26"/>
      <c r="M14" s="11" t="s">
        <v>68</v>
      </c>
      <c r="N14" s="32">
        <v>2006</v>
      </c>
      <c r="O14" s="11" t="s">
        <v>23</v>
      </c>
      <c r="P14" s="11">
        <f>1967-2021</f>
        <v>-54</v>
      </c>
      <c r="Q14" s="28" t="s">
        <v>69</v>
      </c>
      <c r="R14" s="29"/>
    </row>
    <row r="15" spans="1:18" ht="56" x14ac:dyDescent="0.35">
      <c r="A15" s="11">
        <v>6</v>
      </c>
      <c r="B15" s="50" t="s">
        <v>70</v>
      </c>
      <c r="C15" s="14" t="s">
        <v>71</v>
      </c>
      <c r="D15" s="23" t="s">
        <v>27</v>
      </c>
      <c r="E15" s="31" t="s">
        <v>72</v>
      </c>
      <c r="F15" s="14" t="s">
        <v>73</v>
      </c>
      <c r="G15" s="25" t="s">
        <v>256</v>
      </c>
      <c r="H15" s="11">
        <v>2</v>
      </c>
      <c r="I15" s="25">
        <v>7</v>
      </c>
      <c r="J15" s="11" t="s">
        <v>22</v>
      </c>
      <c r="K15" s="11" t="s">
        <v>22</v>
      </c>
      <c r="L15" s="26" t="s">
        <v>22</v>
      </c>
      <c r="M15" s="51" t="s">
        <v>74</v>
      </c>
      <c r="N15" s="27">
        <v>2010</v>
      </c>
      <c r="O15" s="11" t="s">
        <v>23</v>
      </c>
      <c r="P15" s="11">
        <f>1969-2021</f>
        <v>-52</v>
      </c>
      <c r="Q15" s="35" t="s">
        <v>75</v>
      </c>
      <c r="R15" s="29"/>
    </row>
    <row r="16" spans="1:18" ht="42" x14ac:dyDescent="0.35">
      <c r="A16" s="9">
        <v>7</v>
      </c>
      <c r="B16" s="28" t="s">
        <v>254</v>
      </c>
      <c r="C16" s="14" t="s">
        <v>44</v>
      </c>
      <c r="D16" s="23" t="s">
        <v>264</v>
      </c>
      <c r="E16" s="13" t="s">
        <v>45</v>
      </c>
      <c r="F16" s="14" t="s">
        <v>46</v>
      </c>
      <c r="G16" s="25" t="s">
        <v>47</v>
      </c>
      <c r="H16" s="11">
        <v>2</v>
      </c>
      <c r="I16" s="25">
        <v>7</v>
      </c>
      <c r="J16" s="11" t="s">
        <v>22</v>
      </c>
      <c r="K16" s="11" t="s">
        <v>22</v>
      </c>
      <c r="L16" s="26"/>
      <c r="M16" s="27" t="s">
        <v>249</v>
      </c>
      <c r="N16" s="27">
        <v>2008</v>
      </c>
      <c r="O16" s="11" t="s">
        <v>48</v>
      </c>
      <c r="P16" s="11">
        <f>1983-2021</f>
        <v>-38</v>
      </c>
      <c r="Q16" s="28" t="s">
        <v>49</v>
      </c>
      <c r="R16" s="29"/>
    </row>
    <row r="17" spans="1:18" ht="28" x14ac:dyDescent="0.35">
      <c r="A17" s="11">
        <v>8</v>
      </c>
      <c r="B17" s="33" t="s">
        <v>50</v>
      </c>
      <c r="C17" s="14" t="s">
        <v>51</v>
      </c>
      <c r="D17" s="23" t="s">
        <v>264</v>
      </c>
      <c r="E17" s="34"/>
      <c r="F17" s="12" t="s">
        <v>52</v>
      </c>
      <c r="G17" s="25" t="s">
        <v>21</v>
      </c>
      <c r="H17" s="25" t="s">
        <v>22</v>
      </c>
      <c r="I17" s="25">
        <v>7</v>
      </c>
      <c r="J17" s="26"/>
      <c r="K17" s="11"/>
      <c r="L17" s="26"/>
      <c r="M17" s="11"/>
      <c r="N17" s="25"/>
      <c r="O17" s="11" t="s">
        <v>48</v>
      </c>
      <c r="P17" s="11">
        <f>1981-2021</f>
        <v>-40</v>
      </c>
      <c r="Q17" s="35" t="s">
        <v>53</v>
      </c>
      <c r="R17" s="29"/>
    </row>
    <row r="18" spans="1:18" ht="28" x14ac:dyDescent="0.35">
      <c r="A18" s="9">
        <v>9</v>
      </c>
      <c r="B18" s="22" t="s">
        <v>76</v>
      </c>
      <c r="C18" s="14" t="s">
        <v>77</v>
      </c>
      <c r="D18" s="23" t="s">
        <v>264</v>
      </c>
      <c r="E18" s="31" t="s">
        <v>78</v>
      </c>
      <c r="F18" s="14" t="s">
        <v>79</v>
      </c>
      <c r="G18" s="25" t="s">
        <v>21</v>
      </c>
      <c r="H18" s="25" t="s">
        <v>22</v>
      </c>
      <c r="I18" s="25">
        <v>7</v>
      </c>
      <c r="J18" s="26"/>
      <c r="K18" s="11"/>
      <c r="L18" s="26"/>
      <c r="M18" s="27" t="s">
        <v>80</v>
      </c>
      <c r="N18" s="25" t="s">
        <v>81</v>
      </c>
      <c r="O18" s="11" t="s">
        <v>48</v>
      </c>
      <c r="P18" s="41">
        <f>1964-2021</f>
        <v>-57</v>
      </c>
      <c r="Q18" s="28" t="s">
        <v>82</v>
      </c>
      <c r="R18" s="29"/>
    </row>
    <row r="19" spans="1:18" ht="28" x14ac:dyDescent="0.35">
      <c r="A19" s="11">
        <v>10</v>
      </c>
      <c r="B19" s="72" t="s">
        <v>251</v>
      </c>
      <c r="C19" s="73" t="s">
        <v>83</v>
      </c>
      <c r="D19" s="74" t="s">
        <v>264</v>
      </c>
      <c r="E19" s="75" t="s">
        <v>84</v>
      </c>
      <c r="F19" s="73" t="s">
        <v>85</v>
      </c>
      <c r="G19" s="76" t="s">
        <v>21</v>
      </c>
      <c r="H19" s="77" t="s">
        <v>22</v>
      </c>
      <c r="I19" s="77">
        <v>7</v>
      </c>
      <c r="J19" s="78"/>
      <c r="K19" s="71"/>
      <c r="L19" s="79"/>
      <c r="M19" s="80"/>
      <c r="N19" s="78"/>
      <c r="O19" s="71" t="s">
        <v>48</v>
      </c>
      <c r="P19" s="71">
        <f>1967-2021</f>
        <v>-54</v>
      </c>
      <c r="Q19" s="72" t="s">
        <v>86</v>
      </c>
      <c r="R19" s="81"/>
    </row>
    <row r="20" spans="1:18" ht="42" x14ac:dyDescent="0.35">
      <c r="A20" s="9">
        <v>11</v>
      </c>
      <c r="B20" s="50" t="s">
        <v>87</v>
      </c>
      <c r="C20" s="14" t="s">
        <v>88</v>
      </c>
      <c r="D20" s="23" t="s">
        <v>264</v>
      </c>
      <c r="E20" s="24" t="s">
        <v>66</v>
      </c>
      <c r="F20" s="23" t="s">
        <v>89</v>
      </c>
      <c r="G20" s="52" t="s">
        <v>21</v>
      </c>
      <c r="H20" s="25" t="s">
        <v>22</v>
      </c>
      <c r="I20" s="25">
        <v>7</v>
      </c>
      <c r="J20" s="42"/>
      <c r="K20" s="11"/>
      <c r="L20" s="26"/>
      <c r="M20" s="53"/>
      <c r="N20" s="27"/>
      <c r="O20" s="11" t="s">
        <v>48</v>
      </c>
      <c r="P20" s="11">
        <f>1969-2021</f>
        <v>-52</v>
      </c>
      <c r="Q20" s="28" t="s">
        <v>90</v>
      </c>
      <c r="R20" s="29"/>
    </row>
    <row r="21" spans="1:18" ht="56" x14ac:dyDescent="0.35">
      <c r="A21" s="11">
        <v>12</v>
      </c>
      <c r="B21" s="50" t="s">
        <v>91</v>
      </c>
      <c r="C21" s="14" t="s">
        <v>92</v>
      </c>
      <c r="D21" s="23" t="s">
        <v>264</v>
      </c>
      <c r="E21" s="31" t="s">
        <v>61</v>
      </c>
      <c r="F21" s="23" t="s">
        <v>93</v>
      </c>
      <c r="G21" s="25" t="s">
        <v>21</v>
      </c>
      <c r="H21" s="25" t="s">
        <v>22</v>
      </c>
      <c r="I21" s="25">
        <v>7</v>
      </c>
      <c r="J21" s="42" t="s">
        <v>94</v>
      </c>
      <c r="K21" s="42">
        <v>2010</v>
      </c>
      <c r="L21" s="42">
        <v>285</v>
      </c>
      <c r="M21" s="42" t="s">
        <v>95</v>
      </c>
      <c r="N21" s="42">
        <v>2006</v>
      </c>
      <c r="O21" s="11" t="s">
        <v>48</v>
      </c>
      <c r="P21" s="11">
        <f>1968-2021</f>
        <v>-53</v>
      </c>
      <c r="Q21" s="50" t="s">
        <v>96</v>
      </c>
      <c r="R21" s="29"/>
    </row>
    <row r="22" spans="1:18" ht="42" x14ac:dyDescent="0.35">
      <c r="A22" s="9">
        <v>13</v>
      </c>
      <c r="B22" s="50" t="s">
        <v>97</v>
      </c>
      <c r="C22" s="14" t="s">
        <v>98</v>
      </c>
      <c r="D22" s="23" t="s">
        <v>264</v>
      </c>
      <c r="E22" s="24" t="s">
        <v>99</v>
      </c>
      <c r="F22" s="23" t="s">
        <v>100</v>
      </c>
      <c r="G22" s="52" t="s">
        <v>21</v>
      </c>
      <c r="H22" s="25" t="s">
        <v>22</v>
      </c>
      <c r="I22" s="25">
        <v>7</v>
      </c>
      <c r="J22" s="42" t="s">
        <v>94</v>
      </c>
      <c r="K22" s="11">
        <v>2017</v>
      </c>
      <c r="L22" s="26"/>
      <c r="M22" s="51" t="s">
        <v>101</v>
      </c>
      <c r="N22" s="27">
        <v>2014</v>
      </c>
      <c r="O22" s="11" t="s">
        <v>48</v>
      </c>
      <c r="P22" s="11">
        <f>1966-2021</f>
        <v>-55</v>
      </c>
      <c r="Q22" s="28" t="s">
        <v>102</v>
      </c>
      <c r="R22" s="29"/>
    </row>
    <row r="23" spans="1:18" ht="28" x14ac:dyDescent="0.35">
      <c r="A23" s="11">
        <v>14</v>
      </c>
      <c r="B23" s="28" t="s">
        <v>156</v>
      </c>
      <c r="C23" s="14" t="s">
        <v>157</v>
      </c>
      <c r="D23" s="23" t="s">
        <v>264</v>
      </c>
      <c r="E23" s="40" t="s">
        <v>269</v>
      </c>
      <c r="F23" s="14" t="s">
        <v>158</v>
      </c>
      <c r="G23" s="25" t="s">
        <v>21</v>
      </c>
      <c r="H23" s="25" t="s">
        <v>22</v>
      </c>
      <c r="I23" s="25">
        <v>7</v>
      </c>
      <c r="J23" s="26"/>
      <c r="K23" s="11"/>
      <c r="L23" s="26"/>
      <c r="M23" s="27" t="s">
        <v>159</v>
      </c>
      <c r="N23" s="27">
        <v>2013</v>
      </c>
      <c r="O23" s="11" t="s">
        <v>23</v>
      </c>
      <c r="P23" s="11">
        <f>1985-2021</f>
        <v>-36</v>
      </c>
      <c r="Q23" s="35" t="s">
        <v>160</v>
      </c>
      <c r="R23" s="29"/>
    </row>
    <row r="24" spans="1:18" ht="42" x14ac:dyDescent="0.35">
      <c r="A24" s="9">
        <v>15</v>
      </c>
      <c r="B24" s="22" t="s">
        <v>123</v>
      </c>
      <c r="C24" s="14" t="s">
        <v>124</v>
      </c>
      <c r="D24" s="23" t="s">
        <v>264</v>
      </c>
      <c r="E24" s="40" t="s">
        <v>269</v>
      </c>
      <c r="F24" s="14" t="s">
        <v>126</v>
      </c>
      <c r="G24" s="25" t="s">
        <v>21</v>
      </c>
      <c r="H24" s="25" t="s">
        <v>22</v>
      </c>
      <c r="I24" s="25">
        <v>7</v>
      </c>
      <c r="J24" s="26"/>
      <c r="K24" s="29"/>
      <c r="L24" s="56"/>
      <c r="M24" s="27" t="s">
        <v>250</v>
      </c>
      <c r="N24" s="57" t="s">
        <v>127</v>
      </c>
      <c r="O24" s="11" t="s">
        <v>48</v>
      </c>
      <c r="P24" s="11">
        <f>1978-2021</f>
        <v>-43</v>
      </c>
      <c r="Q24" s="28" t="s">
        <v>128</v>
      </c>
      <c r="R24" s="29"/>
    </row>
    <row r="25" spans="1:18" ht="30" x14ac:dyDescent="0.35">
      <c r="A25" s="11">
        <v>16</v>
      </c>
      <c r="B25" s="36" t="s">
        <v>54</v>
      </c>
      <c r="C25" s="37" t="s">
        <v>55</v>
      </c>
      <c r="D25" s="38" t="s">
        <v>265</v>
      </c>
      <c r="E25" s="39" t="s">
        <v>78</v>
      </c>
      <c r="F25" s="37" t="s">
        <v>56</v>
      </c>
      <c r="G25" s="25" t="s">
        <v>57</v>
      </c>
      <c r="H25" s="40" t="s">
        <v>22</v>
      </c>
      <c r="I25" s="41">
        <v>7</v>
      </c>
      <c r="J25" s="42"/>
      <c r="K25" s="43"/>
      <c r="L25" s="44"/>
      <c r="M25" s="42"/>
      <c r="N25" s="45"/>
      <c r="O25" s="41" t="s">
        <v>48</v>
      </c>
      <c r="P25" s="41">
        <f>1965-2021</f>
        <v>-56</v>
      </c>
      <c r="Q25" s="46" t="s">
        <v>58</v>
      </c>
      <c r="R25" s="29"/>
    </row>
    <row r="26" spans="1:18" ht="28" x14ac:dyDescent="0.35">
      <c r="A26" s="9">
        <v>17</v>
      </c>
      <c r="B26" s="28" t="s">
        <v>103</v>
      </c>
      <c r="C26" s="14" t="s">
        <v>104</v>
      </c>
      <c r="D26" s="38" t="s">
        <v>265</v>
      </c>
      <c r="E26" s="24" t="s">
        <v>99</v>
      </c>
      <c r="F26" s="23" t="s">
        <v>105</v>
      </c>
      <c r="G26" s="25" t="s">
        <v>21</v>
      </c>
      <c r="H26" s="49" t="s">
        <v>22</v>
      </c>
      <c r="I26" s="25">
        <v>7</v>
      </c>
      <c r="J26" s="26"/>
      <c r="K26" s="11"/>
      <c r="L26" s="26"/>
      <c r="M26" s="27" t="s">
        <v>106</v>
      </c>
      <c r="N26" s="25">
        <v>2008</v>
      </c>
      <c r="O26" s="11" t="s">
        <v>48</v>
      </c>
      <c r="P26" s="25">
        <f>1986-2021</f>
        <v>-35</v>
      </c>
      <c r="Q26" s="28" t="s">
        <v>107</v>
      </c>
      <c r="R26" s="29"/>
    </row>
    <row r="27" spans="1:18" ht="42" x14ac:dyDescent="0.35">
      <c r="A27" s="11">
        <v>18</v>
      </c>
      <c r="B27" s="22" t="s">
        <v>108</v>
      </c>
      <c r="C27" s="14" t="s">
        <v>109</v>
      </c>
      <c r="D27" s="38" t="s">
        <v>265</v>
      </c>
      <c r="E27" s="31" t="s">
        <v>61</v>
      </c>
      <c r="F27" s="23" t="s">
        <v>110</v>
      </c>
      <c r="G27" s="25" t="s">
        <v>21</v>
      </c>
      <c r="H27" s="25" t="s">
        <v>22</v>
      </c>
      <c r="I27" s="25">
        <v>7</v>
      </c>
      <c r="J27" s="54" t="s">
        <v>22</v>
      </c>
      <c r="K27" s="25" t="s">
        <v>22</v>
      </c>
      <c r="L27" s="54" t="s">
        <v>22</v>
      </c>
      <c r="M27" s="11" t="s">
        <v>111</v>
      </c>
      <c r="N27" s="11">
        <v>2003</v>
      </c>
      <c r="O27" s="11" t="s">
        <v>48</v>
      </c>
      <c r="P27" s="11">
        <f>1979-2021</f>
        <v>-42</v>
      </c>
      <c r="Q27" s="28" t="s">
        <v>112</v>
      </c>
      <c r="R27" s="29"/>
    </row>
    <row r="28" spans="1:18" ht="28" x14ac:dyDescent="0.35">
      <c r="A28" s="9">
        <v>19</v>
      </c>
      <c r="B28" s="28" t="s">
        <v>113</v>
      </c>
      <c r="C28" s="14" t="s">
        <v>114</v>
      </c>
      <c r="D28" s="38" t="s">
        <v>265</v>
      </c>
      <c r="E28" s="40" t="s">
        <v>99</v>
      </c>
      <c r="F28" s="23" t="s">
        <v>115</v>
      </c>
      <c r="G28" s="25" t="s">
        <v>21</v>
      </c>
      <c r="H28" s="25" t="s">
        <v>22</v>
      </c>
      <c r="I28" s="25">
        <v>7</v>
      </c>
      <c r="J28" s="26"/>
      <c r="K28" s="11"/>
      <c r="L28" s="26"/>
      <c r="M28" s="27"/>
      <c r="N28" s="27"/>
      <c r="O28" s="11" t="s">
        <v>48</v>
      </c>
      <c r="P28" s="11">
        <f>1982-2021</f>
        <v>-39</v>
      </c>
      <c r="Q28" s="35" t="s">
        <v>116</v>
      </c>
      <c r="R28" s="29"/>
    </row>
    <row r="29" spans="1:18" ht="28" x14ac:dyDescent="0.35">
      <c r="A29" s="11">
        <v>20</v>
      </c>
      <c r="B29" s="63" t="s">
        <v>271</v>
      </c>
      <c r="C29" s="14" t="s">
        <v>117</v>
      </c>
      <c r="D29" s="38" t="s">
        <v>265</v>
      </c>
      <c r="E29" s="24" t="s">
        <v>118</v>
      </c>
      <c r="F29" s="23" t="s">
        <v>119</v>
      </c>
      <c r="G29" s="25" t="s">
        <v>21</v>
      </c>
      <c r="H29" s="25" t="s">
        <v>22</v>
      </c>
      <c r="I29" s="25">
        <v>7</v>
      </c>
      <c r="J29" s="26"/>
      <c r="K29" s="11"/>
      <c r="L29" s="26"/>
      <c r="M29" s="11" t="s">
        <v>120</v>
      </c>
      <c r="N29" s="25" t="s">
        <v>121</v>
      </c>
      <c r="O29" s="11" t="s">
        <v>48</v>
      </c>
      <c r="P29" s="11">
        <f>1987-2021</f>
        <v>-34</v>
      </c>
      <c r="Q29" s="28" t="s">
        <v>122</v>
      </c>
      <c r="R29" s="29"/>
    </row>
    <row r="30" spans="1:18" ht="42" x14ac:dyDescent="0.35">
      <c r="A30" s="9">
        <v>21</v>
      </c>
      <c r="B30" s="22" t="s">
        <v>129</v>
      </c>
      <c r="C30" s="14" t="s">
        <v>130</v>
      </c>
      <c r="D30" s="38" t="s">
        <v>265</v>
      </c>
      <c r="E30" s="31" t="s">
        <v>35</v>
      </c>
      <c r="F30" s="14" t="s">
        <v>131</v>
      </c>
      <c r="G30" s="25" t="s">
        <v>256</v>
      </c>
      <c r="H30" s="11">
        <v>2</v>
      </c>
      <c r="I30" s="25">
        <v>4</v>
      </c>
      <c r="J30" s="26" t="s">
        <v>22</v>
      </c>
      <c r="K30" s="11" t="s">
        <v>22</v>
      </c>
      <c r="L30" s="26" t="s">
        <v>22</v>
      </c>
      <c r="M30" s="27" t="s">
        <v>132</v>
      </c>
      <c r="N30" s="11">
        <v>2011</v>
      </c>
      <c r="O30" s="11" t="s">
        <v>48</v>
      </c>
      <c r="P30" s="11">
        <f>1980-2021</f>
        <v>-41</v>
      </c>
      <c r="Q30" s="28" t="s">
        <v>133</v>
      </c>
      <c r="R30" s="29"/>
    </row>
    <row r="31" spans="1:18" ht="30" x14ac:dyDescent="0.35">
      <c r="A31" s="11">
        <v>22</v>
      </c>
      <c r="B31" s="58" t="s">
        <v>134</v>
      </c>
      <c r="C31" s="59" t="s">
        <v>135</v>
      </c>
      <c r="D31" s="38" t="s">
        <v>265</v>
      </c>
      <c r="E31" s="60" t="s">
        <v>42</v>
      </c>
      <c r="F31" s="23" t="s">
        <v>136</v>
      </c>
      <c r="G31" s="25" t="s">
        <v>21</v>
      </c>
      <c r="H31" s="25" t="s">
        <v>22</v>
      </c>
      <c r="I31" s="25">
        <v>7</v>
      </c>
      <c r="J31" s="26"/>
      <c r="K31" s="11"/>
      <c r="L31" s="26"/>
      <c r="M31" s="11"/>
      <c r="N31" s="11"/>
      <c r="O31" s="11" t="s">
        <v>48</v>
      </c>
      <c r="P31" s="11">
        <f>1975-2021</f>
        <v>-46</v>
      </c>
      <c r="Q31" s="61" t="s">
        <v>137</v>
      </c>
      <c r="R31" s="29"/>
    </row>
    <row r="32" spans="1:18" ht="42" x14ac:dyDescent="0.35">
      <c r="A32" s="9">
        <v>23</v>
      </c>
      <c r="B32" s="28" t="s">
        <v>138</v>
      </c>
      <c r="C32" s="14" t="s">
        <v>139</v>
      </c>
      <c r="D32" s="38" t="s">
        <v>265</v>
      </c>
      <c r="E32" s="31" t="s">
        <v>61</v>
      </c>
      <c r="F32" s="14" t="s">
        <v>140</v>
      </c>
      <c r="G32" s="25" t="s">
        <v>21</v>
      </c>
      <c r="H32" s="25" t="s">
        <v>22</v>
      </c>
      <c r="I32" s="25">
        <v>7</v>
      </c>
      <c r="J32" s="27" t="s">
        <v>141</v>
      </c>
      <c r="K32" s="27">
        <v>2013</v>
      </c>
      <c r="L32" s="27">
        <v>285</v>
      </c>
      <c r="M32" s="27" t="s">
        <v>142</v>
      </c>
      <c r="N32" s="27">
        <v>2013</v>
      </c>
      <c r="O32" s="11" t="s">
        <v>23</v>
      </c>
      <c r="P32" s="11">
        <f>1979-2021</f>
        <v>-42</v>
      </c>
      <c r="Q32" s="35" t="s">
        <v>143</v>
      </c>
      <c r="R32" s="29"/>
    </row>
    <row r="33" spans="1:18" ht="28" x14ac:dyDescent="0.35">
      <c r="A33" s="11">
        <v>24</v>
      </c>
      <c r="B33" s="62" t="s">
        <v>266</v>
      </c>
      <c r="C33" s="14" t="s">
        <v>144</v>
      </c>
      <c r="D33" s="38" t="s">
        <v>265</v>
      </c>
      <c r="E33" s="31" t="s">
        <v>99</v>
      </c>
      <c r="F33" s="14" t="s">
        <v>145</v>
      </c>
      <c r="G33" s="25" t="s">
        <v>21</v>
      </c>
      <c r="H33" s="31" t="s">
        <v>22</v>
      </c>
      <c r="I33" s="31">
        <v>7</v>
      </c>
      <c r="J33" s="11"/>
      <c r="K33" s="11"/>
      <c r="L33" s="26"/>
      <c r="M33" s="27"/>
      <c r="N33" s="27"/>
      <c r="O33" s="11" t="s">
        <v>48</v>
      </c>
      <c r="P33" s="11">
        <f>1980-2021</f>
        <v>-41</v>
      </c>
      <c r="Q33" s="28" t="s">
        <v>146</v>
      </c>
      <c r="R33" s="29"/>
    </row>
    <row r="34" spans="1:18" ht="28" x14ac:dyDescent="0.35">
      <c r="A34" s="9">
        <v>25</v>
      </c>
      <c r="B34" s="55" t="s">
        <v>267</v>
      </c>
      <c r="C34" s="14" t="s">
        <v>147</v>
      </c>
      <c r="D34" s="38" t="s">
        <v>265</v>
      </c>
      <c r="E34" s="60" t="s">
        <v>125</v>
      </c>
      <c r="F34" s="14" t="s">
        <v>148</v>
      </c>
      <c r="G34" s="25" t="s">
        <v>257</v>
      </c>
      <c r="H34" s="25">
        <v>1</v>
      </c>
      <c r="I34" s="25">
        <v>10</v>
      </c>
      <c r="J34" s="26"/>
      <c r="K34" s="11"/>
      <c r="L34" s="26"/>
      <c r="M34" s="11"/>
      <c r="N34" s="11"/>
      <c r="O34" s="11" t="s">
        <v>48</v>
      </c>
      <c r="P34" s="11">
        <f>1985-2021</f>
        <v>-36</v>
      </c>
      <c r="Q34" s="28" t="s">
        <v>149</v>
      </c>
      <c r="R34" s="29"/>
    </row>
    <row r="35" spans="1:18" ht="28" x14ac:dyDescent="0.35">
      <c r="A35" s="11">
        <v>26</v>
      </c>
      <c r="B35" s="63" t="s">
        <v>150</v>
      </c>
      <c r="C35" s="14" t="s">
        <v>151</v>
      </c>
      <c r="D35" s="38" t="s">
        <v>265</v>
      </c>
      <c r="E35" s="24" t="s">
        <v>40</v>
      </c>
      <c r="F35" s="14" t="s">
        <v>152</v>
      </c>
      <c r="G35" s="25" t="s">
        <v>21</v>
      </c>
      <c r="H35" s="25" t="s">
        <v>22</v>
      </c>
      <c r="I35" s="25">
        <v>7</v>
      </c>
      <c r="J35" s="26" t="s">
        <v>22</v>
      </c>
      <c r="K35" s="29" t="s">
        <v>22</v>
      </c>
      <c r="L35" s="26" t="s">
        <v>22</v>
      </c>
      <c r="M35" s="27" t="s">
        <v>153</v>
      </c>
      <c r="N35" s="25" t="s">
        <v>154</v>
      </c>
      <c r="O35" s="11" t="s">
        <v>48</v>
      </c>
      <c r="P35" s="11">
        <f>1980-2021</f>
        <v>-41</v>
      </c>
      <c r="Q35" s="28" t="s">
        <v>155</v>
      </c>
      <c r="R35" s="29"/>
    </row>
    <row r="36" spans="1:18" ht="28" x14ac:dyDescent="0.35">
      <c r="A36" s="9">
        <v>27</v>
      </c>
      <c r="B36" s="50" t="s">
        <v>178</v>
      </c>
      <c r="C36" s="14" t="s">
        <v>179</v>
      </c>
      <c r="D36" s="38" t="s">
        <v>265</v>
      </c>
      <c r="E36" s="60" t="s">
        <v>269</v>
      </c>
      <c r="F36" s="14" t="s">
        <v>180</v>
      </c>
      <c r="G36" s="25" t="s">
        <v>21</v>
      </c>
      <c r="H36" s="25" t="s">
        <v>22</v>
      </c>
      <c r="I36" s="11">
        <v>7</v>
      </c>
      <c r="J36" s="26"/>
      <c r="K36" s="11"/>
      <c r="L36" s="26"/>
      <c r="M36" s="27" t="s">
        <v>142</v>
      </c>
      <c r="N36" s="27">
        <v>2014</v>
      </c>
      <c r="O36" s="11" t="s">
        <v>48</v>
      </c>
      <c r="P36" s="11">
        <f>1968-2021</f>
        <v>-53</v>
      </c>
      <c r="Q36" s="28" t="s">
        <v>181</v>
      </c>
      <c r="R36" s="29"/>
    </row>
    <row r="37" spans="1:18" ht="42" x14ac:dyDescent="0.35">
      <c r="A37" s="11">
        <v>28</v>
      </c>
      <c r="B37" s="50" t="s">
        <v>161</v>
      </c>
      <c r="C37" s="14" t="s">
        <v>162</v>
      </c>
      <c r="D37" s="38" t="s">
        <v>265</v>
      </c>
      <c r="E37" s="31" t="s">
        <v>40</v>
      </c>
      <c r="F37" s="23" t="s">
        <v>163</v>
      </c>
      <c r="G37" s="25" t="s">
        <v>258</v>
      </c>
      <c r="H37" s="25">
        <v>5</v>
      </c>
      <c r="I37" s="25">
        <v>4</v>
      </c>
      <c r="J37" s="26"/>
      <c r="K37" s="11"/>
      <c r="L37" s="26"/>
      <c r="M37" s="51" t="s">
        <v>164</v>
      </c>
      <c r="N37" s="31">
        <v>2014</v>
      </c>
      <c r="O37" s="31" t="s">
        <v>48</v>
      </c>
      <c r="P37" s="11">
        <f>1977-2021</f>
        <v>-44</v>
      </c>
      <c r="Q37" s="28" t="s">
        <v>165</v>
      </c>
      <c r="R37" s="29"/>
    </row>
    <row r="38" spans="1:18" ht="28" x14ac:dyDescent="0.35">
      <c r="A38" s="9">
        <v>29</v>
      </c>
      <c r="B38" s="47" t="s">
        <v>59</v>
      </c>
      <c r="C38" s="37" t="s">
        <v>60</v>
      </c>
      <c r="D38" s="23" t="s">
        <v>268</v>
      </c>
      <c r="E38" s="40" t="s">
        <v>61</v>
      </c>
      <c r="F38" s="37" t="s">
        <v>62</v>
      </c>
      <c r="G38" s="48" t="s">
        <v>21</v>
      </c>
      <c r="H38" s="49" t="s">
        <v>22</v>
      </c>
      <c r="I38" s="49">
        <v>7</v>
      </c>
      <c r="J38" s="41"/>
      <c r="K38" s="49"/>
      <c r="L38" s="44"/>
      <c r="M38" s="42"/>
      <c r="N38" s="49"/>
      <c r="O38" s="41" t="s">
        <v>48</v>
      </c>
      <c r="P38" s="49">
        <f>1982-2021</f>
        <v>-39</v>
      </c>
      <c r="Q38" s="50" t="s">
        <v>63</v>
      </c>
      <c r="R38" s="29"/>
    </row>
    <row r="39" spans="1:18" ht="42" x14ac:dyDescent="0.35">
      <c r="A39" s="11">
        <v>30</v>
      </c>
      <c r="B39" s="28" t="s">
        <v>252</v>
      </c>
      <c r="C39" s="14" t="s">
        <v>166</v>
      </c>
      <c r="D39" s="23" t="s">
        <v>270</v>
      </c>
      <c r="E39" s="31" t="s">
        <v>125</v>
      </c>
      <c r="F39" s="37" t="s">
        <v>167</v>
      </c>
      <c r="G39" s="25" t="s">
        <v>21</v>
      </c>
      <c r="H39" s="25" t="s">
        <v>22</v>
      </c>
      <c r="I39" s="25">
        <v>7</v>
      </c>
      <c r="J39" s="26"/>
      <c r="K39" s="11"/>
      <c r="L39" s="26"/>
      <c r="M39" s="27"/>
      <c r="N39" s="27"/>
      <c r="O39" s="11" t="s">
        <v>23</v>
      </c>
      <c r="P39" s="41">
        <f>1979-2021</f>
        <v>-42</v>
      </c>
      <c r="Q39" s="35" t="s">
        <v>168</v>
      </c>
      <c r="R39" s="29"/>
    </row>
    <row r="40" spans="1:18" ht="28" x14ac:dyDescent="0.35">
      <c r="A40" s="9">
        <v>31</v>
      </c>
      <c r="B40" s="28" t="s">
        <v>169</v>
      </c>
      <c r="C40" s="14" t="s">
        <v>170</v>
      </c>
      <c r="D40" s="23" t="s">
        <v>270</v>
      </c>
      <c r="E40" s="40" t="s">
        <v>125</v>
      </c>
      <c r="F40" s="14" t="s">
        <v>171</v>
      </c>
      <c r="G40" s="25" t="s">
        <v>21</v>
      </c>
      <c r="H40" s="25" t="s">
        <v>22</v>
      </c>
      <c r="I40" s="25">
        <v>7</v>
      </c>
      <c r="J40" s="26"/>
      <c r="K40" s="11"/>
      <c r="L40" s="26"/>
      <c r="M40" s="11" t="s">
        <v>142</v>
      </c>
      <c r="N40" s="25" t="s">
        <v>172</v>
      </c>
      <c r="O40" s="11" t="s">
        <v>23</v>
      </c>
      <c r="P40" s="25">
        <f>1968-2021</f>
        <v>-53</v>
      </c>
      <c r="Q40" s="28" t="s">
        <v>173</v>
      </c>
      <c r="R40" s="29"/>
    </row>
    <row r="41" spans="1:18" ht="28" x14ac:dyDescent="0.35">
      <c r="A41" s="11">
        <v>32</v>
      </c>
      <c r="B41" s="82" t="s">
        <v>174</v>
      </c>
      <c r="C41" s="73" t="s">
        <v>175</v>
      </c>
      <c r="D41" s="74" t="s">
        <v>270</v>
      </c>
      <c r="E41" s="83" t="s">
        <v>66</v>
      </c>
      <c r="F41" s="73" t="s">
        <v>176</v>
      </c>
      <c r="G41" s="77" t="s">
        <v>21</v>
      </c>
      <c r="H41" s="77" t="s">
        <v>22</v>
      </c>
      <c r="I41" s="77">
        <v>7</v>
      </c>
      <c r="J41" s="79"/>
      <c r="K41" s="71"/>
      <c r="L41" s="79"/>
      <c r="M41" s="78" t="s">
        <v>164</v>
      </c>
      <c r="N41" s="78">
        <v>2013</v>
      </c>
      <c r="O41" s="71" t="s">
        <v>48</v>
      </c>
      <c r="P41" s="71">
        <f>1963-2021</f>
        <v>-58</v>
      </c>
      <c r="Q41" s="72" t="s">
        <v>177</v>
      </c>
      <c r="R41" s="81"/>
    </row>
    <row r="42" spans="1:18" ht="28" x14ac:dyDescent="0.35">
      <c r="A42" s="9">
        <v>33</v>
      </c>
      <c r="B42" s="50" t="s">
        <v>182</v>
      </c>
      <c r="C42" s="14" t="s">
        <v>183</v>
      </c>
      <c r="D42" s="23" t="s">
        <v>270</v>
      </c>
      <c r="E42" s="60" t="s">
        <v>66</v>
      </c>
      <c r="F42" s="14" t="s">
        <v>184</v>
      </c>
      <c r="G42" s="25" t="s">
        <v>261</v>
      </c>
      <c r="H42" s="25">
        <v>2</v>
      </c>
      <c r="I42" s="11">
        <v>2</v>
      </c>
      <c r="J42" s="26" t="s">
        <v>22</v>
      </c>
      <c r="K42" s="11" t="s">
        <v>22</v>
      </c>
      <c r="L42" s="26" t="s">
        <v>22</v>
      </c>
      <c r="M42" s="11" t="s">
        <v>185</v>
      </c>
      <c r="N42" s="11">
        <v>2010</v>
      </c>
      <c r="O42" s="11" t="s">
        <v>48</v>
      </c>
      <c r="P42" s="11">
        <f>1974-2021</f>
        <v>-47</v>
      </c>
      <c r="Q42" s="28" t="s">
        <v>186</v>
      </c>
      <c r="R42" s="29"/>
    </row>
    <row r="43" spans="1:18" ht="42" x14ac:dyDescent="0.35">
      <c r="A43" s="11">
        <v>34</v>
      </c>
      <c r="B43" s="63" t="s">
        <v>187</v>
      </c>
      <c r="C43" s="14" t="s">
        <v>188</v>
      </c>
      <c r="D43" s="23" t="s">
        <v>270</v>
      </c>
      <c r="E43" s="64" t="s">
        <v>189</v>
      </c>
      <c r="F43" s="14" t="s">
        <v>190</v>
      </c>
      <c r="G43" s="25" t="s">
        <v>260</v>
      </c>
      <c r="H43" s="25">
        <v>4</v>
      </c>
      <c r="I43" s="25">
        <v>2</v>
      </c>
      <c r="J43" s="26" t="s">
        <v>22</v>
      </c>
      <c r="K43" s="11" t="s">
        <v>22</v>
      </c>
      <c r="L43" s="26" t="s">
        <v>22</v>
      </c>
      <c r="M43" s="27" t="s">
        <v>191</v>
      </c>
      <c r="N43" s="25" t="s">
        <v>192</v>
      </c>
      <c r="O43" s="11" t="s">
        <v>23</v>
      </c>
      <c r="P43" s="25">
        <f>1985-2021</f>
        <v>-36</v>
      </c>
      <c r="Q43" s="28" t="s">
        <v>193</v>
      </c>
      <c r="R43" s="29"/>
    </row>
    <row r="44" spans="1:18" ht="56" x14ac:dyDescent="0.35">
      <c r="A44" s="9">
        <v>35</v>
      </c>
      <c r="B44" s="22" t="s">
        <v>194</v>
      </c>
      <c r="C44" s="14" t="s">
        <v>195</v>
      </c>
      <c r="D44" s="23" t="s">
        <v>270</v>
      </c>
      <c r="E44" s="24" t="s">
        <v>196</v>
      </c>
      <c r="F44" s="14" t="s">
        <v>197</v>
      </c>
      <c r="G44" s="25" t="s">
        <v>259</v>
      </c>
      <c r="H44" s="25">
        <v>3</v>
      </c>
      <c r="I44" s="25">
        <v>3</v>
      </c>
      <c r="J44" s="26"/>
      <c r="K44" s="11"/>
      <c r="L44" s="26"/>
      <c r="M44" s="11"/>
      <c r="N44" s="11"/>
      <c r="O44" s="11" t="s">
        <v>48</v>
      </c>
      <c r="P44" s="25">
        <f>1980-2021</f>
        <v>-41</v>
      </c>
      <c r="Q44" s="28" t="s">
        <v>198</v>
      </c>
      <c r="R44" s="29"/>
    </row>
    <row r="45" spans="1:18" ht="28" x14ac:dyDescent="0.35">
      <c r="A45" s="11">
        <v>36</v>
      </c>
      <c r="B45" s="50" t="s">
        <v>199</v>
      </c>
      <c r="C45" s="14" t="s">
        <v>200</v>
      </c>
      <c r="D45" s="23" t="s">
        <v>270</v>
      </c>
      <c r="E45" s="65" t="s">
        <v>196</v>
      </c>
      <c r="F45" s="23" t="s">
        <v>201</v>
      </c>
      <c r="G45" s="25" t="s">
        <v>257</v>
      </c>
      <c r="H45" s="25">
        <v>1</v>
      </c>
      <c r="I45" s="25">
        <v>10</v>
      </c>
      <c r="J45" s="26"/>
      <c r="K45" s="11"/>
      <c r="L45" s="11">
        <v>120</v>
      </c>
      <c r="M45" s="51" t="s">
        <v>202</v>
      </c>
      <c r="N45" s="31">
        <v>2014</v>
      </c>
      <c r="O45" s="31" t="s">
        <v>48</v>
      </c>
      <c r="P45" s="11">
        <f>1984-2021</f>
        <v>-37</v>
      </c>
      <c r="Q45" s="28" t="s">
        <v>203</v>
      </c>
      <c r="R45" s="29"/>
    </row>
    <row r="46" spans="1:18" ht="28" x14ac:dyDescent="0.35">
      <c r="A46" s="9">
        <v>37</v>
      </c>
      <c r="B46" s="28" t="s">
        <v>204</v>
      </c>
      <c r="C46" s="14" t="s">
        <v>205</v>
      </c>
      <c r="D46" s="23" t="s">
        <v>270</v>
      </c>
      <c r="E46" s="24" t="s">
        <v>99</v>
      </c>
      <c r="F46" s="23" t="s">
        <v>206</v>
      </c>
      <c r="G46" s="25" t="s">
        <v>21</v>
      </c>
      <c r="H46" s="25" t="s">
        <v>22</v>
      </c>
      <c r="I46" s="11">
        <v>7</v>
      </c>
      <c r="J46" s="26"/>
      <c r="K46" s="11"/>
      <c r="L46" s="26"/>
      <c r="M46" s="27" t="s">
        <v>207</v>
      </c>
      <c r="N46" s="27">
        <v>2012</v>
      </c>
      <c r="O46" s="11" t="s">
        <v>48</v>
      </c>
      <c r="P46" s="11">
        <f>1970-2021</f>
        <v>-51</v>
      </c>
      <c r="Q46" s="28" t="s">
        <v>208</v>
      </c>
      <c r="R46" s="29"/>
    </row>
    <row r="47" spans="1:18" ht="28" x14ac:dyDescent="0.35">
      <c r="A47" s="11">
        <v>38</v>
      </c>
      <c r="B47" s="63" t="s">
        <v>209</v>
      </c>
      <c r="C47" s="14" t="s">
        <v>210</v>
      </c>
      <c r="D47" s="23" t="s">
        <v>270</v>
      </c>
      <c r="E47" s="24" t="s">
        <v>99</v>
      </c>
      <c r="F47" s="23" t="s">
        <v>211</v>
      </c>
      <c r="G47" s="25" t="s">
        <v>21</v>
      </c>
      <c r="H47" s="25" t="s">
        <v>22</v>
      </c>
      <c r="I47" s="25">
        <v>7</v>
      </c>
      <c r="J47" s="26"/>
      <c r="K47" s="11"/>
      <c r="L47" s="26"/>
      <c r="M47" s="11"/>
      <c r="N47" s="11"/>
      <c r="O47" s="11" t="s">
        <v>212</v>
      </c>
      <c r="P47" s="11">
        <f>1987-2021</f>
        <v>-34</v>
      </c>
      <c r="Q47" s="28" t="s">
        <v>213</v>
      </c>
      <c r="R47" s="29"/>
    </row>
    <row r="48" spans="1:18" ht="28" x14ac:dyDescent="0.35">
      <c r="A48" s="9">
        <v>39</v>
      </c>
      <c r="B48" s="66" t="s">
        <v>214</v>
      </c>
      <c r="C48" s="14" t="s">
        <v>215</v>
      </c>
      <c r="D48" s="23" t="s">
        <v>270</v>
      </c>
      <c r="E48" s="31" t="s">
        <v>216</v>
      </c>
      <c r="F48" s="23" t="s">
        <v>217</v>
      </c>
      <c r="G48" s="25" t="s">
        <v>21</v>
      </c>
      <c r="H48" s="25" t="s">
        <v>22</v>
      </c>
      <c r="I48" s="25">
        <v>7</v>
      </c>
      <c r="J48" s="26" t="s">
        <v>22</v>
      </c>
      <c r="K48" s="11" t="s">
        <v>22</v>
      </c>
      <c r="L48" s="26" t="s">
        <v>22</v>
      </c>
      <c r="M48" s="27" t="s">
        <v>218</v>
      </c>
      <c r="N48" s="11">
        <v>2013</v>
      </c>
      <c r="O48" s="11" t="s">
        <v>48</v>
      </c>
      <c r="P48" s="11">
        <f>1968-2021</f>
        <v>-53</v>
      </c>
      <c r="Q48" s="28" t="s">
        <v>219</v>
      </c>
      <c r="R48" s="29"/>
    </row>
    <row r="49" spans="1:18" ht="42" x14ac:dyDescent="0.35">
      <c r="A49" s="11">
        <v>40</v>
      </c>
      <c r="B49" s="22" t="s">
        <v>220</v>
      </c>
      <c r="C49" s="14" t="s">
        <v>221</v>
      </c>
      <c r="D49" s="23" t="s">
        <v>270</v>
      </c>
      <c r="E49" s="40" t="s">
        <v>196</v>
      </c>
      <c r="F49" s="23" t="s">
        <v>222</v>
      </c>
      <c r="G49" s="25" t="s">
        <v>21</v>
      </c>
      <c r="H49" s="25" t="s">
        <v>22</v>
      </c>
      <c r="I49" s="11">
        <v>7</v>
      </c>
      <c r="J49" s="26" t="s">
        <v>22</v>
      </c>
      <c r="K49" s="29" t="s">
        <v>22</v>
      </c>
      <c r="L49" s="26" t="s">
        <v>22</v>
      </c>
      <c r="M49" s="11"/>
      <c r="N49" s="11"/>
      <c r="O49" s="11" t="s">
        <v>212</v>
      </c>
      <c r="P49" s="11">
        <f>1987-2021</f>
        <v>-34</v>
      </c>
      <c r="Q49" s="28" t="s">
        <v>223</v>
      </c>
      <c r="R49" s="29"/>
    </row>
    <row r="50" spans="1:18" ht="28" x14ac:dyDescent="0.35">
      <c r="A50" s="9">
        <v>41</v>
      </c>
      <c r="B50" s="22" t="s">
        <v>224</v>
      </c>
      <c r="C50" s="67" t="s">
        <v>225</v>
      </c>
      <c r="D50" s="23" t="s">
        <v>270</v>
      </c>
      <c r="E50" s="34" t="s">
        <v>226</v>
      </c>
      <c r="F50" s="23" t="s">
        <v>227</v>
      </c>
      <c r="G50" s="25" t="s">
        <v>272</v>
      </c>
      <c r="H50" s="11">
        <v>1</v>
      </c>
      <c r="I50" s="25">
        <v>5</v>
      </c>
      <c r="J50" s="26"/>
      <c r="K50" s="29"/>
      <c r="L50" s="26"/>
      <c r="M50" s="11"/>
      <c r="N50" s="11"/>
      <c r="O50" s="11"/>
      <c r="P50" s="11">
        <f>1966-2021</f>
        <v>-55</v>
      </c>
      <c r="Q50" s="28" t="s">
        <v>273</v>
      </c>
      <c r="R50" s="29"/>
    </row>
    <row r="51" spans="1:18" ht="56" x14ac:dyDescent="0.35">
      <c r="A51" s="11">
        <v>42</v>
      </c>
      <c r="B51" s="68" t="s">
        <v>228</v>
      </c>
      <c r="C51" s="14" t="s">
        <v>229</v>
      </c>
      <c r="D51" s="23" t="s">
        <v>270</v>
      </c>
      <c r="E51" s="40" t="s">
        <v>40</v>
      </c>
      <c r="F51" s="23" t="s">
        <v>255</v>
      </c>
      <c r="G51" s="25" t="s">
        <v>21</v>
      </c>
      <c r="H51" s="25" t="s">
        <v>22</v>
      </c>
      <c r="I51" s="11">
        <v>7</v>
      </c>
      <c r="J51" s="25" t="s">
        <v>22</v>
      </c>
      <c r="K51" s="25" t="s">
        <v>22</v>
      </c>
      <c r="L51" s="54" t="s">
        <v>22</v>
      </c>
      <c r="M51" s="27" t="s">
        <v>230</v>
      </c>
      <c r="N51" s="25" t="s">
        <v>231</v>
      </c>
      <c r="O51" s="11" t="s">
        <v>48</v>
      </c>
      <c r="P51" s="11">
        <f>1987-2021</f>
        <v>-34</v>
      </c>
      <c r="Q51" s="28" t="s">
        <v>232</v>
      </c>
      <c r="R51" s="29"/>
    </row>
    <row r="52" spans="1:18" ht="28" x14ac:dyDescent="0.35">
      <c r="A52" s="9">
        <v>43</v>
      </c>
      <c r="B52" s="69" t="s">
        <v>233</v>
      </c>
      <c r="C52" s="11" t="s">
        <v>234</v>
      </c>
      <c r="D52" s="23" t="s">
        <v>270</v>
      </c>
      <c r="E52" s="31" t="s">
        <v>196</v>
      </c>
      <c r="F52" s="14" t="s">
        <v>235</v>
      </c>
      <c r="G52" s="25" t="s">
        <v>21</v>
      </c>
      <c r="H52" s="25" t="s">
        <v>22</v>
      </c>
      <c r="I52" s="11">
        <v>7</v>
      </c>
      <c r="J52" s="26"/>
      <c r="K52" s="11"/>
      <c r="L52" s="26"/>
      <c r="M52" s="26"/>
      <c r="N52" s="11"/>
      <c r="O52" s="11" t="s">
        <v>48</v>
      </c>
      <c r="P52" s="11">
        <f>1977-2021</f>
        <v>-44</v>
      </c>
      <c r="Q52" s="28" t="s">
        <v>236</v>
      </c>
      <c r="R52" s="29"/>
    </row>
    <row r="53" spans="1:18" ht="42" x14ac:dyDescent="0.35">
      <c r="A53" s="11">
        <v>44</v>
      </c>
      <c r="B53" s="70" t="s">
        <v>242</v>
      </c>
      <c r="C53" s="14" t="s">
        <v>243</v>
      </c>
      <c r="D53" s="23" t="s">
        <v>270</v>
      </c>
      <c r="E53" s="60" t="s">
        <v>269</v>
      </c>
      <c r="F53" s="23" t="s">
        <v>244</v>
      </c>
      <c r="G53" s="25" t="s">
        <v>21</v>
      </c>
      <c r="H53" s="25" t="s">
        <v>22</v>
      </c>
      <c r="I53" s="25">
        <v>7</v>
      </c>
      <c r="J53" s="26" t="s">
        <v>22</v>
      </c>
      <c r="K53" s="29" t="s">
        <v>22</v>
      </c>
      <c r="L53" s="26" t="s">
        <v>22</v>
      </c>
      <c r="M53" s="27" t="s">
        <v>245</v>
      </c>
      <c r="N53" s="25" t="s">
        <v>231</v>
      </c>
      <c r="O53" s="11" t="s">
        <v>48</v>
      </c>
      <c r="P53" s="25">
        <f>1968-2021</f>
        <v>-53</v>
      </c>
      <c r="Q53" s="28" t="s">
        <v>246</v>
      </c>
      <c r="R53" s="29"/>
    </row>
    <row r="54" spans="1:18" ht="28" x14ac:dyDescent="0.35">
      <c r="A54" s="11">
        <v>45</v>
      </c>
      <c r="B54" s="63" t="s">
        <v>237</v>
      </c>
      <c r="C54" s="14" t="s">
        <v>238</v>
      </c>
      <c r="D54" s="23" t="s">
        <v>239</v>
      </c>
      <c r="E54" s="24" t="s">
        <v>61</v>
      </c>
      <c r="F54" s="23" t="s">
        <v>240</v>
      </c>
      <c r="G54" s="25" t="s">
        <v>21</v>
      </c>
      <c r="H54" s="25" t="s">
        <v>22</v>
      </c>
      <c r="I54" s="25">
        <v>7</v>
      </c>
      <c r="J54" s="26"/>
      <c r="K54" s="11"/>
      <c r="L54" s="26"/>
      <c r="M54" s="11"/>
      <c r="N54" s="11"/>
      <c r="O54" s="11"/>
      <c r="P54" s="11">
        <f>1980-2021</f>
        <v>-41</v>
      </c>
      <c r="Q54" s="28" t="s">
        <v>241</v>
      </c>
      <c r="R54" s="29"/>
    </row>
    <row r="55" spans="1:18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</sheetData>
  <mergeCells count="15">
    <mergeCell ref="R7:R8"/>
    <mergeCell ref="A2:Q2"/>
    <mergeCell ref="B1:Q1"/>
    <mergeCell ref="B3:Q3"/>
    <mergeCell ref="A7:A8"/>
    <mergeCell ref="B7:B8"/>
    <mergeCell ref="C7:C8"/>
    <mergeCell ref="D7:E7"/>
    <mergeCell ref="F7:F8"/>
    <mergeCell ref="G7:G8"/>
    <mergeCell ref="H7:I7"/>
    <mergeCell ref="J7:L7"/>
    <mergeCell ref="M7:O7"/>
    <mergeCell ref="P7:P8"/>
    <mergeCell ref="Q7:Q8"/>
  </mergeCells>
  <printOptions horizontalCentered="1"/>
  <pageMargins left="0.2" right="0.45" top="0.5" bottom="0.5" header="0.3" footer="0.3"/>
  <pageSetup paperSize="5" scale="6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41" zoomScale="90" zoomScaleNormal="90" workbookViewId="0">
      <selection activeCell="D57" sqref="D57"/>
    </sheetView>
  </sheetViews>
  <sheetFormatPr defaultRowHeight="14.5" x14ac:dyDescent="0.35"/>
  <cols>
    <col min="1" max="1" width="4" customWidth="1"/>
    <col min="2" max="2" width="36.453125" customWidth="1"/>
    <col min="3" max="3" width="23.81640625" customWidth="1"/>
    <col min="4" max="4" width="14.1796875" customWidth="1"/>
    <col min="5" max="5" width="12.1796875" customWidth="1"/>
    <col min="6" max="6" width="36.7265625" customWidth="1"/>
    <col min="7" max="7" width="11.54296875" customWidth="1"/>
    <col min="8" max="8" width="6.81640625" customWidth="1"/>
    <col min="9" max="9" width="7.1796875" customWidth="1"/>
    <col min="13" max="13" width="11.7265625" customWidth="1"/>
    <col min="14" max="14" width="7.81640625" customWidth="1"/>
    <col min="17" max="17" width="49.7265625" customWidth="1"/>
    <col min="18" max="18" width="5.54296875" customWidth="1"/>
  </cols>
  <sheetData>
    <row r="1" spans="1:18" ht="17.5" x14ac:dyDescent="0.35">
      <c r="A1" s="1"/>
      <c r="B1" s="132" t="s">
        <v>263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2"/>
    </row>
    <row r="2" spans="1:18" ht="18.75" customHeight="1" x14ac:dyDescent="0.35">
      <c r="A2" s="132" t="s">
        <v>262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2"/>
    </row>
    <row r="3" spans="1:18" ht="17.5" x14ac:dyDescent="0.35">
      <c r="A3" s="1"/>
      <c r="B3" s="132" t="s">
        <v>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2"/>
    </row>
    <row r="4" spans="1:18" ht="17.5" x14ac:dyDescent="0.3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2"/>
    </row>
    <row r="5" spans="1:18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35">
      <c r="A7" s="133" t="s">
        <v>1</v>
      </c>
      <c r="B7" s="131" t="s">
        <v>253</v>
      </c>
      <c r="C7" s="131" t="s">
        <v>2</v>
      </c>
      <c r="D7" s="133" t="s">
        <v>3</v>
      </c>
      <c r="E7" s="133"/>
      <c r="F7" s="133" t="s">
        <v>4</v>
      </c>
      <c r="G7" s="133" t="s">
        <v>5</v>
      </c>
      <c r="H7" s="133" t="s">
        <v>6</v>
      </c>
      <c r="I7" s="133"/>
      <c r="J7" s="133" t="s">
        <v>7</v>
      </c>
      <c r="K7" s="133"/>
      <c r="L7" s="133"/>
      <c r="M7" s="133" t="s">
        <v>8</v>
      </c>
      <c r="N7" s="133"/>
      <c r="O7" s="133"/>
      <c r="P7" s="133" t="s">
        <v>9</v>
      </c>
      <c r="Q7" s="131" t="s">
        <v>10</v>
      </c>
      <c r="R7" s="131" t="s">
        <v>248</v>
      </c>
    </row>
    <row r="8" spans="1:18" ht="25" x14ac:dyDescent="0.35">
      <c r="A8" s="133"/>
      <c r="B8" s="131"/>
      <c r="C8" s="131"/>
      <c r="D8" s="84" t="s">
        <v>11</v>
      </c>
      <c r="E8" s="84" t="s">
        <v>5</v>
      </c>
      <c r="F8" s="133"/>
      <c r="G8" s="133"/>
      <c r="H8" s="84" t="s">
        <v>12</v>
      </c>
      <c r="I8" s="84" t="s">
        <v>13</v>
      </c>
      <c r="J8" s="84" t="s">
        <v>14</v>
      </c>
      <c r="K8" s="84" t="s">
        <v>15</v>
      </c>
      <c r="L8" s="5" t="s">
        <v>16</v>
      </c>
      <c r="M8" s="84" t="s">
        <v>14</v>
      </c>
      <c r="N8" s="84" t="s">
        <v>17</v>
      </c>
      <c r="O8" s="84" t="s">
        <v>247</v>
      </c>
      <c r="P8" s="133"/>
      <c r="Q8" s="131"/>
      <c r="R8" s="131"/>
    </row>
    <row r="9" spans="1:18" x14ac:dyDescent="0.35">
      <c r="A9" s="86">
        <v>1</v>
      </c>
      <c r="B9" s="86">
        <v>2</v>
      </c>
      <c r="C9" s="84">
        <v>3</v>
      </c>
      <c r="D9" s="86">
        <v>4</v>
      </c>
      <c r="E9" s="86">
        <v>5</v>
      </c>
      <c r="F9" s="86">
        <v>6</v>
      </c>
      <c r="G9" s="86">
        <v>7</v>
      </c>
      <c r="H9" s="86">
        <v>8</v>
      </c>
      <c r="I9" s="86">
        <v>9</v>
      </c>
      <c r="J9" s="86">
        <v>10</v>
      </c>
      <c r="K9" s="86">
        <v>11</v>
      </c>
      <c r="L9" s="87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6">
        <v>18</v>
      </c>
    </row>
    <row r="10" spans="1:18" ht="30" x14ac:dyDescent="0.35">
      <c r="A10" s="11">
        <v>1</v>
      </c>
      <c r="B10" s="58" t="s">
        <v>18</v>
      </c>
      <c r="C10" s="11" t="s">
        <v>19</v>
      </c>
      <c r="D10" s="27" t="s">
        <v>27</v>
      </c>
      <c r="E10" s="13" t="s">
        <v>42</v>
      </c>
      <c r="F10" s="14" t="s">
        <v>20</v>
      </c>
      <c r="G10" s="25" t="s">
        <v>21</v>
      </c>
      <c r="H10" s="25" t="s">
        <v>22</v>
      </c>
      <c r="I10" s="25">
        <v>8</v>
      </c>
      <c r="J10" s="27"/>
      <c r="K10" s="32"/>
      <c r="L10" s="26"/>
      <c r="M10" s="11"/>
      <c r="N10" s="88"/>
      <c r="O10" s="11" t="s">
        <v>23</v>
      </c>
      <c r="P10" s="11">
        <f>1976-2021</f>
        <v>-45</v>
      </c>
      <c r="Q10" s="61" t="s">
        <v>24</v>
      </c>
      <c r="R10" s="21"/>
    </row>
    <row r="11" spans="1:18" ht="42" x14ac:dyDescent="0.35">
      <c r="A11" s="11">
        <v>2</v>
      </c>
      <c r="B11" s="22" t="s">
        <v>25</v>
      </c>
      <c r="C11" s="14" t="s">
        <v>26</v>
      </c>
      <c r="D11" s="23" t="s">
        <v>27</v>
      </c>
      <c r="E11" s="24" t="s">
        <v>28</v>
      </c>
      <c r="F11" s="14" t="s">
        <v>29</v>
      </c>
      <c r="G11" s="25" t="s">
        <v>30</v>
      </c>
      <c r="H11" s="25">
        <v>2</v>
      </c>
      <c r="I11" s="25">
        <v>3</v>
      </c>
      <c r="J11" s="26"/>
      <c r="K11" s="26"/>
      <c r="L11" s="26"/>
      <c r="M11" s="27" t="s">
        <v>31</v>
      </c>
      <c r="N11" s="11">
        <v>2006</v>
      </c>
      <c r="O11" s="11" t="s">
        <v>23</v>
      </c>
      <c r="P11" s="11">
        <f>1972-2021</f>
        <v>-49</v>
      </c>
      <c r="Q11" s="28" t="s">
        <v>32</v>
      </c>
      <c r="R11" s="29"/>
    </row>
    <row r="12" spans="1:18" ht="28" x14ac:dyDescent="0.35">
      <c r="A12" s="11">
        <v>3</v>
      </c>
      <c r="B12" s="30" t="s">
        <v>33</v>
      </c>
      <c r="C12" s="14" t="s">
        <v>34</v>
      </c>
      <c r="D12" s="23" t="s">
        <v>27</v>
      </c>
      <c r="E12" s="31" t="s">
        <v>35</v>
      </c>
      <c r="F12" s="23" t="s">
        <v>36</v>
      </c>
      <c r="G12" s="25" t="s">
        <v>21</v>
      </c>
      <c r="H12" s="25">
        <v>2</v>
      </c>
      <c r="I12" s="25">
        <v>3</v>
      </c>
      <c r="J12" s="26"/>
      <c r="K12" s="29"/>
      <c r="L12" s="26"/>
      <c r="M12" s="11"/>
      <c r="N12" s="32"/>
      <c r="O12" s="11" t="s">
        <v>23</v>
      </c>
      <c r="P12" s="11">
        <f>1972-2021</f>
        <v>-49</v>
      </c>
      <c r="Q12" s="28" t="s">
        <v>37</v>
      </c>
      <c r="R12" s="29"/>
    </row>
    <row r="13" spans="1:18" ht="28" x14ac:dyDescent="0.35">
      <c r="A13" s="11">
        <v>4</v>
      </c>
      <c r="B13" s="30" t="s">
        <v>38</v>
      </c>
      <c r="C13" s="14" t="s">
        <v>39</v>
      </c>
      <c r="D13" s="23" t="s">
        <v>27</v>
      </c>
      <c r="E13" s="31" t="s">
        <v>40</v>
      </c>
      <c r="F13" s="23" t="s">
        <v>41</v>
      </c>
      <c r="G13" s="25" t="s">
        <v>42</v>
      </c>
      <c r="H13" s="25" t="s">
        <v>22</v>
      </c>
      <c r="I13" s="25">
        <v>2</v>
      </c>
      <c r="J13" s="26"/>
      <c r="K13" s="29"/>
      <c r="L13" s="26"/>
      <c r="M13" s="11"/>
      <c r="N13" s="32"/>
      <c r="O13" s="11" t="s">
        <v>23</v>
      </c>
      <c r="P13" s="11">
        <f>1967-2021</f>
        <v>-54</v>
      </c>
      <c r="Q13" s="28" t="s">
        <v>43</v>
      </c>
      <c r="R13" s="29"/>
    </row>
    <row r="14" spans="1:18" ht="84" x14ac:dyDescent="0.35">
      <c r="A14" s="11">
        <v>5</v>
      </c>
      <c r="B14" s="22" t="s">
        <v>64</v>
      </c>
      <c r="C14" s="14" t="s">
        <v>65</v>
      </c>
      <c r="D14" s="23" t="s">
        <v>27</v>
      </c>
      <c r="E14" s="24" t="s">
        <v>66</v>
      </c>
      <c r="F14" s="14" t="s">
        <v>67</v>
      </c>
      <c r="G14" s="25" t="s">
        <v>21</v>
      </c>
      <c r="H14" s="25" t="s">
        <v>22</v>
      </c>
      <c r="I14" s="25">
        <v>8</v>
      </c>
      <c r="J14" s="26"/>
      <c r="K14" s="11"/>
      <c r="L14" s="26"/>
      <c r="M14" s="11" t="s">
        <v>68</v>
      </c>
      <c r="N14" s="32">
        <v>2006</v>
      </c>
      <c r="O14" s="11" t="s">
        <v>23</v>
      </c>
      <c r="P14" s="11">
        <f>1967-2021</f>
        <v>-54</v>
      </c>
      <c r="Q14" s="28" t="s">
        <v>69</v>
      </c>
      <c r="R14" s="29"/>
    </row>
    <row r="15" spans="1:18" ht="56" x14ac:dyDescent="0.35">
      <c r="A15" s="11">
        <v>6</v>
      </c>
      <c r="B15" s="50" t="s">
        <v>70</v>
      </c>
      <c r="C15" s="14" t="s">
        <v>71</v>
      </c>
      <c r="D15" s="23" t="s">
        <v>27</v>
      </c>
      <c r="E15" s="31" t="s">
        <v>72</v>
      </c>
      <c r="F15" s="14" t="s">
        <v>73</v>
      </c>
      <c r="G15" s="25" t="s">
        <v>256</v>
      </c>
      <c r="H15" s="11">
        <v>2</v>
      </c>
      <c r="I15" s="25">
        <v>5</v>
      </c>
      <c r="J15" s="11" t="s">
        <v>22</v>
      </c>
      <c r="K15" s="11" t="s">
        <v>22</v>
      </c>
      <c r="L15" s="26" t="s">
        <v>22</v>
      </c>
      <c r="M15" s="51" t="s">
        <v>74</v>
      </c>
      <c r="N15" s="27">
        <v>2010</v>
      </c>
      <c r="O15" s="11" t="s">
        <v>23</v>
      </c>
      <c r="P15" s="11">
        <f>1969-2021</f>
        <v>-52</v>
      </c>
      <c r="Q15" s="35" t="s">
        <v>75</v>
      </c>
      <c r="R15" s="29"/>
    </row>
    <row r="16" spans="1:18" ht="42" x14ac:dyDescent="0.35">
      <c r="A16" s="11">
        <v>7</v>
      </c>
      <c r="B16" s="28" t="s">
        <v>254</v>
      </c>
      <c r="C16" s="14" t="s">
        <v>44</v>
      </c>
      <c r="D16" s="23" t="s">
        <v>264</v>
      </c>
      <c r="E16" s="13" t="s">
        <v>45</v>
      </c>
      <c r="F16" s="14" t="s">
        <v>46</v>
      </c>
      <c r="G16" s="25" t="s">
        <v>47</v>
      </c>
      <c r="H16" s="11">
        <v>2</v>
      </c>
      <c r="I16" s="25">
        <v>5</v>
      </c>
      <c r="J16" s="11" t="s">
        <v>22</v>
      </c>
      <c r="K16" s="11" t="s">
        <v>22</v>
      </c>
      <c r="L16" s="26"/>
      <c r="M16" s="27" t="s">
        <v>249</v>
      </c>
      <c r="N16" s="27">
        <v>2008</v>
      </c>
      <c r="O16" s="11" t="s">
        <v>48</v>
      </c>
      <c r="P16" s="11">
        <f>1983-2021</f>
        <v>-38</v>
      </c>
      <c r="Q16" s="28" t="s">
        <v>49</v>
      </c>
      <c r="R16" s="29"/>
    </row>
    <row r="17" spans="1:18" ht="28" x14ac:dyDescent="0.35">
      <c r="A17" s="11">
        <v>8</v>
      </c>
      <c r="B17" s="69" t="s">
        <v>50</v>
      </c>
      <c r="C17" s="14" t="s">
        <v>51</v>
      </c>
      <c r="D17" s="23" t="s">
        <v>264</v>
      </c>
      <c r="E17" s="34"/>
      <c r="F17" s="27" t="s">
        <v>52</v>
      </c>
      <c r="G17" s="25" t="s">
        <v>21</v>
      </c>
      <c r="H17" s="25" t="s">
        <v>22</v>
      </c>
      <c r="I17" s="25">
        <v>1</v>
      </c>
      <c r="J17" s="26"/>
      <c r="K17" s="11"/>
      <c r="L17" s="26"/>
      <c r="M17" s="11"/>
      <c r="N17" s="25"/>
      <c r="O17" s="11" t="s">
        <v>48</v>
      </c>
      <c r="P17" s="11">
        <f>1981-2021</f>
        <v>-40</v>
      </c>
      <c r="Q17" s="35" t="s">
        <v>53</v>
      </c>
      <c r="R17" s="29"/>
    </row>
    <row r="18" spans="1:18" ht="28" x14ac:dyDescent="0.35">
      <c r="A18" s="11">
        <v>9</v>
      </c>
      <c r="B18" s="22" t="s">
        <v>76</v>
      </c>
      <c r="C18" s="14" t="s">
        <v>77</v>
      </c>
      <c r="D18" s="23" t="s">
        <v>264</v>
      </c>
      <c r="E18" s="31" t="s">
        <v>78</v>
      </c>
      <c r="F18" s="14" t="s">
        <v>79</v>
      </c>
      <c r="G18" s="25" t="s">
        <v>21</v>
      </c>
      <c r="H18" s="25" t="s">
        <v>22</v>
      </c>
      <c r="I18" s="25">
        <v>8</v>
      </c>
      <c r="J18" s="26"/>
      <c r="K18" s="11"/>
      <c r="L18" s="26"/>
      <c r="M18" s="27" t="s">
        <v>80</v>
      </c>
      <c r="N18" s="25" t="s">
        <v>81</v>
      </c>
      <c r="O18" s="11" t="s">
        <v>48</v>
      </c>
      <c r="P18" s="41">
        <f>1964-2021</f>
        <v>-57</v>
      </c>
      <c r="Q18" s="28" t="s">
        <v>82</v>
      </c>
      <c r="R18" s="29"/>
    </row>
    <row r="19" spans="1:18" ht="28" x14ac:dyDescent="0.35">
      <c r="A19" s="11">
        <v>10</v>
      </c>
      <c r="B19" s="72" t="s">
        <v>251</v>
      </c>
      <c r="C19" s="73" t="s">
        <v>83</v>
      </c>
      <c r="D19" s="74" t="s">
        <v>264</v>
      </c>
      <c r="E19" s="75" t="s">
        <v>84</v>
      </c>
      <c r="F19" s="73" t="s">
        <v>85</v>
      </c>
      <c r="G19" s="76" t="s">
        <v>21</v>
      </c>
      <c r="H19" s="77" t="s">
        <v>22</v>
      </c>
      <c r="I19" s="77">
        <v>8</v>
      </c>
      <c r="J19" s="78"/>
      <c r="K19" s="71"/>
      <c r="L19" s="79"/>
      <c r="M19" s="78"/>
      <c r="N19" s="78"/>
      <c r="O19" s="71" t="s">
        <v>48</v>
      </c>
      <c r="P19" s="71">
        <f>1967-2021</f>
        <v>-54</v>
      </c>
      <c r="Q19" s="72" t="s">
        <v>86</v>
      </c>
      <c r="R19" s="81"/>
    </row>
    <row r="20" spans="1:18" ht="42" x14ac:dyDescent="0.35">
      <c r="A20" s="11">
        <v>11</v>
      </c>
      <c r="B20" s="50" t="s">
        <v>87</v>
      </c>
      <c r="C20" s="14" t="s">
        <v>88</v>
      </c>
      <c r="D20" s="23" t="s">
        <v>264</v>
      </c>
      <c r="E20" s="24" t="s">
        <v>66</v>
      </c>
      <c r="F20" s="23" t="s">
        <v>89</v>
      </c>
      <c r="G20" s="52" t="s">
        <v>21</v>
      </c>
      <c r="H20" s="25" t="s">
        <v>22</v>
      </c>
      <c r="I20" s="25">
        <v>8</v>
      </c>
      <c r="J20" s="42"/>
      <c r="K20" s="11"/>
      <c r="L20" s="26"/>
      <c r="M20" s="51"/>
      <c r="N20" s="27"/>
      <c r="O20" s="11" t="s">
        <v>48</v>
      </c>
      <c r="P20" s="11">
        <f>1969-2021</f>
        <v>-52</v>
      </c>
      <c r="Q20" s="28" t="s">
        <v>90</v>
      </c>
      <c r="R20" s="29"/>
    </row>
    <row r="21" spans="1:18" ht="56" x14ac:dyDescent="0.35">
      <c r="A21" s="11">
        <v>12</v>
      </c>
      <c r="B21" s="50" t="s">
        <v>91</v>
      </c>
      <c r="C21" s="14" t="s">
        <v>92</v>
      </c>
      <c r="D21" s="23" t="s">
        <v>264</v>
      </c>
      <c r="E21" s="31" t="s">
        <v>61</v>
      </c>
      <c r="F21" s="23" t="s">
        <v>93</v>
      </c>
      <c r="G21" s="25" t="s">
        <v>21</v>
      </c>
      <c r="H21" s="25" t="s">
        <v>22</v>
      </c>
      <c r="I21" s="25">
        <v>8</v>
      </c>
      <c r="J21" s="42" t="s">
        <v>94</v>
      </c>
      <c r="K21" s="42">
        <v>2010</v>
      </c>
      <c r="L21" s="42">
        <v>285</v>
      </c>
      <c r="M21" s="42" t="s">
        <v>95</v>
      </c>
      <c r="N21" s="42">
        <v>2006</v>
      </c>
      <c r="O21" s="11" t="s">
        <v>48</v>
      </c>
      <c r="P21" s="11">
        <f>1968-2021</f>
        <v>-53</v>
      </c>
      <c r="Q21" s="50" t="s">
        <v>96</v>
      </c>
      <c r="R21" s="29"/>
    </row>
    <row r="22" spans="1:18" ht="42" x14ac:dyDescent="0.35">
      <c r="A22" s="11">
        <v>13</v>
      </c>
      <c r="B22" s="50" t="s">
        <v>97</v>
      </c>
      <c r="C22" s="14" t="s">
        <v>98</v>
      </c>
      <c r="D22" s="23" t="s">
        <v>264</v>
      </c>
      <c r="E22" s="24" t="s">
        <v>99</v>
      </c>
      <c r="F22" s="23" t="s">
        <v>100</v>
      </c>
      <c r="G22" s="52" t="s">
        <v>21</v>
      </c>
      <c r="H22" s="25" t="s">
        <v>22</v>
      </c>
      <c r="I22" s="25">
        <v>8</v>
      </c>
      <c r="J22" s="42" t="s">
        <v>94</v>
      </c>
      <c r="K22" s="11">
        <v>2017</v>
      </c>
      <c r="L22" s="26"/>
      <c r="M22" s="51" t="s">
        <v>101</v>
      </c>
      <c r="N22" s="27">
        <v>2014</v>
      </c>
      <c r="O22" s="11" t="s">
        <v>48</v>
      </c>
      <c r="P22" s="11">
        <f>1966-2021</f>
        <v>-55</v>
      </c>
      <c r="Q22" s="28" t="s">
        <v>102</v>
      </c>
      <c r="R22" s="29"/>
    </row>
    <row r="23" spans="1:18" ht="28" x14ac:dyDescent="0.35">
      <c r="A23" s="11">
        <v>14</v>
      </c>
      <c r="B23" s="28" t="s">
        <v>156</v>
      </c>
      <c r="C23" s="14" t="s">
        <v>157</v>
      </c>
      <c r="D23" s="23" t="s">
        <v>264</v>
      </c>
      <c r="E23" s="40" t="s">
        <v>269</v>
      </c>
      <c r="F23" s="14" t="s">
        <v>158</v>
      </c>
      <c r="G23" s="25" t="s">
        <v>21</v>
      </c>
      <c r="H23" s="25" t="s">
        <v>22</v>
      </c>
      <c r="I23" s="25">
        <v>8</v>
      </c>
      <c r="J23" s="26"/>
      <c r="K23" s="11"/>
      <c r="L23" s="26"/>
      <c r="M23" s="27" t="s">
        <v>159</v>
      </c>
      <c r="N23" s="27">
        <v>2013</v>
      </c>
      <c r="O23" s="11" t="s">
        <v>23</v>
      </c>
      <c r="P23" s="11">
        <f>1985-2021</f>
        <v>-36</v>
      </c>
      <c r="Q23" s="35" t="s">
        <v>160</v>
      </c>
      <c r="R23" s="29"/>
    </row>
    <row r="24" spans="1:18" ht="42" x14ac:dyDescent="0.35">
      <c r="A24" s="11">
        <v>15</v>
      </c>
      <c r="B24" s="22" t="s">
        <v>123</v>
      </c>
      <c r="C24" s="14" t="s">
        <v>124</v>
      </c>
      <c r="D24" s="23" t="s">
        <v>264</v>
      </c>
      <c r="E24" s="40" t="s">
        <v>269</v>
      </c>
      <c r="F24" s="14" t="s">
        <v>126</v>
      </c>
      <c r="G24" s="25" t="s">
        <v>21</v>
      </c>
      <c r="H24" s="25" t="s">
        <v>22</v>
      </c>
      <c r="I24" s="25">
        <v>8</v>
      </c>
      <c r="J24" s="26"/>
      <c r="K24" s="29"/>
      <c r="L24" s="26"/>
      <c r="M24" s="27" t="s">
        <v>250</v>
      </c>
      <c r="N24" s="88" t="s">
        <v>127</v>
      </c>
      <c r="O24" s="11" t="s">
        <v>48</v>
      </c>
      <c r="P24" s="11">
        <f>1978-2021</f>
        <v>-43</v>
      </c>
      <c r="Q24" s="28" t="s">
        <v>128</v>
      </c>
      <c r="R24" s="29"/>
    </row>
    <row r="25" spans="1:18" ht="30" x14ac:dyDescent="0.35">
      <c r="A25" s="11">
        <v>16</v>
      </c>
      <c r="B25" s="36" t="s">
        <v>54</v>
      </c>
      <c r="C25" s="37" t="s">
        <v>55</v>
      </c>
      <c r="D25" s="38" t="s">
        <v>265</v>
      </c>
      <c r="E25" s="39" t="s">
        <v>78</v>
      </c>
      <c r="F25" s="37" t="s">
        <v>56</v>
      </c>
      <c r="G25" s="25" t="s">
        <v>57</v>
      </c>
      <c r="H25" s="40" t="s">
        <v>22</v>
      </c>
      <c r="I25" s="41">
        <v>8</v>
      </c>
      <c r="J25" s="42"/>
      <c r="K25" s="43"/>
      <c r="L25" s="44"/>
      <c r="M25" s="42"/>
      <c r="N25" s="45"/>
      <c r="O25" s="41" t="s">
        <v>48</v>
      </c>
      <c r="P25" s="41">
        <f>1965-2021</f>
        <v>-56</v>
      </c>
      <c r="Q25" s="46" t="s">
        <v>58</v>
      </c>
      <c r="R25" s="29"/>
    </row>
    <row r="26" spans="1:18" ht="28" x14ac:dyDescent="0.35">
      <c r="A26" s="11">
        <v>17</v>
      </c>
      <c r="B26" s="28" t="s">
        <v>103</v>
      </c>
      <c r="C26" s="14" t="s">
        <v>104</v>
      </c>
      <c r="D26" s="38" t="s">
        <v>265</v>
      </c>
      <c r="E26" s="24" t="s">
        <v>99</v>
      </c>
      <c r="F26" s="23" t="s">
        <v>105</v>
      </c>
      <c r="G26" s="25" t="s">
        <v>21</v>
      </c>
      <c r="H26" s="49" t="s">
        <v>22</v>
      </c>
      <c r="I26" s="25">
        <v>8</v>
      </c>
      <c r="J26" s="26"/>
      <c r="K26" s="11"/>
      <c r="L26" s="26"/>
      <c r="M26" s="27" t="s">
        <v>106</v>
      </c>
      <c r="N26" s="25">
        <v>2008</v>
      </c>
      <c r="O26" s="11" t="s">
        <v>48</v>
      </c>
      <c r="P26" s="25">
        <f>1986-2021</f>
        <v>-35</v>
      </c>
      <c r="Q26" s="28" t="s">
        <v>107</v>
      </c>
      <c r="R26" s="29"/>
    </row>
    <row r="27" spans="1:18" ht="42" x14ac:dyDescent="0.35">
      <c r="A27" s="11">
        <v>18</v>
      </c>
      <c r="B27" s="22" t="s">
        <v>108</v>
      </c>
      <c r="C27" s="14" t="s">
        <v>109</v>
      </c>
      <c r="D27" s="38" t="s">
        <v>265</v>
      </c>
      <c r="E27" s="31" t="s">
        <v>61</v>
      </c>
      <c r="F27" s="23" t="s">
        <v>110</v>
      </c>
      <c r="G27" s="25" t="s">
        <v>21</v>
      </c>
      <c r="H27" s="25" t="s">
        <v>22</v>
      </c>
      <c r="I27" s="25">
        <v>8</v>
      </c>
      <c r="J27" s="54" t="s">
        <v>22</v>
      </c>
      <c r="K27" s="25" t="s">
        <v>22</v>
      </c>
      <c r="L27" s="54" t="s">
        <v>22</v>
      </c>
      <c r="M27" s="11" t="s">
        <v>111</v>
      </c>
      <c r="N27" s="11">
        <v>2003</v>
      </c>
      <c r="O27" s="11" t="s">
        <v>48</v>
      </c>
      <c r="P27" s="11">
        <f>1979-2021</f>
        <v>-42</v>
      </c>
      <c r="Q27" s="28" t="s">
        <v>112</v>
      </c>
      <c r="R27" s="29"/>
    </row>
    <row r="28" spans="1:18" ht="28" x14ac:dyDescent="0.35">
      <c r="A28" s="11">
        <v>19</v>
      </c>
      <c r="B28" s="28" t="s">
        <v>113</v>
      </c>
      <c r="C28" s="14" t="s">
        <v>114</v>
      </c>
      <c r="D28" s="38" t="s">
        <v>265</v>
      </c>
      <c r="E28" s="40" t="s">
        <v>99</v>
      </c>
      <c r="F28" s="23" t="s">
        <v>115</v>
      </c>
      <c r="G28" s="25" t="s">
        <v>21</v>
      </c>
      <c r="H28" s="25" t="s">
        <v>22</v>
      </c>
      <c r="I28" s="25">
        <v>8</v>
      </c>
      <c r="J28" s="26"/>
      <c r="K28" s="11"/>
      <c r="L28" s="26"/>
      <c r="M28" s="27"/>
      <c r="N28" s="27"/>
      <c r="O28" s="11" t="s">
        <v>48</v>
      </c>
      <c r="P28" s="11">
        <f>1982-2021</f>
        <v>-39</v>
      </c>
      <c r="Q28" s="35" t="s">
        <v>116</v>
      </c>
      <c r="R28" s="29"/>
    </row>
    <row r="29" spans="1:18" ht="28" x14ac:dyDescent="0.35">
      <c r="A29" s="11">
        <v>20</v>
      </c>
      <c r="B29" s="63" t="s">
        <v>271</v>
      </c>
      <c r="C29" s="14" t="s">
        <v>117</v>
      </c>
      <c r="D29" s="38" t="s">
        <v>265</v>
      </c>
      <c r="E29" s="24" t="s">
        <v>118</v>
      </c>
      <c r="F29" s="23" t="s">
        <v>119</v>
      </c>
      <c r="G29" s="25" t="s">
        <v>21</v>
      </c>
      <c r="H29" s="25" t="s">
        <v>22</v>
      </c>
      <c r="I29" s="25">
        <v>8</v>
      </c>
      <c r="J29" s="26"/>
      <c r="K29" s="11"/>
      <c r="L29" s="26"/>
      <c r="M29" s="11" t="s">
        <v>120</v>
      </c>
      <c r="N29" s="25" t="s">
        <v>121</v>
      </c>
      <c r="O29" s="11" t="s">
        <v>48</v>
      </c>
      <c r="P29" s="11">
        <f>1987-2021</f>
        <v>-34</v>
      </c>
      <c r="Q29" s="28" t="s">
        <v>122</v>
      </c>
      <c r="R29" s="29"/>
    </row>
    <row r="30" spans="1:18" ht="42" x14ac:dyDescent="0.35">
      <c r="A30" s="11">
        <v>21</v>
      </c>
      <c r="B30" s="22" t="s">
        <v>129</v>
      </c>
      <c r="C30" s="14" t="s">
        <v>130</v>
      </c>
      <c r="D30" s="38" t="s">
        <v>265</v>
      </c>
      <c r="E30" s="31" t="s">
        <v>35</v>
      </c>
      <c r="F30" s="14" t="s">
        <v>131</v>
      </c>
      <c r="G30" s="25" t="s">
        <v>256</v>
      </c>
      <c r="H30" s="11">
        <v>2</v>
      </c>
      <c r="I30" s="25">
        <v>5</v>
      </c>
      <c r="J30" s="26" t="s">
        <v>22</v>
      </c>
      <c r="K30" s="11" t="s">
        <v>22</v>
      </c>
      <c r="L30" s="26" t="s">
        <v>22</v>
      </c>
      <c r="M30" s="27" t="s">
        <v>132</v>
      </c>
      <c r="N30" s="11">
        <v>2011</v>
      </c>
      <c r="O30" s="11" t="s">
        <v>48</v>
      </c>
      <c r="P30" s="11">
        <f>1980-2021</f>
        <v>-41</v>
      </c>
      <c r="Q30" s="28" t="s">
        <v>133</v>
      </c>
      <c r="R30" s="29"/>
    </row>
    <row r="31" spans="1:18" ht="30" x14ac:dyDescent="0.35">
      <c r="A31" s="11">
        <v>22</v>
      </c>
      <c r="B31" s="58" t="s">
        <v>134</v>
      </c>
      <c r="C31" s="11" t="s">
        <v>135</v>
      </c>
      <c r="D31" s="38" t="s">
        <v>265</v>
      </c>
      <c r="E31" s="60" t="s">
        <v>42</v>
      </c>
      <c r="F31" s="23" t="s">
        <v>136</v>
      </c>
      <c r="G31" s="25" t="s">
        <v>21</v>
      </c>
      <c r="H31" s="25" t="s">
        <v>22</v>
      </c>
      <c r="I31" s="25">
        <v>8</v>
      </c>
      <c r="J31" s="26"/>
      <c r="K31" s="11"/>
      <c r="L31" s="26"/>
      <c r="M31" s="11"/>
      <c r="N31" s="11"/>
      <c r="O31" s="11" t="s">
        <v>48</v>
      </c>
      <c r="P31" s="11">
        <f>1975-2021</f>
        <v>-46</v>
      </c>
      <c r="Q31" s="61" t="s">
        <v>137</v>
      </c>
      <c r="R31" s="29"/>
    </row>
    <row r="32" spans="1:18" ht="42" x14ac:dyDescent="0.35">
      <c r="A32" s="11">
        <v>23</v>
      </c>
      <c r="B32" s="28" t="s">
        <v>138</v>
      </c>
      <c r="C32" s="14" t="s">
        <v>139</v>
      </c>
      <c r="D32" s="38" t="s">
        <v>265</v>
      </c>
      <c r="E32" s="31" t="s">
        <v>61</v>
      </c>
      <c r="F32" s="14" t="s">
        <v>140</v>
      </c>
      <c r="G32" s="25" t="s">
        <v>21</v>
      </c>
      <c r="H32" s="25" t="s">
        <v>22</v>
      </c>
      <c r="I32" s="25">
        <v>8</v>
      </c>
      <c r="J32" s="27" t="s">
        <v>141</v>
      </c>
      <c r="K32" s="27">
        <v>2013</v>
      </c>
      <c r="L32" s="27">
        <v>285</v>
      </c>
      <c r="M32" s="27" t="s">
        <v>142</v>
      </c>
      <c r="N32" s="27">
        <v>2013</v>
      </c>
      <c r="O32" s="11" t="s">
        <v>23</v>
      </c>
      <c r="P32" s="11">
        <f>1979-2021</f>
        <v>-42</v>
      </c>
      <c r="Q32" s="35" t="s">
        <v>143</v>
      </c>
      <c r="R32" s="29"/>
    </row>
    <row r="33" spans="1:18" ht="28" x14ac:dyDescent="0.35">
      <c r="A33" s="11">
        <v>24</v>
      </c>
      <c r="B33" s="62" t="s">
        <v>266</v>
      </c>
      <c r="C33" s="14" t="s">
        <v>144</v>
      </c>
      <c r="D33" s="38" t="s">
        <v>265</v>
      </c>
      <c r="E33" s="31" t="s">
        <v>99</v>
      </c>
      <c r="F33" s="14" t="s">
        <v>145</v>
      </c>
      <c r="G33" s="25" t="s">
        <v>21</v>
      </c>
      <c r="H33" s="31" t="s">
        <v>22</v>
      </c>
      <c r="I33" s="31">
        <v>8</v>
      </c>
      <c r="J33" s="11"/>
      <c r="K33" s="11"/>
      <c r="L33" s="26"/>
      <c r="M33" s="27"/>
      <c r="N33" s="27"/>
      <c r="O33" s="11" t="s">
        <v>48</v>
      </c>
      <c r="P33" s="11">
        <f>1980-2021</f>
        <v>-41</v>
      </c>
      <c r="Q33" s="28" t="s">
        <v>146</v>
      </c>
      <c r="R33" s="29"/>
    </row>
    <row r="34" spans="1:18" ht="28" x14ac:dyDescent="0.35">
      <c r="A34" s="11">
        <v>25</v>
      </c>
      <c r="B34" s="55" t="s">
        <v>267</v>
      </c>
      <c r="C34" s="14" t="s">
        <v>147</v>
      </c>
      <c r="D34" s="38" t="s">
        <v>265</v>
      </c>
      <c r="E34" s="60" t="s">
        <v>125</v>
      </c>
      <c r="F34" s="14" t="s">
        <v>148</v>
      </c>
      <c r="G34" s="25" t="s">
        <v>257</v>
      </c>
      <c r="H34" s="25">
        <v>1</v>
      </c>
      <c r="I34" s="25">
        <v>11</v>
      </c>
      <c r="J34" s="26"/>
      <c r="K34" s="11"/>
      <c r="L34" s="26"/>
      <c r="M34" s="11"/>
      <c r="N34" s="11"/>
      <c r="O34" s="11" t="s">
        <v>48</v>
      </c>
      <c r="P34" s="11">
        <f>1985-2021</f>
        <v>-36</v>
      </c>
      <c r="Q34" s="28" t="s">
        <v>149</v>
      </c>
      <c r="R34" s="29"/>
    </row>
    <row r="35" spans="1:18" ht="28" x14ac:dyDescent="0.35">
      <c r="A35" s="11">
        <v>26</v>
      </c>
      <c r="B35" s="63" t="s">
        <v>150</v>
      </c>
      <c r="C35" s="14" t="s">
        <v>151</v>
      </c>
      <c r="D35" s="38" t="s">
        <v>265</v>
      </c>
      <c r="E35" s="24" t="s">
        <v>40</v>
      </c>
      <c r="F35" s="14" t="s">
        <v>152</v>
      </c>
      <c r="G35" s="25" t="s">
        <v>21</v>
      </c>
      <c r="H35" s="25" t="s">
        <v>22</v>
      </c>
      <c r="I35" s="25">
        <v>8</v>
      </c>
      <c r="J35" s="26" t="s">
        <v>22</v>
      </c>
      <c r="K35" s="29" t="s">
        <v>22</v>
      </c>
      <c r="L35" s="26" t="s">
        <v>22</v>
      </c>
      <c r="M35" s="27" t="s">
        <v>153</v>
      </c>
      <c r="N35" s="25" t="s">
        <v>154</v>
      </c>
      <c r="O35" s="11" t="s">
        <v>48</v>
      </c>
      <c r="P35" s="11">
        <f>1980-2021</f>
        <v>-41</v>
      </c>
      <c r="Q35" s="28" t="s">
        <v>155</v>
      </c>
      <c r="R35" s="29"/>
    </row>
    <row r="36" spans="1:18" ht="28" x14ac:dyDescent="0.35">
      <c r="A36" s="11">
        <v>27</v>
      </c>
      <c r="B36" s="50" t="s">
        <v>178</v>
      </c>
      <c r="C36" s="14" t="s">
        <v>179</v>
      </c>
      <c r="D36" s="38" t="s">
        <v>265</v>
      </c>
      <c r="E36" s="60" t="s">
        <v>269</v>
      </c>
      <c r="F36" s="14" t="s">
        <v>180</v>
      </c>
      <c r="G36" s="25" t="s">
        <v>21</v>
      </c>
      <c r="H36" s="25" t="s">
        <v>22</v>
      </c>
      <c r="I36" s="11">
        <v>8</v>
      </c>
      <c r="J36" s="26"/>
      <c r="K36" s="11"/>
      <c r="L36" s="26"/>
      <c r="M36" s="27" t="s">
        <v>142</v>
      </c>
      <c r="N36" s="27">
        <v>2014</v>
      </c>
      <c r="O36" s="11" t="s">
        <v>48</v>
      </c>
      <c r="P36" s="11">
        <f>1968-2021</f>
        <v>-53</v>
      </c>
      <c r="Q36" s="28" t="s">
        <v>181</v>
      </c>
      <c r="R36" s="29"/>
    </row>
    <row r="37" spans="1:18" ht="42" x14ac:dyDescent="0.35">
      <c r="A37" s="11">
        <v>28</v>
      </c>
      <c r="B37" s="50" t="s">
        <v>161</v>
      </c>
      <c r="C37" s="14" t="s">
        <v>162</v>
      </c>
      <c r="D37" s="38" t="s">
        <v>265</v>
      </c>
      <c r="E37" s="31" t="s">
        <v>40</v>
      </c>
      <c r="F37" s="23" t="s">
        <v>163</v>
      </c>
      <c r="G37" s="25" t="s">
        <v>258</v>
      </c>
      <c r="H37" s="25">
        <v>5</v>
      </c>
      <c r="I37" s="25">
        <v>5</v>
      </c>
      <c r="J37" s="26"/>
      <c r="K37" s="11"/>
      <c r="L37" s="26"/>
      <c r="M37" s="51" t="s">
        <v>164</v>
      </c>
      <c r="N37" s="31">
        <v>2014</v>
      </c>
      <c r="O37" s="31" t="s">
        <v>48</v>
      </c>
      <c r="P37" s="11">
        <f>1977-2021</f>
        <v>-44</v>
      </c>
      <c r="Q37" s="28" t="s">
        <v>165</v>
      </c>
      <c r="R37" s="29"/>
    </row>
    <row r="38" spans="1:18" ht="28" x14ac:dyDescent="0.35">
      <c r="A38" s="11">
        <v>29</v>
      </c>
      <c r="B38" s="28" t="s">
        <v>59</v>
      </c>
      <c r="C38" s="37" t="s">
        <v>60</v>
      </c>
      <c r="D38" s="23" t="s">
        <v>268</v>
      </c>
      <c r="E38" s="40" t="s">
        <v>61</v>
      </c>
      <c r="F38" s="37" t="s">
        <v>62</v>
      </c>
      <c r="G38" s="48" t="s">
        <v>21</v>
      </c>
      <c r="H38" s="49" t="s">
        <v>22</v>
      </c>
      <c r="I38" s="49">
        <v>8</v>
      </c>
      <c r="J38" s="41"/>
      <c r="K38" s="49"/>
      <c r="L38" s="44"/>
      <c r="M38" s="42"/>
      <c r="N38" s="49"/>
      <c r="O38" s="41" t="s">
        <v>48</v>
      </c>
      <c r="P38" s="49">
        <f>1982-2021</f>
        <v>-39</v>
      </c>
      <c r="Q38" s="50" t="s">
        <v>63</v>
      </c>
      <c r="R38" s="29"/>
    </row>
    <row r="39" spans="1:18" ht="42" x14ac:dyDescent="0.35">
      <c r="A39" s="11">
        <v>30</v>
      </c>
      <c r="B39" s="28" t="s">
        <v>252</v>
      </c>
      <c r="C39" s="14" t="s">
        <v>166</v>
      </c>
      <c r="D39" s="23" t="s">
        <v>270</v>
      </c>
      <c r="E39" s="31" t="s">
        <v>125</v>
      </c>
      <c r="F39" s="37" t="s">
        <v>167</v>
      </c>
      <c r="G39" s="25" t="s">
        <v>21</v>
      </c>
      <c r="H39" s="25" t="s">
        <v>22</v>
      </c>
      <c r="I39" s="25">
        <v>8</v>
      </c>
      <c r="J39" s="26"/>
      <c r="K39" s="11"/>
      <c r="L39" s="26"/>
      <c r="M39" s="27"/>
      <c r="N39" s="27"/>
      <c r="O39" s="11" t="s">
        <v>23</v>
      </c>
      <c r="P39" s="41">
        <f>1979-2021</f>
        <v>-42</v>
      </c>
      <c r="Q39" s="35" t="s">
        <v>168</v>
      </c>
      <c r="R39" s="29"/>
    </row>
    <row r="40" spans="1:18" ht="28" x14ac:dyDescent="0.35">
      <c r="A40" s="11">
        <v>31</v>
      </c>
      <c r="B40" s="28" t="s">
        <v>169</v>
      </c>
      <c r="C40" s="14" t="s">
        <v>170</v>
      </c>
      <c r="D40" s="23" t="s">
        <v>270</v>
      </c>
      <c r="E40" s="40" t="s">
        <v>125</v>
      </c>
      <c r="F40" s="14" t="s">
        <v>171</v>
      </c>
      <c r="G40" s="25" t="s">
        <v>21</v>
      </c>
      <c r="H40" s="25" t="s">
        <v>22</v>
      </c>
      <c r="I40" s="25">
        <v>8</v>
      </c>
      <c r="J40" s="26"/>
      <c r="K40" s="11"/>
      <c r="L40" s="26"/>
      <c r="M40" s="11" t="s">
        <v>142</v>
      </c>
      <c r="N40" s="25" t="s">
        <v>172</v>
      </c>
      <c r="O40" s="11" t="s">
        <v>23</v>
      </c>
      <c r="P40" s="25">
        <f>1968-2021</f>
        <v>-53</v>
      </c>
      <c r="Q40" s="28" t="s">
        <v>173</v>
      </c>
      <c r="R40" s="29"/>
    </row>
    <row r="41" spans="1:18" ht="28" x14ac:dyDescent="0.35">
      <c r="A41" s="11">
        <v>32</v>
      </c>
      <c r="B41" s="50" t="s">
        <v>182</v>
      </c>
      <c r="C41" s="14" t="s">
        <v>183</v>
      </c>
      <c r="D41" s="23" t="s">
        <v>270</v>
      </c>
      <c r="E41" s="60" t="s">
        <v>66</v>
      </c>
      <c r="F41" s="14" t="s">
        <v>184</v>
      </c>
      <c r="G41" s="25" t="s">
        <v>261</v>
      </c>
      <c r="H41" s="25">
        <v>2</v>
      </c>
      <c r="I41" s="11">
        <v>3</v>
      </c>
      <c r="J41" s="26" t="s">
        <v>22</v>
      </c>
      <c r="K41" s="11" t="s">
        <v>22</v>
      </c>
      <c r="L41" s="26" t="s">
        <v>22</v>
      </c>
      <c r="M41" s="11" t="s">
        <v>185</v>
      </c>
      <c r="N41" s="11">
        <v>2010</v>
      </c>
      <c r="O41" s="11" t="s">
        <v>48</v>
      </c>
      <c r="P41" s="11">
        <f>1974-2021</f>
        <v>-47</v>
      </c>
      <c r="Q41" s="28" t="s">
        <v>186</v>
      </c>
      <c r="R41" s="29"/>
    </row>
    <row r="42" spans="1:18" ht="42" x14ac:dyDescent="0.35">
      <c r="A42" s="11">
        <v>33</v>
      </c>
      <c r="B42" s="63" t="s">
        <v>187</v>
      </c>
      <c r="C42" s="14" t="s">
        <v>188</v>
      </c>
      <c r="D42" s="23" t="s">
        <v>270</v>
      </c>
      <c r="E42" s="64" t="s">
        <v>189</v>
      </c>
      <c r="F42" s="14" t="s">
        <v>190</v>
      </c>
      <c r="G42" s="25" t="s">
        <v>260</v>
      </c>
      <c r="H42" s="25">
        <v>4</v>
      </c>
      <c r="I42" s="25">
        <v>3</v>
      </c>
      <c r="J42" s="26" t="s">
        <v>22</v>
      </c>
      <c r="K42" s="11" t="s">
        <v>22</v>
      </c>
      <c r="L42" s="26" t="s">
        <v>22</v>
      </c>
      <c r="M42" s="27" t="s">
        <v>191</v>
      </c>
      <c r="N42" s="25" t="s">
        <v>192</v>
      </c>
      <c r="O42" s="11" t="s">
        <v>23</v>
      </c>
      <c r="P42" s="25">
        <f>1985-2021</f>
        <v>-36</v>
      </c>
      <c r="Q42" s="28" t="s">
        <v>193</v>
      </c>
      <c r="R42" s="29"/>
    </row>
    <row r="43" spans="1:18" ht="56" x14ac:dyDescent="0.35">
      <c r="A43" s="11">
        <v>34</v>
      </c>
      <c r="B43" s="22" t="s">
        <v>194</v>
      </c>
      <c r="C43" s="14" t="s">
        <v>195</v>
      </c>
      <c r="D43" s="23" t="s">
        <v>270</v>
      </c>
      <c r="E43" s="24" t="s">
        <v>196</v>
      </c>
      <c r="F43" s="14" t="s">
        <v>197</v>
      </c>
      <c r="G43" s="25" t="s">
        <v>259</v>
      </c>
      <c r="H43" s="25">
        <v>3</v>
      </c>
      <c r="I43" s="25">
        <v>4</v>
      </c>
      <c r="J43" s="26"/>
      <c r="K43" s="11"/>
      <c r="L43" s="26"/>
      <c r="M43" s="11"/>
      <c r="N43" s="11"/>
      <c r="O43" s="11" t="s">
        <v>48</v>
      </c>
      <c r="P43" s="25">
        <f>1980-2021</f>
        <v>-41</v>
      </c>
      <c r="Q43" s="28" t="s">
        <v>198</v>
      </c>
      <c r="R43" s="29"/>
    </row>
    <row r="44" spans="1:18" ht="28" x14ac:dyDescent="0.35">
      <c r="A44" s="11">
        <v>35</v>
      </c>
      <c r="B44" s="50" t="s">
        <v>199</v>
      </c>
      <c r="C44" s="14" t="s">
        <v>200</v>
      </c>
      <c r="D44" s="23" t="s">
        <v>270</v>
      </c>
      <c r="E44" s="65" t="s">
        <v>196</v>
      </c>
      <c r="F44" s="23" t="s">
        <v>201</v>
      </c>
      <c r="G44" s="25" t="s">
        <v>257</v>
      </c>
      <c r="H44" s="25">
        <v>1</v>
      </c>
      <c r="I44" s="25">
        <v>11</v>
      </c>
      <c r="J44" s="26"/>
      <c r="K44" s="11"/>
      <c r="L44" s="11">
        <v>120</v>
      </c>
      <c r="M44" s="51" t="s">
        <v>202</v>
      </c>
      <c r="N44" s="31">
        <v>2014</v>
      </c>
      <c r="O44" s="31" t="s">
        <v>48</v>
      </c>
      <c r="P44" s="11">
        <f>1984-2021</f>
        <v>-37</v>
      </c>
      <c r="Q44" s="28" t="s">
        <v>203</v>
      </c>
      <c r="R44" s="29"/>
    </row>
    <row r="45" spans="1:18" ht="28" x14ac:dyDescent="0.35">
      <c r="A45" s="11">
        <v>36</v>
      </c>
      <c r="B45" s="28" t="s">
        <v>204</v>
      </c>
      <c r="C45" s="14" t="s">
        <v>205</v>
      </c>
      <c r="D45" s="23" t="s">
        <v>270</v>
      </c>
      <c r="E45" s="24" t="s">
        <v>99</v>
      </c>
      <c r="F45" s="23" t="s">
        <v>206</v>
      </c>
      <c r="G45" s="25" t="s">
        <v>21</v>
      </c>
      <c r="H45" s="25" t="s">
        <v>22</v>
      </c>
      <c r="I45" s="11">
        <v>8</v>
      </c>
      <c r="J45" s="26"/>
      <c r="K45" s="11"/>
      <c r="L45" s="26"/>
      <c r="M45" s="27" t="s">
        <v>207</v>
      </c>
      <c r="N45" s="27">
        <v>2012</v>
      </c>
      <c r="O45" s="11" t="s">
        <v>48</v>
      </c>
      <c r="P45" s="11">
        <f>1970-2021</f>
        <v>-51</v>
      </c>
      <c r="Q45" s="28" t="s">
        <v>208</v>
      </c>
      <c r="R45" s="29"/>
    </row>
    <row r="46" spans="1:18" ht="28" x14ac:dyDescent="0.35">
      <c r="A46" s="11">
        <v>37</v>
      </c>
      <c r="B46" s="63" t="s">
        <v>209</v>
      </c>
      <c r="C46" s="14" t="s">
        <v>210</v>
      </c>
      <c r="D46" s="23" t="s">
        <v>270</v>
      </c>
      <c r="E46" s="24" t="s">
        <v>99</v>
      </c>
      <c r="F46" s="23" t="s">
        <v>211</v>
      </c>
      <c r="G46" s="25" t="s">
        <v>21</v>
      </c>
      <c r="H46" s="25" t="s">
        <v>22</v>
      </c>
      <c r="I46" s="25">
        <v>8</v>
      </c>
      <c r="J46" s="26"/>
      <c r="K46" s="11"/>
      <c r="L46" s="26"/>
      <c r="M46" s="11"/>
      <c r="N46" s="11"/>
      <c r="O46" s="11" t="s">
        <v>212</v>
      </c>
      <c r="P46" s="11">
        <f>1987-2021</f>
        <v>-34</v>
      </c>
      <c r="Q46" s="28" t="s">
        <v>213</v>
      </c>
      <c r="R46" s="29"/>
    </row>
    <row r="47" spans="1:18" ht="28" x14ac:dyDescent="0.35">
      <c r="A47" s="11">
        <v>38</v>
      </c>
      <c r="B47" s="66" t="s">
        <v>214</v>
      </c>
      <c r="C47" s="14" t="s">
        <v>215</v>
      </c>
      <c r="D47" s="23" t="s">
        <v>270</v>
      </c>
      <c r="E47" s="31" t="s">
        <v>216</v>
      </c>
      <c r="F47" s="23" t="s">
        <v>217</v>
      </c>
      <c r="G47" s="25" t="s">
        <v>21</v>
      </c>
      <c r="H47" s="25" t="s">
        <v>22</v>
      </c>
      <c r="I47" s="25">
        <v>8</v>
      </c>
      <c r="J47" s="26" t="s">
        <v>22</v>
      </c>
      <c r="K47" s="11" t="s">
        <v>22</v>
      </c>
      <c r="L47" s="26" t="s">
        <v>22</v>
      </c>
      <c r="M47" s="27" t="s">
        <v>218</v>
      </c>
      <c r="N47" s="11">
        <v>2013</v>
      </c>
      <c r="O47" s="11" t="s">
        <v>48</v>
      </c>
      <c r="P47" s="11">
        <f>1968-2021</f>
        <v>-53</v>
      </c>
      <c r="Q47" s="28" t="s">
        <v>219</v>
      </c>
      <c r="R47" s="29"/>
    </row>
    <row r="48" spans="1:18" ht="42" x14ac:dyDescent="0.35">
      <c r="A48" s="11">
        <v>39</v>
      </c>
      <c r="B48" s="22" t="s">
        <v>220</v>
      </c>
      <c r="C48" s="14" t="s">
        <v>221</v>
      </c>
      <c r="D48" s="23" t="s">
        <v>270</v>
      </c>
      <c r="E48" s="40" t="s">
        <v>196</v>
      </c>
      <c r="F48" s="23" t="s">
        <v>222</v>
      </c>
      <c r="G48" s="25" t="s">
        <v>21</v>
      </c>
      <c r="H48" s="25" t="s">
        <v>22</v>
      </c>
      <c r="I48" s="11">
        <v>8</v>
      </c>
      <c r="J48" s="26" t="s">
        <v>22</v>
      </c>
      <c r="K48" s="29" t="s">
        <v>22</v>
      </c>
      <c r="L48" s="26" t="s">
        <v>22</v>
      </c>
      <c r="M48" s="11"/>
      <c r="N48" s="11"/>
      <c r="O48" s="11" t="s">
        <v>212</v>
      </c>
      <c r="P48" s="11">
        <f>1987-2021</f>
        <v>-34</v>
      </c>
      <c r="Q48" s="28" t="s">
        <v>223</v>
      </c>
      <c r="R48" s="29"/>
    </row>
    <row r="49" spans="1:18" ht="28" x14ac:dyDescent="0.35">
      <c r="A49" s="11">
        <v>40</v>
      </c>
      <c r="B49" s="22" t="s">
        <v>224</v>
      </c>
      <c r="C49" s="67" t="s">
        <v>225</v>
      </c>
      <c r="D49" s="23" t="s">
        <v>270</v>
      </c>
      <c r="E49" s="34" t="s">
        <v>226</v>
      </c>
      <c r="F49" s="23" t="s">
        <v>227</v>
      </c>
      <c r="G49" s="25" t="s">
        <v>272</v>
      </c>
      <c r="H49" s="11">
        <v>1</v>
      </c>
      <c r="I49" s="25">
        <v>6</v>
      </c>
      <c r="J49" s="26"/>
      <c r="K49" s="29"/>
      <c r="L49" s="26"/>
      <c r="M49" s="11"/>
      <c r="N49" s="11"/>
      <c r="O49" s="11"/>
      <c r="P49" s="11">
        <f>1966-2021</f>
        <v>-55</v>
      </c>
      <c r="Q49" s="28" t="s">
        <v>273</v>
      </c>
      <c r="R49" s="29"/>
    </row>
    <row r="50" spans="1:18" ht="56" x14ac:dyDescent="0.35">
      <c r="A50" s="11">
        <v>41</v>
      </c>
      <c r="B50" s="68" t="s">
        <v>228</v>
      </c>
      <c r="C50" s="14" t="s">
        <v>229</v>
      </c>
      <c r="D50" s="23" t="s">
        <v>270</v>
      </c>
      <c r="E50" s="40" t="s">
        <v>40</v>
      </c>
      <c r="F50" s="23" t="s">
        <v>255</v>
      </c>
      <c r="G50" s="25" t="s">
        <v>21</v>
      </c>
      <c r="H50" s="25" t="s">
        <v>22</v>
      </c>
      <c r="I50" s="11">
        <v>8</v>
      </c>
      <c r="J50" s="25" t="s">
        <v>22</v>
      </c>
      <c r="K50" s="25" t="s">
        <v>22</v>
      </c>
      <c r="L50" s="54" t="s">
        <v>22</v>
      </c>
      <c r="M50" s="27" t="s">
        <v>230</v>
      </c>
      <c r="N50" s="25" t="s">
        <v>231</v>
      </c>
      <c r="O50" s="11" t="s">
        <v>48</v>
      </c>
      <c r="P50" s="11">
        <f>1987-2021</f>
        <v>-34</v>
      </c>
      <c r="Q50" s="28" t="s">
        <v>232</v>
      </c>
      <c r="R50" s="29"/>
    </row>
    <row r="51" spans="1:18" ht="28" x14ac:dyDescent="0.35">
      <c r="A51" s="11">
        <v>42</v>
      </c>
      <c r="B51" s="69" t="s">
        <v>233</v>
      </c>
      <c r="C51" s="11" t="s">
        <v>234</v>
      </c>
      <c r="D51" s="23" t="s">
        <v>270</v>
      </c>
      <c r="E51" s="31" t="s">
        <v>196</v>
      </c>
      <c r="F51" s="14" t="s">
        <v>235</v>
      </c>
      <c r="G51" s="25" t="s">
        <v>21</v>
      </c>
      <c r="H51" s="25" t="s">
        <v>22</v>
      </c>
      <c r="I51" s="11">
        <v>8</v>
      </c>
      <c r="J51" s="26"/>
      <c r="K51" s="11"/>
      <c r="L51" s="26"/>
      <c r="M51" s="26"/>
      <c r="N51" s="11"/>
      <c r="O51" s="11" t="s">
        <v>48</v>
      </c>
      <c r="P51" s="11">
        <f>1977-2021</f>
        <v>-44</v>
      </c>
      <c r="Q51" s="28" t="s">
        <v>236</v>
      </c>
      <c r="R51" s="29"/>
    </row>
    <row r="52" spans="1:18" ht="42" x14ac:dyDescent="0.35">
      <c r="A52" s="11">
        <v>43</v>
      </c>
      <c r="B52" s="70" t="s">
        <v>242</v>
      </c>
      <c r="C52" s="14" t="s">
        <v>243</v>
      </c>
      <c r="D52" s="23" t="s">
        <v>270</v>
      </c>
      <c r="E52" s="60" t="s">
        <v>269</v>
      </c>
      <c r="F52" s="23" t="s">
        <v>244</v>
      </c>
      <c r="G52" s="25" t="s">
        <v>21</v>
      </c>
      <c r="H52" s="25" t="s">
        <v>22</v>
      </c>
      <c r="I52" s="25">
        <v>8</v>
      </c>
      <c r="J52" s="26" t="s">
        <v>22</v>
      </c>
      <c r="K52" s="29" t="s">
        <v>22</v>
      </c>
      <c r="L52" s="26" t="s">
        <v>22</v>
      </c>
      <c r="M52" s="27" t="s">
        <v>245</v>
      </c>
      <c r="N52" s="25" t="s">
        <v>231</v>
      </c>
      <c r="O52" s="11" t="s">
        <v>48</v>
      </c>
      <c r="P52" s="25">
        <f>1968-2021</f>
        <v>-53</v>
      </c>
      <c r="Q52" s="28" t="s">
        <v>246</v>
      </c>
      <c r="R52" s="29"/>
    </row>
    <row r="53" spans="1:18" ht="28" x14ac:dyDescent="0.35">
      <c r="A53" s="11">
        <v>44</v>
      </c>
      <c r="B53" s="63" t="s">
        <v>237</v>
      </c>
      <c r="C53" s="14" t="s">
        <v>238</v>
      </c>
      <c r="D53" s="23" t="s">
        <v>239</v>
      </c>
      <c r="E53" s="24" t="s">
        <v>61</v>
      </c>
      <c r="F53" s="23" t="s">
        <v>240</v>
      </c>
      <c r="G53" s="25" t="s">
        <v>21</v>
      </c>
      <c r="H53" s="25" t="s">
        <v>22</v>
      </c>
      <c r="I53" s="25">
        <v>8</v>
      </c>
      <c r="J53" s="26"/>
      <c r="K53" s="11"/>
      <c r="L53" s="26"/>
      <c r="M53" s="11"/>
      <c r="N53" s="11"/>
      <c r="O53" s="11"/>
      <c r="P53" s="11">
        <f>1980-2021</f>
        <v>-41</v>
      </c>
      <c r="Q53" s="28" t="s">
        <v>241</v>
      </c>
      <c r="R53" s="29"/>
    </row>
    <row r="54" spans="1:18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</sheetData>
  <mergeCells count="15">
    <mergeCell ref="R7:R8"/>
    <mergeCell ref="B1:Q1"/>
    <mergeCell ref="A2:Q2"/>
    <mergeCell ref="B3:Q3"/>
    <mergeCell ref="A7:A8"/>
    <mergeCell ref="B7:B8"/>
    <mergeCell ref="C7:C8"/>
    <mergeCell ref="D7:E7"/>
    <mergeCell ref="F7:F8"/>
    <mergeCell ref="G7:G8"/>
    <mergeCell ref="H7:I7"/>
    <mergeCell ref="J7:L7"/>
    <mergeCell ref="M7:O7"/>
    <mergeCell ref="P7:P8"/>
    <mergeCell ref="Q7:Q8"/>
  </mergeCells>
  <pageMargins left="0.2" right="0.45" top="0.5" bottom="0.5" header="0.3" footer="0.3"/>
  <pageSetup paperSize="5" scale="6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view="pageBreakPreview" topLeftCell="A53" zoomScale="90" zoomScaleNormal="90" zoomScaleSheetLayoutView="90" workbookViewId="0">
      <selection activeCell="E61" sqref="E61"/>
    </sheetView>
  </sheetViews>
  <sheetFormatPr defaultRowHeight="14.5" x14ac:dyDescent="0.35"/>
  <cols>
    <col min="1" max="1" width="4.6328125" customWidth="1"/>
    <col min="2" max="2" width="29.36328125" style="130" customWidth="1"/>
    <col min="3" max="3" width="22.81640625" customWidth="1"/>
    <col min="4" max="4" width="19.26953125" style="112" customWidth="1"/>
    <col min="5" max="5" width="12.1796875" style="109" customWidth="1"/>
    <col min="6" max="6" width="24" style="109" customWidth="1"/>
    <col min="7" max="7" width="11.54296875" customWidth="1"/>
    <col min="8" max="8" width="6" customWidth="1"/>
    <col min="9" max="9" width="5.1796875" customWidth="1"/>
    <col min="10" max="10" width="6.36328125" customWidth="1"/>
    <col min="11" max="11" width="6.453125" style="117" customWidth="1"/>
    <col min="12" max="12" width="5.08984375" customWidth="1"/>
    <col min="13" max="13" width="11.453125" style="109" customWidth="1"/>
    <col min="14" max="14" width="7" style="109" customWidth="1"/>
    <col min="15" max="15" width="6.81640625" customWidth="1"/>
    <col min="16" max="16" width="5.54296875" style="109" customWidth="1"/>
    <col min="17" max="17" width="43.54296875" customWidth="1"/>
    <col min="18" max="18" width="11.1796875" customWidth="1"/>
  </cols>
  <sheetData>
    <row r="1" spans="1:18" ht="17.5" x14ac:dyDescent="0.35">
      <c r="A1" s="1"/>
      <c r="B1" s="132" t="s">
        <v>263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2"/>
    </row>
    <row r="2" spans="1:18" ht="18.75" customHeight="1" x14ac:dyDescent="0.35">
      <c r="A2" s="132" t="s">
        <v>262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2"/>
    </row>
    <row r="3" spans="1:18" ht="17.5" x14ac:dyDescent="0.35">
      <c r="A3" s="1"/>
      <c r="B3" s="132" t="s">
        <v>275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2"/>
    </row>
    <row r="4" spans="1:18" ht="17.5" x14ac:dyDescent="0.35">
      <c r="A4" s="2"/>
      <c r="B4" s="124"/>
      <c r="C4" s="90"/>
      <c r="D4" s="111"/>
      <c r="E4" s="114"/>
      <c r="F4" s="93"/>
      <c r="G4" s="90"/>
      <c r="H4" s="90"/>
      <c r="I4" s="90"/>
      <c r="J4" s="90"/>
      <c r="K4" s="116"/>
      <c r="L4" s="90"/>
      <c r="M4" s="93"/>
      <c r="N4" s="114"/>
      <c r="O4" s="90"/>
      <c r="P4" s="93"/>
      <c r="Q4" s="90"/>
      <c r="R4" s="2"/>
    </row>
    <row r="5" spans="1:18" x14ac:dyDescent="0.35">
      <c r="A5" s="2"/>
      <c r="B5" s="125"/>
      <c r="C5" s="2"/>
      <c r="D5" s="110"/>
      <c r="E5" s="108"/>
      <c r="F5" s="108"/>
      <c r="G5" s="2"/>
      <c r="H5" s="2"/>
      <c r="I5" s="2"/>
      <c r="J5" s="2"/>
      <c r="K5" s="59"/>
      <c r="L5" s="2"/>
      <c r="M5" s="108"/>
      <c r="N5" s="108"/>
      <c r="O5" s="2"/>
      <c r="P5" s="108"/>
      <c r="Q5" s="2"/>
      <c r="R5" s="2"/>
    </row>
    <row r="6" spans="1:18" x14ac:dyDescent="0.35">
      <c r="A6" s="2"/>
      <c r="B6" s="125"/>
      <c r="C6" s="2"/>
      <c r="D6" s="110"/>
      <c r="E6" s="108"/>
      <c r="F6" s="108"/>
      <c r="G6" s="2"/>
      <c r="H6" s="2"/>
      <c r="I6" s="2"/>
      <c r="J6" s="2"/>
      <c r="K6" s="59"/>
      <c r="L6" s="2"/>
      <c r="M6" s="108"/>
      <c r="N6" s="108"/>
      <c r="O6" s="2"/>
      <c r="P6" s="108"/>
      <c r="Q6" s="2"/>
      <c r="R6" s="2"/>
    </row>
    <row r="7" spans="1:18" x14ac:dyDescent="0.35">
      <c r="A7" s="133" t="s">
        <v>1</v>
      </c>
      <c r="B7" s="139" t="s">
        <v>253</v>
      </c>
      <c r="C7" s="131" t="s">
        <v>2</v>
      </c>
      <c r="D7" s="133" t="s">
        <v>3</v>
      </c>
      <c r="E7" s="133"/>
      <c r="F7" s="133" t="s">
        <v>4</v>
      </c>
      <c r="G7" s="133" t="s">
        <v>5</v>
      </c>
      <c r="H7" s="133" t="s">
        <v>6</v>
      </c>
      <c r="I7" s="133"/>
      <c r="J7" s="133" t="s">
        <v>7</v>
      </c>
      <c r="K7" s="133"/>
      <c r="L7" s="133"/>
      <c r="M7" s="133" t="s">
        <v>8</v>
      </c>
      <c r="N7" s="133"/>
      <c r="O7" s="133"/>
      <c r="P7" s="133" t="s">
        <v>9</v>
      </c>
      <c r="Q7" s="131" t="s">
        <v>10</v>
      </c>
      <c r="R7" s="131" t="s">
        <v>248</v>
      </c>
    </row>
    <row r="8" spans="1:18" ht="26" x14ac:dyDescent="0.35">
      <c r="A8" s="133"/>
      <c r="B8" s="139"/>
      <c r="C8" s="131"/>
      <c r="D8" s="113" t="s">
        <v>11</v>
      </c>
      <c r="E8" s="113" t="s">
        <v>5</v>
      </c>
      <c r="F8" s="133"/>
      <c r="G8" s="133"/>
      <c r="H8" s="89" t="s">
        <v>12</v>
      </c>
      <c r="I8" s="89" t="s">
        <v>13</v>
      </c>
      <c r="J8" s="89" t="s">
        <v>14</v>
      </c>
      <c r="K8" s="113" t="s">
        <v>15</v>
      </c>
      <c r="L8" s="5" t="s">
        <v>16</v>
      </c>
      <c r="M8" s="92" t="s">
        <v>14</v>
      </c>
      <c r="N8" s="113" t="s">
        <v>17</v>
      </c>
      <c r="O8" s="89" t="s">
        <v>247</v>
      </c>
      <c r="P8" s="133"/>
      <c r="Q8" s="131"/>
      <c r="R8" s="131"/>
    </row>
    <row r="9" spans="1:18" x14ac:dyDescent="0.35">
      <c r="A9" s="91">
        <v>1</v>
      </c>
      <c r="B9" s="126">
        <v>2</v>
      </c>
      <c r="C9" s="89">
        <v>3</v>
      </c>
      <c r="D9" s="113">
        <v>4</v>
      </c>
      <c r="E9" s="115">
        <v>5</v>
      </c>
      <c r="F9" s="94">
        <v>6</v>
      </c>
      <c r="G9" s="91">
        <v>7</v>
      </c>
      <c r="H9" s="91">
        <v>8</v>
      </c>
      <c r="I9" s="91">
        <v>9</v>
      </c>
      <c r="J9" s="91">
        <v>10</v>
      </c>
      <c r="K9" s="115">
        <v>11</v>
      </c>
      <c r="L9" s="87">
        <v>12</v>
      </c>
      <c r="M9" s="94">
        <v>13</v>
      </c>
      <c r="N9" s="115">
        <v>14</v>
      </c>
      <c r="O9" s="91">
        <v>15</v>
      </c>
      <c r="P9" s="94">
        <v>16</v>
      </c>
      <c r="Q9" s="91">
        <v>17</v>
      </c>
      <c r="R9" s="6">
        <v>18</v>
      </c>
    </row>
    <row r="10" spans="1:18" ht="42" x14ac:dyDescent="0.35">
      <c r="A10" s="11">
        <v>1</v>
      </c>
      <c r="B10" s="68" t="s">
        <v>25</v>
      </c>
      <c r="C10" s="14" t="s">
        <v>26</v>
      </c>
      <c r="D10" s="23" t="s">
        <v>27</v>
      </c>
      <c r="E10" s="24" t="s">
        <v>28</v>
      </c>
      <c r="F10" s="14" t="s">
        <v>341</v>
      </c>
      <c r="G10" s="25" t="s">
        <v>282</v>
      </c>
      <c r="H10" s="25"/>
      <c r="I10" s="25">
        <v>2</v>
      </c>
      <c r="J10" s="11"/>
      <c r="K10" s="11"/>
      <c r="L10" s="11"/>
      <c r="M10" s="27" t="s">
        <v>31</v>
      </c>
      <c r="N10" s="11">
        <v>2006</v>
      </c>
      <c r="O10" s="11" t="s">
        <v>23</v>
      </c>
      <c r="P10" s="11">
        <f>1972-2021</f>
        <v>-49</v>
      </c>
      <c r="Q10" s="28" t="s">
        <v>32</v>
      </c>
      <c r="R10" s="29"/>
    </row>
    <row r="11" spans="1:18" ht="56" x14ac:dyDescent="0.35">
      <c r="A11" s="11">
        <f>A10+1</f>
        <v>2</v>
      </c>
      <c r="B11" s="127" t="s">
        <v>38</v>
      </c>
      <c r="C11" s="14" t="s">
        <v>39</v>
      </c>
      <c r="D11" s="23" t="s">
        <v>27</v>
      </c>
      <c r="E11" s="31" t="s">
        <v>40</v>
      </c>
      <c r="F11" s="23" t="s">
        <v>41</v>
      </c>
      <c r="G11" s="25" t="s">
        <v>42</v>
      </c>
      <c r="H11" s="25" t="s">
        <v>22</v>
      </c>
      <c r="I11" s="25">
        <v>9</v>
      </c>
      <c r="J11" s="11"/>
      <c r="K11" s="11"/>
      <c r="L11" s="11"/>
      <c r="M11" s="11"/>
      <c r="N11" s="11"/>
      <c r="O11" s="11" t="s">
        <v>23</v>
      </c>
      <c r="P11" s="11">
        <f>1967-2021</f>
        <v>-54</v>
      </c>
      <c r="Q11" s="28" t="s">
        <v>43</v>
      </c>
      <c r="R11" s="29"/>
    </row>
    <row r="12" spans="1:18" ht="101.25" customHeight="1" x14ac:dyDescent="0.35">
      <c r="A12" s="11">
        <f>A11+1</f>
        <v>3</v>
      </c>
      <c r="B12" s="68" t="s">
        <v>64</v>
      </c>
      <c r="C12" s="14" t="s">
        <v>65</v>
      </c>
      <c r="D12" s="23" t="s">
        <v>27</v>
      </c>
      <c r="E12" s="24" t="s">
        <v>66</v>
      </c>
      <c r="F12" s="23" t="s">
        <v>67</v>
      </c>
      <c r="G12" s="25" t="s">
        <v>21</v>
      </c>
      <c r="H12" s="25" t="s">
        <v>22</v>
      </c>
      <c r="I12" s="25">
        <v>11</v>
      </c>
      <c r="J12" s="11"/>
      <c r="K12" s="11"/>
      <c r="L12" s="11"/>
      <c r="M12" s="11" t="s">
        <v>68</v>
      </c>
      <c r="N12" s="11">
        <v>2006</v>
      </c>
      <c r="O12" s="11" t="s">
        <v>23</v>
      </c>
      <c r="P12" s="11">
        <f>1967-2021</f>
        <v>-54</v>
      </c>
      <c r="Q12" s="28" t="s">
        <v>69</v>
      </c>
      <c r="R12" s="29"/>
    </row>
    <row r="13" spans="1:18" ht="70" x14ac:dyDescent="0.35">
      <c r="A13" s="11">
        <f t="shared" ref="A13:A57" si="0">A12+1</f>
        <v>4</v>
      </c>
      <c r="B13" s="50" t="s">
        <v>70</v>
      </c>
      <c r="C13" s="14" t="s">
        <v>71</v>
      </c>
      <c r="D13" s="23" t="s">
        <v>27</v>
      </c>
      <c r="E13" s="31" t="s">
        <v>72</v>
      </c>
      <c r="F13" s="14" t="s">
        <v>73</v>
      </c>
      <c r="G13" s="25" t="s">
        <v>256</v>
      </c>
      <c r="H13" s="11">
        <v>2</v>
      </c>
      <c r="I13" s="25">
        <v>8</v>
      </c>
      <c r="J13" s="11" t="s">
        <v>22</v>
      </c>
      <c r="K13" s="11" t="s">
        <v>22</v>
      </c>
      <c r="L13" s="11" t="s">
        <v>22</v>
      </c>
      <c r="M13" s="51" t="s">
        <v>74</v>
      </c>
      <c r="N13" s="27">
        <v>2010</v>
      </c>
      <c r="O13" s="11" t="s">
        <v>23</v>
      </c>
      <c r="P13" s="11">
        <f>1969-2021</f>
        <v>-52</v>
      </c>
      <c r="Q13" s="35" t="s">
        <v>75</v>
      </c>
      <c r="R13" s="29"/>
    </row>
    <row r="14" spans="1:18" ht="72.5" x14ac:dyDescent="0.35">
      <c r="A14" s="11">
        <f t="shared" si="0"/>
        <v>5</v>
      </c>
      <c r="B14" s="128" t="s">
        <v>348</v>
      </c>
      <c r="C14" s="100" t="s">
        <v>342</v>
      </c>
      <c r="D14" s="23" t="s">
        <v>264</v>
      </c>
      <c r="E14" s="118" t="s">
        <v>61</v>
      </c>
      <c r="F14" s="95" t="s">
        <v>343</v>
      </c>
      <c r="G14" s="102" t="s">
        <v>282</v>
      </c>
      <c r="H14" s="95">
        <v>0</v>
      </c>
      <c r="I14" s="95">
        <v>2</v>
      </c>
      <c r="J14" s="120" t="s">
        <v>94</v>
      </c>
      <c r="K14" s="95">
        <v>2012</v>
      </c>
      <c r="L14" s="99">
        <v>285</v>
      </c>
      <c r="M14" s="99" t="s">
        <v>344</v>
      </c>
      <c r="N14" s="95">
        <v>2019</v>
      </c>
      <c r="O14" s="95" t="s">
        <v>23</v>
      </c>
      <c r="P14" s="121"/>
      <c r="Q14" s="100" t="s">
        <v>345</v>
      </c>
      <c r="R14" s="29"/>
    </row>
    <row r="15" spans="1:18" ht="38.25" customHeight="1" x14ac:dyDescent="0.35">
      <c r="A15" s="11">
        <f t="shared" si="0"/>
        <v>6</v>
      </c>
      <c r="B15" s="63" t="s">
        <v>50</v>
      </c>
      <c r="C15" s="14" t="s">
        <v>51</v>
      </c>
      <c r="D15" s="23" t="s">
        <v>264</v>
      </c>
      <c r="E15" s="34" t="s">
        <v>189</v>
      </c>
      <c r="F15" s="27" t="s">
        <v>52</v>
      </c>
      <c r="G15" s="25" t="s">
        <v>21</v>
      </c>
      <c r="H15" s="25" t="s">
        <v>22</v>
      </c>
      <c r="I15" s="25">
        <v>11</v>
      </c>
      <c r="J15" s="11"/>
      <c r="K15" s="11"/>
      <c r="L15" s="11"/>
      <c r="M15" s="11"/>
      <c r="N15" s="25"/>
      <c r="O15" s="11" t="s">
        <v>48</v>
      </c>
      <c r="P15" s="11">
        <f>1981-2021</f>
        <v>-40</v>
      </c>
      <c r="Q15" s="35" t="s">
        <v>53</v>
      </c>
      <c r="R15" s="29"/>
    </row>
    <row r="16" spans="1:18" ht="28" x14ac:dyDescent="0.35">
      <c r="A16" s="11">
        <f t="shared" si="0"/>
        <v>7</v>
      </c>
      <c r="B16" s="68" t="s">
        <v>76</v>
      </c>
      <c r="C16" s="14" t="s">
        <v>77</v>
      </c>
      <c r="D16" s="23" t="s">
        <v>264</v>
      </c>
      <c r="E16" s="31" t="s">
        <v>78</v>
      </c>
      <c r="F16" s="14" t="s">
        <v>349</v>
      </c>
      <c r="G16" s="25" t="s">
        <v>282</v>
      </c>
      <c r="H16" s="25" t="s">
        <v>22</v>
      </c>
      <c r="I16" s="25">
        <v>2</v>
      </c>
      <c r="J16" s="11"/>
      <c r="K16" s="11"/>
      <c r="L16" s="11"/>
      <c r="M16" s="27" t="s">
        <v>80</v>
      </c>
      <c r="N16" s="25" t="s">
        <v>81</v>
      </c>
      <c r="O16" s="11" t="s">
        <v>48</v>
      </c>
      <c r="P16" s="41">
        <f>1964-2021</f>
        <v>-57</v>
      </c>
      <c r="Q16" s="28" t="s">
        <v>82</v>
      </c>
      <c r="R16" s="29"/>
    </row>
    <row r="17" spans="1:18" ht="70" x14ac:dyDescent="0.35">
      <c r="A17" s="11">
        <f t="shared" si="0"/>
        <v>8</v>
      </c>
      <c r="B17" s="50" t="s">
        <v>91</v>
      </c>
      <c r="C17" s="14" t="s">
        <v>92</v>
      </c>
      <c r="D17" s="23" t="s">
        <v>264</v>
      </c>
      <c r="E17" s="31" t="s">
        <v>61</v>
      </c>
      <c r="F17" s="23" t="s">
        <v>93</v>
      </c>
      <c r="G17" s="25" t="s">
        <v>21</v>
      </c>
      <c r="H17" s="25" t="s">
        <v>22</v>
      </c>
      <c r="I17" s="25">
        <v>11</v>
      </c>
      <c r="J17" s="42" t="s">
        <v>94</v>
      </c>
      <c r="K17" s="42">
        <v>2010</v>
      </c>
      <c r="L17" s="42">
        <v>285</v>
      </c>
      <c r="M17" s="42" t="s">
        <v>95</v>
      </c>
      <c r="N17" s="42">
        <v>2006</v>
      </c>
      <c r="O17" s="11" t="s">
        <v>48</v>
      </c>
      <c r="P17" s="11">
        <f>1968-2021</f>
        <v>-53</v>
      </c>
      <c r="Q17" s="50" t="s">
        <v>96</v>
      </c>
      <c r="R17" s="29"/>
    </row>
    <row r="18" spans="1:18" ht="56" x14ac:dyDescent="0.35">
      <c r="A18" s="11">
        <f t="shared" si="0"/>
        <v>9</v>
      </c>
      <c r="B18" s="50" t="s">
        <v>97</v>
      </c>
      <c r="C18" s="14" t="s">
        <v>98</v>
      </c>
      <c r="D18" s="23" t="s">
        <v>264</v>
      </c>
      <c r="E18" s="24" t="s">
        <v>99</v>
      </c>
      <c r="F18" s="23" t="s">
        <v>100</v>
      </c>
      <c r="G18" s="52" t="s">
        <v>282</v>
      </c>
      <c r="H18" s="25" t="s">
        <v>22</v>
      </c>
      <c r="I18" s="25">
        <v>2</v>
      </c>
      <c r="J18" s="42" t="s">
        <v>94</v>
      </c>
      <c r="K18" s="11">
        <v>2017</v>
      </c>
      <c r="L18" s="11"/>
      <c r="M18" s="51" t="s">
        <v>101</v>
      </c>
      <c r="N18" s="27">
        <v>2014</v>
      </c>
      <c r="O18" s="11" t="s">
        <v>48</v>
      </c>
      <c r="P18" s="11">
        <f>1966-2021</f>
        <v>-55</v>
      </c>
      <c r="Q18" s="28" t="s">
        <v>102</v>
      </c>
      <c r="R18" s="29"/>
    </row>
    <row r="19" spans="1:18" ht="42" x14ac:dyDescent="0.35">
      <c r="A19" s="11">
        <f t="shared" si="0"/>
        <v>10</v>
      </c>
      <c r="B19" s="50" t="s">
        <v>156</v>
      </c>
      <c r="C19" s="14" t="s">
        <v>157</v>
      </c>
      <c r="D19" s="23" t="s">
        <v>264</v>
      </c>
      <c r="E19" s="40" t="s">
        <v>269</v>
      </c>
      <c r="F19" s="14" t="s">
        <v>158</v>
      </c>
      <c r="G19" s="25" t="s">
        <v>21</v>
      </c>
      <c r="H19" s="25" t="s">
        <v>22</v>
      </c>
      <c r="I19" s="25">
        <v>11</v>
      </c>
      <c r="J19" s="11"/>
      <c r="K19" s="11"/>
      <c r="L19" s="11"/>
      <c r="M19" s="27" t="s">
        <v>159</v>
      </c>
      <c r="N19" s="27">
        <v>2013</v>
      </c>
      <c r="O19" s="11" t="s">
        <v>23</v>
      </c>
      <c r="P19" s="11">
        <f>1985-2021</f>
        <v>-36</v>
      </c>
      <c r="Q19" s="35" t="s">
        <v>160</v>
      </c>
      <c r="R19" s="29"/>
    </row>
    <row r="20" spans="1:18" ht="42" x14ac:dyDescent="0.35">
      <c r="A20" s="11">
        <f t="shared" si="0"/>
        <v>11</v>
      </c>
      <c r="B20" s="68" t="s">
        <v>123</v>
      </c>
      <c r="C20" s="14" t="s">
        <v>124</v>
      </c>
      <c r="D20" s="23" t="s">
        <v>264</v>
      </c>
      <c r="E20" s="40" t="s">
        <v>269</v>
      </c>
      <c r="F20" s="23" t="s">
        <v>126</v>
      </c>
      <c r="G20" s="25" t="s">
        <v>346</v>
      </c>
      <c r="H20" s="25" t="s">
        <v>22</v>
      </c>
      <c r="I20" s="25">
        <v>11</v>
      </c>
      <c r="J20" s="11"/>
      <c r="K20" s="11"/>
      <c r="L20" s="11"/>
      <c r="M20" s="27" t="s">
        <v>250</v>
      </c>
      <c r="N20" s="25" t="s">
        <v>127</v>
      </c>
      <c r="O20" s="11" t="s">
        <v>48</v>
      </c>
      <c r="P20" s="11">
        <f>1978-2021</f>
        <v>-43</v>
      </c>
      <c r="Q20" s="28" t="s">
        <v>128</v>
      </c>
      <c r="R20" s="29"/>
    </row>
    <row r="21" spans="1:18" s="98" customFormat="1" ht="43.5" x14ac:dyDescent="0.3">
      <c r="A21" s="11">
        <f t="shared" si="0"/>
        <v>12</v>
      </c>
      <c r="B21" s="129" t="s">
        <v>330</v>
      </c>
      <c r="C21" s="96" t="s">
        <v>331</v>
      </c>
      <c r="D21" s="38" t="s">
        <v>264</v>
      </c>
      <c r="E21" s="107" t="s">
        <v>356</v>
      </c>
      <c r="F21" s="106" t="s">
        <v>85</v>
      </c>
      <c r="G21" s="103" t="s">
        <v>282</v>
      </c>
      <c r="H21" s="25" t="s">
        <v>22</v>
      </c>
      <c r="I21" s="97">
        <v>2</v>
      </c>
      <c r="J21" s="105" t="s">
        <v>332</v>
      </c>
      <c r="K21" s="97">
        <v>2018</v>
      </c>
      <c r="L21" s="96">
        <v>300</v>
      </c>
      <c r="M21" s="106" t="s">
        <v>333</v>
      </c>
      <c r="N21" s="97">
        <v>2013</v>
      </c>
      <c r="O21" s="97" t="s">
        <v>23</v>
      </c>
      <c r="P21" s="95"/>
      <c r="Q21" s="96" t="s">
        <v>56</v>
      </c>
      <c r="R21" s="29"/>
    </row>
    <row r="22" spans="1:18" ht="30" x14ac:dyDescent="0.35">
      <c r="A22" s="11">
        <f t="shared" si="0"/>
        <v>13</v>
      </c>
      <c r="B22" s="36" t="s">
        <v>54</v>
      </c>
      <c r="C22" s="37" t="s">
        <v>55</v>
      </c>
      <c r="D22" s="38" t="s">
        <v>264</v>
      </c>
      <c r="E22" s="39" t="s">
        <v>282</v>
      </c>
      <c r="F22" s="37" t="s">
        <v>131</v>
      </c>
      <c r="G22" s="52" t="s">
        <v>282</v>
      </c>
      <c r="H22" s="40" t="s">
        <v>22</v>
      </c>
      <c r="I22" s="41">
        <v>2</v>
      </c>
      <c r="J22" s="42"/>
      <c r="K22" s="49"/>
      <c r="L22" s="41"/>
      <c r="M22" s="42"/>
      <c r="N22" s="48"/>
      <c r="O22" s="41" t="s">
        <v>48</v>
      </c>
      <c r="P22" s="41">
        <f>1965-2021</f>
        <v>-56</v>
      </c>
      <c r="Q22" s="46" t="s">
        <v>58</v>
      </c>
      <c r="R22" s="29"/>
    </row>
    <row r="23" spans="1:18" ht="42" x14ac:dyDescent="0.35">
      <c r="A23" s="11">
        <f t="shared" si="0"/>
        <v>14</v>
      </c>
      <c r="B23" s="68" t="s">
        <v>108</v>
      </c>
      <c r="C23" s="14" t="s">
        <v>109</v>
      </c>
      <c r="D23" s="38" t="s">
        <v>264</v>
      </c>
      <c r="E23" s="31" t="s">
        <v>282</v>
      </c>
      <c r="F23" s="23" t="s">
        <v>110</v>
      </c>
      <c r="G23" s="25" t="s">
        <v>21</v>
      </c>
      <c r="H23" s="25" t="s">
        <v>22</v>
      </c>
      <c r="I23" s="25">
        <v>11</v>
      </c>
      <c r="J23" s="25" t="s">
        <v>22</v>
      </c>
      <c r="K23" s="25" t="s">
        <v>22</v>
      </c>
      <c r="L23" s="25" t="s">
        <v>22</v>
      </c>
      <c r="M23" s="11" t="s">
        <v>111</v>
      </c>
      <c r="N23" s="11">
        <v>2003</v>
      </c>
      <c r="O23" s="11" t="s">
        <v>48</v>
      </c>
      <c r="P23" s="11">
        <f>1979-2021</f>
        <v>-42</v>
      </c>
      <c r="Q23" s="28" t="s">
        <v>112</v>
      </c>
      <c r="R23" s="29"/>
    </row>
    <row r="24" spans="1:18" ht="42" x14ac:dyDescent="0.35">
      <c r="A24" s="11">
        <f t="shared" si="0"/>
        <v>15</v>
      </c>
      <c r="B24" s="50" t="s">
        <v>274</v>
      </c>
      <c r="C24" s="14" t="s">
        <v>139</v>
      </c>
      <c r="D24" s="38" t="s">
        <v>264</v>
      </c>
      <c r="E24" s="31" t="s">
        <v>282</v>
      </c>
      <c r="F24" s="23" t="s">
        <v>140</v>
      </c>
      <c r="G24" s="25" t="s">
        <v>21</v>
      </c>
      <c r="H24" s="25" t="s">
        <v>22</v>
      </c>
      <c r="I24" s="25">
        <v>11</v>
      </c>
      <c r="J24" s="27" t="s">
        <v>141</v>
      </c>
      <c r="K24" s="27">
        <v>2013</v>
      </c>
      <c r="L24" s="27">
        <v>285</v>
      </c>
      <c r="M24" s="27" t="s">
        <v>142</v>
      </c>
      <c r="N24" s="27">
        <v>2013</v>
      </c>
      <c r="O24" s="11" t="s">
        <v>23</v>
      </c>
      <c r="P24" s="11">
        <f>1979-2021</f>
        <v>-42</v>
      </c>
      <c r="Q24" s="35" t="s">
        <v>143</v>
      </c>
      <c r="R24" s="29"/>
    </row>
    <row r="25" spans="1:18" s="98" customFormat="1" ht="66.650000000000006" customHeight="1" x14ac:dyDescent="0.3">
      <c r="A25" s="11">
        <f t="shared" si="0"/>
        <v>16</v>
      </c>
      <c r="B25" s="128" t="s">
        <v>288</v>
      </c>
      <c r="C25" s="99" t="s">
        <v>278</v>
      </c>
      <c r="D25" s="101" t="s">
        <v>279</v>
      </c>
      <c r="E25" s="118" t="s">
        <v>61</v>
      </c>
      <c r="F25" s="101" t="s">
        <v>280</v>
      </c>
      <c r="G25" s="102" t="s">
        <v>282</v>
      </c>
      <c r="H25" s="40" t="s">
        <v>22</v>
      </c>
      <c r="I25" s="95">
        <v>2</v>
      </c>
      <c r="J25" s="99"/>
      <c r="K25" s="95"/>
      <c r="L25" s="99"/>
      <c r="M25" s="101" t="s">
        <v>283</v>
      </c>
      <c r="N25" s="95">
        <v>2008</v>
      </c>
      <c r="O25" s="95" t="s">
        <v>48</v>
      </c>
      <c r="P25" s="95">
        <f>1984-2022</f>
        <v>-38</v>
      </c>
      <c r="Q25" s="100" t="s">
        <v>281</v>
      </c>
      <c r="R25" s="29"/>
    </row>
    <row r="26" spans="1:18" ht="42" x14ac:dyDescent="0.35">
      <c r="A26" s="11">
        <f t="shared" si="0"/>
        <v>17</v>
      </c>
      <c r="B26" s="63" t="s">
        <v>271</v>
      </c>
      <c r="C26" s="14" t="s">
        <v>117</v>
      </c>
      <c r="D26" s="38" t="s">
        <v>265</v>
      </c>
      <c r="E26" s="24" t="s">
        <v>118</v>
      </c>
      <c r="F26" s="23" t="s">
        <v>119</v>
      </c>
      <c r="G26" s="25" t="s">
        <v>21</v>
      </c>
      <c r="H26" s="25" t="s">
        <v>22</v>
      </c>
      <c r="I26" s="25">
        <v>11</v>
      </c>
      <c r="J26" s="11"/>
      <c r="K26" s="11"/>
      <c r="L26" s="11"/>
      <c r="M26" s="11" t="s">
        <v>120</v>
      </c>
      <c r="N26" s="25" t="s">
        <v>121</v>
      </c>
      <c r="O26" s="11" t="s">
        <v>48</v>
      </c>
      <c r="P26" s="11">
        <f>1987-2021</f>
        <v>-34</v>
      </c>
      <c r="Q26" s="28" t="s">
        <v>122</v>
      </c>
      <c r="R26" s="29"/>
    </row>
    <row r="27" spans="1:18" ht="42" x14ac:dyDescent="0.35">
      <c r="A27" s="11">
        <f t="shared" si="0"/>
        <v>18</v>
      </c>
      <c r="B27" s="68" t="s">
        <v>129</v>
      </c>
      <c r="C27" s="14" t="s">
        <v>130</v>
      </c>
      <c r="D27" s="38" t="s">
        <v>265</v>
      </c>
      <c r="E27" s="31" t="s">
        <v>35</v>
      </c>
      <c r="F27" s="14" t="s">
        <v>79</v>
      </c>
      <c r="G27" s="25" t="s">
        <v>282</v>
      </c>
      <c r="H27" s="11">
        <v>2</v>
      </c>
      <c r="I27" s="25">
        <v>11</v>
      </c>
      <c r="J27" s="11" t="s">
        <v>22</v>
      </c>
      <c r="K27" s="11" t="s">
        <v>22</v>
      </c>
      <c r="L27" s="11" t="s">
        <v>22</v>
      </c>
      <c r="M27" s="27" t="s">
        <v>132</v>
      </c>
      <c r="N27" s="11">
        <v>2011</v>
      </c>
      <c r="O27" s="11" t="s">
        <v>48</v>
      </c>
      <c r="P27" s="11">
        <f>1980-2021</f>
        <v>-41</v>
      </c>
      <c r="Q27" s="28" t="s">
        <v>133</v>
      </c>
      <c r="R27" s="29"/>
    </row>
    <row r="28" spans="1:18" ht="30" x14ac:dyDescent="0.35">
      <c r="A28" s="11">
        <f t="shared" si="0"/>
        <v>19</v>
      </c>
      <c r="B28" s="36" t="s">
        <v>134</v>
      </c>
      <c r="C28" s="11" t="s">
        <v>135</v>
      </c>
      <c r="D28" s="38" t="s">
        <v>265</v>
      </c>
      <c r="E28" s="60" t="s">
        <v>42</v>
      </c>
      <c r="F28" s="23" t="s">
        <v>136</v>
      </c>
      <c r="G28" s="25" t="s">
        <v>21</v>
      </c>
      <c r="H28" s="25" t="s">
        <v>22</v>
      </c>
      <c r="I28" s="25">
        <v>11</v>
      </c>
      <c r="J28" s="11"/>
      <c r="K28" s="11"/>
      <c r="L28" s="11"/>
      <c r="M28" s="11"/>
      <c r="N28" s="11"/>
      <c r="O28" s="11" t="s">
        <v>48</v>
      </c>
      <c r="P28" s="11">
        <f>1975-2021</f>
        <v>-46</v>
      </c>
      <c r="Q28" s="61" t="s">
        <v>137</v>
      </c>
      <c r="R28" s="29"/>
    </row>
    <row r="29" spans="1:18" ht="37.5" customHeight="1" x14ac:dyDescent="0.35">
      <c r="A29" s="11">
        <f t="shared" si="0"/>
        <v>20</v>
      </c>
      <c r="B29" s="50" t="s">
        <v>113</v>
      </c>
      <c r="C29" s="14" t="s">
        <v>114</v>
      </c>
      <c r="D29" s="38" t="s">
        <v>265</v>
      </c>
      <c r="E29" s="40" t="s">
        <v>99</v>
      </c>
      <c r="F29" s="23" t="s">
        <v>115</v>
      </c>
      <c r="G29" s="25" t="s">
        <v>21</v>
      </c>
      <c r="H29" s="25" t="s">
        <v>22</v>
      </c>
      <c r="I29" s="25">
        <v>11</v>
      </c>
      <c r="J29" s="11"/>
      <c r="K29" s="11"/>
      <c r="L29" s="11"/>
      <c r="M29" s="27"/>
      <c r="N29" s="27"/>
      <c r="O29" s="11" t="s">
        <v>48</v>
      </c>
      <c r="P29" s="11">
        <f>1982-2021</f>
        <v>-39</v>
      </c>
      <c r="Q29" s="35" t="s">
        <v>116</v>
      </c>
      <c r="R29" s="29"/>
    </row>
    <row r="30" spans="1:18" s="98" customFormat="1" ht="29" x14ac:dyDescent="0.3">
      <c r="A30" s="11">
        <f t="shared" si="0"/>
        <v>21</v>
      </c>
      <c r="B30" s="128" t="s">
        <v>289</v>
      </c>
      <c r="C30" s="96" t="s">
        <v>284</v>
      </c>
      <c r="D30" s="106" t="s">
        <v>279</v>
      </c>
      <c r="E30" s="107" t="s">
        <v>282</v>
      </c>
      <c r="F30" s="106" t="s">
        <v>285</v>
      </c>
      <c r="G30" s="103" t="s">
        <v>282</v>
      </c>
      <c r="H30" s="25" t="s">
        <v>22</v>
      </c>
      <c r="I30" s="97">
        <v>2</v>
      </c>
      <c r="J30" s="96"/>
      <c r="K30" s="97"/>
      <c r="L30" s="96"/>
      <c r="M30" s="97" t="s">
        <v>286</v>
      </c>
      <c r="N30" s="97">
        <v>2003</v>
      </c>
      <c r="O30" s="97" t="s">
        <v>48</v>
      </c>
      <c r="P30" s="95">
        <f>1978-2022</f>
        <v>-44</v>
      </c>
      <c r="Q30" s="104" t="s">
        <v>287</v>
      </c>
      <c r="R30" s="29"/>
    </row>
    <row r="31" spans="1:18" ht="42" x14ac:dyDescent="0.35">
      <c r="A31" s="11">
        <f t="shared" si="0"/>
        <v>22</v>
      </c>
      <c r="B31" s="63" t="s">
        <v>150</v>
      </c>
      <c r="C31" s="14" t="s">
        <v>151</v>
      </c>
      <c r="D31" s="38" t="s">
        <v>265</v>
      </c>
      <c r="E31" s="24" t="s">
        <v>40</v>
      </c>
      <c r="F31" s="23" t="s">
        <v>152</v>
      </c>
      <c r="G31" s="25" t="s">
        <v>21</v>
      </c>
      <c r="H31" s="25" t="s">
        <v>22</v>
      </c>
      <c r="I31" s="25">
        <v>11</v>
      </c>
      <c r="J31" s="11" t="s">
        <v>22</v>
      </c>
      <c r="K31" s="11" t="s">
        <v>22</v>
      </c>
      <c r="L31" s="11" t="s">
        <v>22</v>
      </c>
      <c r="M31" s="27" t="s">
        <v>153</v>
      </c>
      <c r="N31" s="25" t="s">
        <v>154</v>
      </c>
      <c r="O31" s="11" t="s">
        <v>48</v>
      </c>
      <c r="P31" s="11">
        <f>1980-2021</f>
        <v>-41</v>
      </c>
      <c r="Q31" s="28" t="s">
        <v>155</v>
      </c>
      <c r="R31" s="29"/>
    </row>
    <row r="32" spans="1:18" ht="28" x14ac:dyDescent="0.35">
      <c r="A32" s="11">
        <f t="shared" si="0"/>
        <v>23</v>
      </c>
      <c r="B32" s="50" t="s">
        <v>178</v>
      </c>
      <c r="C32" s="14" t="s">
        <v>179</v>
      </c>
      <c r="D32" s="38" t="s">
        <v>265</v>
      </c>
      <c r="E32" s="60" t="s">
        <v>269</v>
      </c>
      <c r="F32" s="23" t="s">
        <v>180</v>
      </c>
      <c r="G32" s="25" t="s">
        <v>21</v>
      </c>
      <c r="H32" s="25" t="s">
        <v>22</v>
      </c>
      <c r="I32" s="11">
        <v>11</v>
      </c>
      <c r="J32" s="11"/>
      <c r="K32" s="11"/>
      <c r="L32" s="11"/>
      <c r="M32" s="27" t="s">
        <v>142</v>
      </c>
      <c r="N32" s="27">
        <v>2014</v>
      </c>
      <c r="O32" s="11" t="s">
        <v>48</v>
      </c>
      <c r="P32" s="11">
        <f>1968-2021</f>
        <v>-53</v>
      </c>
      <c r="Q32" s="28" t="s">
        <v>181</v>
      </c>
      <c r="R32" s="29"/>
    </row>
    <row r="33" spans="1:18" ht="42" x14ac:dyDescent="0.35">
      <c r="A33" s="11">
        <f t="shared" si="0"/>
        <v>24</v>
      </c>
      <c r="B33" s="50" t="s">
        <v>161</v>
      </c>
      <c r="C33" s="14" t="s">
        <v>162</v>
      </c>
      <c r="D33" s="38" t="s">
        <v>265</v>
      </c>
      <c r="E33" s="31" t="s">
        <v>40</v>
      </c>
      <c r="F33" s="23" t="s">
        <v>163</v>
      </c>
      <c r="G33" s="25" t="s">
        <v>21</v>
      </c>
      <c r="H33" s="25">
        <v>5</v>
      </c>
      <c r="I33" s="25">
        <v>11</v>
      </c>
      <c r="J33" s="11"/>
      <c r="K33" s="11"/>
      <c r="L33" s="11"/>
      <c r="M33" s="51" t="s">
        <v>164</v>
      </c>
      <c r="N33" s="31">
        <v>2014</v>
      </c>
      <c r="O33" s="31" t="s">
        <v>48</v>
      </c>
      <c r="P33" s="11">
        <f>1977-2021</f>
        <v>-44</v>
      </c>
      <c r="Q33" s="28" t="s">
        <v>165</v>
      </c>
      <c r="R33" s="29"/>
    </row>
    <row r="34" spans="1:18" ht="42" x14ac:dyDescent="0.35">
      <c r="A34" s="11">
        <f t="shared" si="0"/>
        <v>25</v>
      </c>
      <c r="B34" s="50" t="s">
        <v>276</v>
      </c>
      <c r="C34" s="14" t="s">
        <v>166</v>
      </c>
      <c r="D34" s="38" t="s">
        <v>265</v>
      </c>
      <c r="E34" s="31" t="s">
        <v>269</v>
      </c>
      <c r="F34" s="38" t="s">
        <v>167</v>
      </c>
      <c r="G34" s="25" t="s">
        <v>21</v>
      </c>
      <c r="H34" s="25" t="s">
        <v>22</v>
      </c>
      <c r="I34" s="25">
        <v>11</v>
      </c>
      <c r="J34" s="11"/>
      <c r="K34" s="11"/>
      <c r="L34" s="11"/>
      <c r="M34" s="27"/>
      <c r="N34" s="27"/>
      <c r="O34" s="11" t="s">
        <v>23</v>
      </c>
      <c r="P34" s="41">
        <f>1979-2021</f>
        <v>-42</v>
      </c>
      <c r="Q34" s="35" t="s">
        <v>168</v>
      </c>
      <c r="R34" s="29"/>
    </row>
    <row r="35" spans="1:18" ht="42" x14ac:dyDescent="0.35">
      <c r="A35" s="11">
        <f t="shared" si="0"/>
        <v>26</v>
      </c>
      <c r="B35" s="50" t="s">
        <v>169</v>
      </c>
      <c r="C35" s="14" t="s">
        <v>170</v>
      </c>
      <c r="D35" s="38" t="s">
        <v>265</v>
      </c>
      <c r="E35" s="31" t="s">
        <v>269</v>
      </c>
      <c r="F35" s="14" t="s">
        <v>171</v>
      </c>
      <c r="G35" s="25" t="s">
        <v>21</v>
      </c>
      <c r="H35" s="25" t="s">
        <v>22</v>
      </c>
      <c r="I35" s="25">
        <v>11</v>
      </c>
      <c r="J35" s="11"/>
      <c r="K35" s="11"/>
      <c r="L35" s="11"/>
      <c r="M35" s="11" t="s">
        <v>142</v>
      </c>
      <c r="N35" s="25" t="s">
        <v>172</v>
      </c>
      <c r="O35" s="11" t="s">
        <v>23</v>
      </c>
      <c r="P35" s="25">
        <f>1968-2021</f>
        <v>-53</v>
      </c>
      <c r="Q35" s="28" t="s">
        <v>173</v>
      </c>
      <c r="R35" s="29"/>
    </row>
    <row r="36" spans="1:18" s="98" customFormat="1" ht="58" x14ac:dyDescent="0.35">
      <c r="A36" s="11">
        <f t="shared" si="0"/>
        <v>27</v>
      </c>
      <c r="B36" s="128" t="s">
        <v>354</v>
      </c>
      <c r="C36" s="96" t="s">
        <v>295</v>
      </c>
      <c r="D36" s="106" t="s">
        <v>279</v>
      </c>
      <c r="E36" s="107" t="s">
        <v>269</v>
      </c>
      <c r="F36" s="106" t="s">
        <v>298</v>
      </c>
      <c r="G36" s="103" t="s">
        <v>282</v>
      </c>
      <c r="H36" s="25" t="s">
        <v>22</v>
      </c>
      <c r="I36" s="97">
        <v>2</v>
      </c>
      <c r="J36" s="96"/>
      <c r="K36" s="97"/>
      <c r="L36" s="96"/>
      <c r="M36" s="106" t="s">
        <v>296</v>
      </c>
      <c r="N36" s="97">
        <v>2015</v>
      </c>
      <c r="O36" s="97" t="s">
        <v>48</v>
      </c>
      <c r="P36" s="95">
        <f>1987-2022</f>
        <v>-35</v>
      </c>
      <c r="Q36" s="96" t="s">
        <v>297</v>
      </c>
      <c r="R36" s="122"/>
    </row>
    <row r="37" spans="1:18" s="98" customFormat="1" ht="43.5" x14ac:dyDescent="0.35">
      <c r="A37" s="11">
        <f t="shared" si="0"/>
        <v>28</v>
      </c>
      <c r="B37" s="128" t="s">
        <v>347</v>
      </c>
      <c r="C37" s="96" t="s">
        <v>322</v>
      </c>
      <c r="D37" s="106" t="s">
        <v>279</v>
      </c>
      <c r="E37" s="119">
        <v>43110</v>
      </c>
      <c r="F37" s="106" t="s">
        <v>325</v>
      </c>
      <c r="G37" s="103" t="s">
        <v>282</v>
      </c>
      <c r="H37" s="25" t="s">
        <v>22</v>
      </c>
      <c r="I37" s="97">
        <v>2</v>
      </c>
      <c r="J37" s="96"/>
      <c r="K37" s="97"/>
      <c r="L37" s="96"/>
      <c r="M37" s="106" t="s">
        <v>323</v>
      </c>
      <c r="N37" s="97">
        <v>2003</v>
      </c>
      <c r="O37" s="97" t="s">
        <v>48</v>
      </c>
      <c r="P37" s="95">
        <f>1966-2022</f>
        <v>-56</v>
      </c>
      <c r="Q37" s="105" t="s">
        <v>324</v>
      </c>
      <c r="R37" s="122"/>
    </row>
    <row r="38" spans="1:18" s="98" customFormat="1" ht="43.5" x14ac:dyDescent="0.35">
      <c r="A38" s="11">
        <f t="shared" si="0"/>
        <v>29</v>
      </c>
      <c r="B38" s="128" t="s">
        <v>355</v>
      </c>
      <c r="C38" s="96" t="s">
        <v>337</v>
      </c>
      <c r="D38" s="106" t="s">
        <v>279</v>
      </c>
      <c r="E38" s="107" t="s">
        <v>196</v>
      </c>
      <c r="F38" s="106" t="s">
        <v>339</v>
      </c>
      <c r="G38" s="103" t="s">
        <v>282</v>
      </c>
      <c r="H38" s="25" t="s">
        <v>22</v>
      </c>
      <c r="I38" s="97">
        <v>2</v>
      </c>
      <c r="J38" s="96"/>
      <c r="K38" s="97"/>
      <c r="L38" s="96"/>
      <c r="M38" s="105" t="s">
        <v>338</v>
      </c>
      <c r="N38" s="97">
        <v>2022</v>
      </c>
      <c r="O38" s="97" t="s">
        <v>23</v>
      </c>
      <c r="P38" s="95">
        <f>1985-2022</f>
        <v>-37</v>
      </c>
      <c r="Q38" s="96" t="s">
        <v>340</v>
      </c>
      <c r="R38" s="122"/>
    </row>
    <row r="39" spans="1:18" ht="36" customHeight="1" x14ac:dyDescent="0.35">
      <c r="A39" s="11">
        <f t="shared" si="0"/>
        <v>30</v>
      </c>
      <c r="B39" s="50" t="s">
        <v>59</v>
      </c>
      <c r="C39" s="37" t="s">
        <v>60</v>
      </c>
      <c r="D39" s="23" t="s">
        <v>353</v>
      </c>
      <c r="E39" s="40" t="s">
        <v>282</v>
      </c>
      <c r="F39" s="38" t="s">
        <v>62</v>
      </c>
      <c r="G39" s="48" t="s">
        <v>21</v>
      </c>
      <c r="H39" s="49" t="s">
        <v>22</v>
      </c>
      <c r="I39" s="49">
        <v>11</v>
      </c>
      <c r="J39" s="41"/>
      <c r="K39" s="49"/>
      <c r="L39" s="41"/>
      <c r="M39" s="42"/>
      <c r="N39" s="49"/>
      <c r="O39" s="41" t="s">
        <v>48</v>
      </c>
      <c r="P39" s="49">
        <f>1982-2021</f>
        <v>-39</v>
      </c>
      <c r="Q39" s="50" t="s">
        <v>63</v>
      </c>
      <c r="R39" s="29"/>
    </row>
    <row r="40" spans="1:18" ht="42" x14ac:dyDescent="0.35">
      <c r="A40" s="11">
        <f t="shared" si="0"/>
        <v>31</v>
      </c>
      <c r="B40" s="63" t="s">
        <v>187</v>
      </c>
      <c r="C40" s="14" t="s">
        <v>188</v>
      </c>
      <c r="D40" s="23" t="s">
        <v>270</v>
      </c>
      <c r="E40" s="64" t="s">
        <v>189</v>
      </c>
      <c r="F40" s="23" t="s">
        <v>190</v>
      </c>
      <c r="G40" s="25" t="s">
        <v>260</v>
      </c>
      <c r="H40" s="25">
        <v>4</v>
      </c>
      <c r="I40" s="25">
        <v>6</v>
      </c>
      <c r="J40" s="11" t="s">
        <v>22</v>
      </c>
      <c r="K40" s="11" t="s">
        <v>22</v>
      </c>
      <c r="L40" s="11" t="s">
        <v>22</v>
      </c>
      <c r="M40" s="27" t="s">
        <v>191</v>
      </c>
      <c r="N40" s="25" t="s">
        <v>192</v>
      </c>
      <c r="O40" s="11" t="s">
        <v>23</v>
      </c>
      <c r="P40" s="25">
        <f>1985-2021</f>
        <v>-36</v>
      </c>
      <c r="Q40" s="28" t="s">
        <v>193</v>
      </c>
      <c r="R40" s="29"/>
    </row>
    <row r="41" spans="1:18" ht="84" x14ac:dyDescent="0.35">
      <c r="A41" s="11">
        <f t="shared" si="0"/>
        <v>32</v>
      </c>
      <c r="B41" s="68" t="s">
        <v>194</v>
      </c>
      <c r="C41" s="14" t="s">
        <v>195</v>
      </c>
      <c r="D41" s="23" t="s">
        <v>270</v>
      </c>
      <c r="E41" s="24" t="s">
        <v>196</v>
      </c>
      <c r="F41" s="23" t="s">
        <v>197</v>
      </c>
      <c r="G41" s="25" t="s">
        <v>259</v>
      </c>
      <c r="H41" s="25">
        <v>3</v>
      </c>
      <c r="I41" s="25">
        <v>7</v>
      </c>
      <c r="J41" s="11"/>
      <c r="K41" s="11"/>
      <c r="L41" s="11"/>
      <c r="M41" s="11"/>
      <c r="N41" s="11"/>
      <c r="O41" s="11" t="s">
        <v>48</v>
      </c>
      <c r="P41" s="25">
        <f>1980-2021</f>
        <v>-41</v>
      </c>
      <c r="Q41" s="28" t="s">
        <v>198</v>
      </c>
      <c r="R41" s="29"/>
    </row>
    <row r="42" spans="1:18" ht="42" x14ac:dyDescent="0.35">
      <c r="A42" s="11">
        <f t="shared" si="0"/>
        <v>33</v>
      </c>
      <c r="B42" s="50" t="s">
        <v>199</v>
      </c>
      <c r="C42" s="14" t="s">
        <v>200</v>
      </c>
      <c r="D42" s="23" t="s">
        <v>270</v>
      </c>
      <c r="E42" s="31" t="s">
        <v>196</v>
      </c>
      <c r="F42" s="23" t="s">
        <v>350</v>
      </c>
      <c r="G42" s="25" t="s">
        <v>282</v>
      </c>
      <c r="H42" s="25"/>
      <c r="I42" s="25">
        <v>2</v>
      </c>
      <c r="J42" s="11"/>
      <c r="K42" s="11"/>
      <c r="L42" s="11">
        <v>120</v>
      </c>
      <c r="M42" s="51" t="s">
        <v>202</v>
      </c>
      <c r="N42" s="31">
        <v>2014</v>
      </c>
      <c r="O42" s="31" t="s">
        <v>48</v>
      </c>
      <c r="P42" s="11">
        <f>1984-2021</f>
        <v>-37</v>
      </c>
      <c r="Q42" s="28" t="s">
        <v>203</v>
      </c>
      <c r="R42" s="29"/>
    </row>
    <row r="43" spans="1:18" ht="42" x14ac:dyDescent="0.35">
      <c r="A43" s="11">
        <f t="shared" si="0"/>
        <v>34</v>
      </c>
      <c r="B43" s="50" t="s">
        <v>204</v>
      </c>
      <c r="C43" s="14" t="s">
        <v>205</v>
      </c>
      <c r="D43" s="23" t="s">
        <v>270</v>
      </c>
      <c r="E43" s="24" t="s">
        <v>99</v>
      </c>
      <c r="F43" s="23" t="s">
        <v>206</v>
      </c>
      <c r="G43" s="25" t="s">
        <v>21</v>
      </c>
      <c r="H43" s="25" t="s">
        <v>22</v>
      </c>
      <c r="I43" s="11">
        <v>11</v>
      </c>
      <c r="J43" s="11"/>
      <c r="K43" s="11"/>
      <c r="L43" s="11"/>
      <c r="M43" s="27" t="s">
        <v>207</v>
      </c>
      <c r="N43" s="27">
        <v>2012</v>
      </c>
      <c r="O43" s="11" t="s">
        <v>48</v>
      </c>
      <c r="P43" s="11">
        <f>1970-2021</f>
        <v>-51</v>
      </c>
      <c r="Q43" s="28" t="s">
        <v>208</v>
      </c>
      <c r="R43" s="29"/>
    </row>
    <row r="44" spans="1:18" s="98" customFormat="1" ht="58" x14ac:dyDescent="0.35">
      <c r="A44" s="11">
        <f t="shared" si="0"/>
        <v>35</v>
      </c>
      <c r="B44" s="128" t="s">
        <v>311</v>
      </c>
      <c r="C44" s="96" t="s">
        <v>309</v>
      </c>
      <c r="D44" s="23" t="s">
        <v>357</v>
      </c>
      <c r="E44" s="107" t="s">
        <v>282</v>
      </c>
      <c r="F44" s="106" t="s">
        <v>312</v>
      </c>
      <c r="G44" s="103" t="s">
        <v>282</v>
      </c>
      <c r="H44" s="25" t="s">
        <v>22</v>
      </c>
      <c r="I44" s="97">
        <v>2</v>
      </c>
      <c r="J44" s="96"/>
      <c r="K44" s="97"/>
      <c r="L44" s="96"/>
      <c r="M44" s="106" t="s">
        <v>310</v>
      </c>
      <c r="N44" s="97">
        <v>2015</v>
      </c>
      <c r="O44" s="97" t="s">
        <v>48</v>
      </c>
      <c r="P44" s="95">
        <f>1978-2022</f>
        <v>-44</v>
      </c>
      <c r="Q44" s="96" t="s">
        <v>307</v>
      </c>
      <c r="R44" s="122"/>
    </row>
    <row r="45" spans="1:18" ht="67" customHeight="1" x14ac:dyDescent="0.35">
      <c r="A45" s="11">
        <f t="shared" si="0"/>
        <v>36</v>
      </c>
      <c r="B45" s="127" t="s">
        <v>214</v>
      </c>
      <c r="C45" s="14" t="s">
        <v>215</v>
      </c>
      <c r="D45" s="23" t="s">
        <v>270</v>
      </c>
      <c r="E45" s="31" t="s">
        <v>216</v>
      </c>
      <c r="F45" s="23" t="s">
        <v>352</v>
      </c>
      <c r="G45" s="25" t="s">
        <v>21</v>
      </c>
      <c r="H45" s="25" t="s">
        <v>22</v>
      </c>
      <c r="I45" s="25">
        <v>11</v>
      </c>
      <c r="J45" s="11" t="s">
        <v>22</v>
      </c>
      <c r="K45" s="11" t="s">
        <v>22</v>
      </c>
      <c r="L45" s="11" t="s">
        <v>22</v>
      </c>
      <c r="M45" s="27" t="s">
        <v>218</v>
      </c>
      <c r="N45" s="11">
        <v>2013</v>
      </c>
      <c r="O45" s="11" t="s">
        <v>48</v>
      </c>
      <c r="P45" s="11">
        <f>1968-2021</f>
        <v>-53</v>
      </c>
      <c r="Q45" s="28" t="s">
        <v>219</v>
      </c>
      <c r="R45" s="29"/>
    </row>
    <row r="46" spans="1:18" ht="42" x14ac:dyDescent="0.35">
      <c r="A46" s="11">
        <f t="shared" si="0"/>
        <v>37</v>
      </c>
      <c r="B46" s="68" t="s">
        <v>220</v>
      </c>
      <c r="C46" s="14" t="s">
        <v>221</v>
      </c>
      <c r="D46" s="23" t="s">
        <v>270</v>
      </c>
      <c r="E46" s="40" t="s">
        <v>196</v>
      </c>
      <c r="F46" s="23" t="s">
        <v>222</v>
      </c>
      <c r="G46" s="25" t="s">
        <v>21</v>
      </c>
      <c r="H46" s="25" t="s">
        <v>22</v>
      </c>
      <c r="I46" s="11">
        <v>11</v>
      </c>
      <c r="J46" s="11" t="s">
        <v>22</v>
      </c>
      <c r="K46" s="11" t="s">
        <v>22</v>
      </c>
      <c r="L46" s="11" t="s">
        <v>22</v>
      </c>
      <c r="M46" s="11"/>
      <c r="N46" s="11"/>
      <c r="O46" s="11" t="s">
        <v>212</v>
      </c>
      <c r="P46" s="11">
        <f>1987-2021</f>
        <v>-34</v>
      </c>
      <c r="Q46" s="28" t="s">
        <v>223</v>
      </c>
      <c r="R46" s="29"/>
    </row>
    <row r="47" spans="1:18" ht="28" x14ac:dyDescent="0.35">
      <c r="A47" s="11">
        <f t="shared" si="0"/>
        <v>38</v>
      </c>
      <c r="B47" s="68" t="s">
        <v>224</v>
      </c>
      <c r="C47" s="67" t="s">
        <v>225</v>
      </c>
      <c r="D47" s="23" t="s">
        <v>270</v>
      </c>
      <c r="E47" s="34" t="s">
        <v>226</v>
      </c>
      <c r="F47" s="23" t="s">
        <v>145</v>
      </c>
      <c r="G47" s="25" t="s">
        <v>282</v>
      </c>
      <c r="H47" s="25" t="s">
        <v>22</v>
      </c>
      <c r="I47" s="25">
        <v>2</v>
      </c>
      <c r="J47" s="11"/>
      <c r="K47" s="11"/>
      <c r="L47" s="11"/>
      <c r="M47" s="11"/>
      <c r="N47" s="11"/>
      <c r="O47" s="11"/>
      <c r="P47" s="11">
        <f>1966-2021</f>
        <v>-55</v>
      </c>
      <c r="Q47" s="28" t="s">
        <v>273</v>
      </c>
      <c r="R47" s="29"/>
    </row>
    <row r="48" spans="1:18" ht="56" x14ac:dyDescent="0.35">
      <c r="A48" s="11">
        <f t="shared" si="0"/>
        <v>39</v>
      </c>
      <c r="B48" s="68" t="s">
        <v>228</v>
      </c>
      <c r="C48" s="14" t="s">
        <v>229</v>
      </c>
      <c r="D48" s="23" t="s">
        <v>270</v>
      </c>
      <c r="E48" s="40" t="s">
        <v>40</v>
      </c>
      <c r="F48" s="23" t="s">
        <v>255</v>
      </c>
      <c r="G48" s="25" t="s">
        <v>21</v>
      </c>
      <c r="H48" s="25" t="s">
        <v>22</v>
      </c>
      <c r="I48" s="11">
        <v>11</v>
      </c>
      <c r="J48" s="25" t="s">
        <v>22</v>
      </c>
      <c r="K48" s="25" t="s">
        <v>22</v>
      </c>
      <c r="L48" s="25" t="s">
        <v>22</v>
      </c>
      <c r="M48" s="27" t="s">
        <v>230</v>
      </c>
      <c r="N48" s="25" t="s">
        <v>231</v>
      </c>
      <c r="O48" s="11" t="s">
        <v>48</v>
      </c>
      <c r="P48" s="11">
        <f>1987-2021</f>
        <v>-34</v>
      </c>
      <c r="Q48" s="28" t="s">
        <v>232</v>
      </c>
      <c r="R48" s="29"/>
    </row>
    <row r="49" spans="1:18" ht="28" x14ac:dyDescent="0.35">
      <c r="A49" s="11">
        <f t="shared" si="0"/>
        <v>40</v>
      </c>
      <c r="B49" s="63" t="s">
        <v>233</v>
      </c>
      <c r="C49" s="11" t="s">
        <v>234</v>
      </c>
      <c r="D49" s="23" t="s">
        <v>270</v>
      </c>
      <c r="E49" s="31" t="s">
        <v>196</v>
      </c>
      <c r="F49" s="23" t="s">
        <v>235</v>
      </c>
      <c r="G49" s="25" t="s">
        <v>21</v>
      </c>
      <c r="H49" s="25" t="s">
        <v>22</v>
      </c>
      <c r="I49" s="11">
        <v>11</v>
      </c>
      <c r="J49" s="11"/>
      <c r="K49" s="11"/>
      <c r="L49" s="11"/>
      <c r="M49" s="26"/>
      <c r="N49" s="11"/>
      <c r="O49" s="11" t="s">
        <v>48</v>
      </c>
      <c r="P49" s="11">
        <f>1977-2021</f>
        <v>-44</v>
      </c>
      <c r="Q49" s="28" t="s">
        <v>236</v>
      </c>
      <c r="R49" s="29"/>
    </row>
    <row r="50" spans="1:18" ht="42" x14ac:dyDescent="0.35">
      <c r="A50" s="11">
        <f t="shared" si="0"/>
        <v>41</v>
      </c>
      <c r="B50" s="68" t="s">
        <v>242</v>
      </c>
      <c r="C50" s="14" t="s">
        <v>243</v>
      </c>
      <c r="D50" s="23" t="s">
        <v>270</v>
      </c>
      <c r="E50" s="60" t="s">
        <v>269</v>
      </c>
      <c r="F50" s="23" t="s">
        <v>244</v>
      </c>
      <c r="G50" s="25" t="s">
        <v>21</v>
      </c>
      <c r="H50" s="25" t="s">
        <v>22</v>
      </c>
      <c r="I50" s="25">
        <v>11</v>
      </c>
      <c r="J50" s="11" t="s">
        <v>22</v>
      </c>
      <c r="K50" s="11" t="s">
        <v>22</v>
      </c>
      <c r="L50" s="11" t="s">
        <v>22</v>
      </c>
      <c r="M50" s="27" t="s">
        <v>245</v>
      </c>
      <c r="N50" s="25" t="s">
        <v>231</v>
      </c>
      <c r="O50" s="11" t="s">
        <v>48</v>
      </c>
      <c r="P50" s="25">
        <f>1968-2021</f>
        <v>-53</v>
      </c>
      <c r="Q50" s="28" t="s">
        <v>246</v>
      </c>
      <c r="R50" s="29"/>
    </row>
    <row r="51" spans="1:18" s="98" customFormat="1" ht="58" x14ac:dyDescent="0.35">
      <c r="A51" s="11">
        <f t="shared" si="0"/>
        <v>42</v>
      </c>
      <c r="B51" s="128" t="s">
        <v>302</v>
      </c>
      <c r="C51" s="96" t="s">
        <v>299</v>
      </c>
      <c r="D51" s="23" t="s">
        <v>270</v>
      </c>
      <c r="E51" s="107" t="s">
        <v>40</v>
      </c>
      <c r="F51" s="106" t="s">
        <v>303</v>
      </c>
      <c r="G51" s="103" t="s">
        <v>282</v>
      </c>
      <c r="H51" s="25" t="s">
        <v>22</v>
      </c>
      <c r="I51" s="97">
        <v>2</v>
      </c>
      <c r="J51" s="96"/>
      <c r="K51" s="97"/>
      <c r="L51" s="96"/>
      <c r="M51" s="106" t="s">
        <v>300</v>
      </c>
      <c r="N51" s="97">
        <v>2016</v>
      </c>
      <c r="O51" s="97" t="s">
        <v>48</v>
      </c>
      <c r="P51" s="95">
        <f>1985-2022</f>
        <v>-37</v>
      </c>
      <c r="Q51" s="96" t="s">
        <v>301</v>
      </c>
      <c r="R51" s="122"/>
    </row>
    <row r="52" spans="1:18" s="98" customFormat="1" ht="29" x14ac:dyDescent="0.35">
      <c r="A52" s="11">
        <f t="shared" si="0"/>
        <v>43</v>
      </c>
      <c r="B52" s="128" t="s">
        <v>334</v>
      </c>
      <c r="C52" s="96" t="s">
        <v>314</v>
      </c>
      <c r="D52" s="23" t="s">
        <v>270</v>
      </c>
      <c r="E52" s="107" t="s">
        <v>196</v>
      </c>
      <c r="F52" s="106" t="s">
        <v>321</v>
      </c>
      <c r="G52" s="103" t="s">
        <v>282</v>
      </c>
      <c r="H52" s="25" t="s">
        <v>22</v>
      </c>
      <c r="I52" s="97">
        <v>2</v>
      </c>
      <c r="J52" s="96"/>
      <c r="K52" s="97"/>
      <c r="L52" s="96"/>
      <c r="M52" s="106" t="s">
        <v>315</v>
      </c>
      <c r="N52" s="97">
        <v>2014</v>
      </c>
      <c r="O52" s="97" t="s">
        <v>48</v>
      </c>
      <c r="P52" s="95">
        <f>1976-2022</f>
        <v>-46</v>
      </c>
      <c r="Q52" s="96" t="s">
        <v>316</v>
      </c>
      <c r="R52" s="122"/>
    </row>
    <row r="53" spans="1:18" s="98" customFormat="1" ht="43.5" x14ac:dyDescent="0.35">
      <c r="A53" s="11">
        <f t="shared" si="0"/>
        <v>44</v>
      </c>
      <c r="B53" s="128" t="s">
        <v>335</v>
      </c>
      <c r="C53" s="96" t="s">
        <v>317</v>
      </c>
      <c r="D53" s="23" t="s">
        <v>270</v>
      </c>
      <c r="E53" s="107" t="s">
        <v>66</v>
      </c>
      <c r="F53" s="106" t="s">
        <v>320</v>
      </c>
      <c r="G53" s="103" t="s">
        <v>282</v>
      </c>
      <c r="H53" s="25" t="s">
        <v>22</v>
      </c>
      <c r="I53" s="97">
        <v>2</v>
      </c>
      <c r="J53" s="96"/>
      <c r="K53" s="97"/>
      <c r="L53" s="96"/>
      <c r="M53" s="106" t="s">
        <v>318</v>
      </c>
      <c r="N53" s="97">
        <v>2012</v>
      </c>
      <c r="O53" s="97" t="s">
        <v>48</v>
      </c>
      <c r="P53" s="95">
        <f>1985-2022</f>
        <v>-37</v>
      </c>
      <c r="Q53" s="105" t="s">
        <v>319</v>
      </c>
      <c r="R53" s="122"/>
    </row>
    <row r="54" spans="1:18" ht="42" x14ac:dyDescent="0.35">
      <c r="A54" s="11">
        <f t="shared" si="0"/>
        <v>45</v>
      </c>
      <c r="B54" s="63" t="s">
        <v>358</v>
      </c>
      <c r="C54" s="14" t="s">
        <v>238</v>
      </c>
      <c r="D54" s="23" t="s">
        <v>270</v>
      </c>
      <c r="E54" s="24" t="s">
        <v>282</v>
      </c>
      <c r="F54" s="23" t="s">
        <v>351</v>
      </c>
      <c r="G54" s="25" t="s">
        <v>21</v>
      </c>
      <c r="H54" s="25" t="s">
        <v>22</v>
      </c>
      <c r="I54" s="25">
        <v>2</v>
      </c>
      <c r="J54" s="26"/>
      <c r="K54" s="11"/>
      <c r="L54" s="26"/>
      <c r="M54" s="11"/>
      <c r="N54" s="11"/>
      <c r="O54" s="97">
        <v>2018</v>
      </c>
      <c r="P54" s="11">
        <f>1980-2021</f>
        <v>-41</v>
      </c>
      <c r="Q54" s="28" t="s">
        <v>241</v>
      </c>
      <c r="R54" s="29"/>
    </row>
    <row r="55" spans="1:18" s="98" customFormat="1" ht="43.5" x14ac:dyDescent="0.35">
      <c r="A55" s="11">
        <f t="shared" si="0"/>
        <v>46</v>
      </c>
      <c r="B55" s="128" t="s">
        <v>313</v>
      </c>
      <c r="C55" s="96" t="s">
        <v>304</v>
      </c>
      <c r="D55" s="106" t="s">
        <v>277</v>
      </c>
      <c r="E55" s="107" t="s">
        <v>269</v>
      </c>
      <c r="F55" s="106" t="s">
        <v>308</v>
      </c>
      <c r="G55" s="107" t="s">
        <v>282</v>
      </c>
      <c r="H55" s="25" t="s">
        <v>22</v>
      </c>
      <c r="I55" s="97">
        <v>2</v>
      </c>
      <c r="J55" s="96"/>
      <c r="K55" s="97"/>
      <c r="L55" s="96"/>
      <c r="M55" s="106" t="s">
        <v>305</v>
      </c>
      <c r="N55" s="97">
        <v>2003</v>
      </c>
      <c r="O55" s="97" t="s">
        <v>306</v>
      </c>
      <c r="P55" s="95">
        <f>1977-2022</f>
        <v>-45</v>
      </c>
      <c r="Q55" s="96" t="s">
        <v>307</v>
      </c>
      <c r="R55" s="122"/>
    </row>
    <row r="56" spans="1:18" s="98" customFormat="1" ht="43.5" x14ac:dyDescent="0.35">
      <c r="A56" s="11">
        <f t="shared" si="0"/>
        <v>47</v>
      </c>
      <c r="B56" s="128" t="s">
        <v>336</v>
      </c>
      <c r="C56" s="96" t="s">
        <v>326</v>
      </c>
      <c r="D56" s="106" t="s">
        <v>277</v>
      </c>
      <c r="E56" s="107" t="s">
        <v>282</v>
      </c>
      <c r="F56" s="97" t="s">
        <v>329</v>
      </c>
      <c r="G56" s="103" t="s">
        <v>282</v>
      </c>
      <c r="H56" s="25" t="s">
        <v>22</v>
      </c>
      <c r="I56" s="97">
        <v>2</v>
      </c>
      <c r="J56" s="96"/>
      <c r="K56" s="97"/>
      <c r="L56" s="96"/>
      <c r="M56" s="106" t="s">
        <v>327</v>
      </c>
      <c r="N56" s="97">
        <v>2019</v>
      </c>
      <c r="O56" s="97" t="s">
        <v>48</v>
      </c>
      <c r="P56" s="95"/>
      <c r="Q56" s="96" t="s">
        <v>328</v>
      </c>
      <c r="R56" s="122"/>
    </row>
    <row r="57" spans="1:18" s="98" customFormat="1" ht="53.15" customHeight="1" x14ac:dyDescent="0.35">
      <c r="A57" s="11">
        <f t="shared" si="0"/>
        <v>48</v>
      </c>
      <c r="B57" s="128" t="s">
        <v>293</v>
      </c>
      <c r="C57" s="96" t="s">
        <v>290</v>
      </c>
      <c r="D57" s="106" t="s">
        <v>277</v>
      </c>
      <c r="E57" s="107" t="s">
        <v>196</v>
      </c>
      <c r="F57" s="106" t="s">
        <v>294</v>
      </c>
      <c r="G57" s="103" t="s">
        <v>282</v>
      </c>
      <c r="H57" s="25" t="s">
        <v>22</v>
      </c>
      <c r="I57" s="97">
        <v>2</v>
      </c>
      <c r="J57" s="96"/>
      <c r="K57" s="97"/>
      <c r="L57" s="96"/>
      <c r="M57" s="106" t="s">
        <v>291</v>
      </c>
      <c r="N57" s="97">
        <v>2018</v>
      </c>
      <c r="O57" s="97" t="s">
        <v>48</v>
      </c>
      <c r="P57" s="95">
        <f>1996-2022</f>
        <v>-26</v>
      </c>
      <c r="Q57" s="105" t="s">
        <v>292</v>
      </c>
      <c r="R57" s="123"/>
    </row>
    <row r="58" spans="1:18" x14ac:dyDescent="0.35">
      <c r="A58" s="2"/>
      <c r="B58" s="125"/>
      <c r="C58" s="2"/>
      <c r="D58" s="110"/>
      <c r="E58" s="108"/>
      <c r="F58" s="108"/>
      <c r="G58" s="2"/>
      <c r="H58" s="2"/>
      <c r="I58" s="2"/>
      <c r="J58" s="2"/>
      <c r="K58" s="59"/>
      <c r="L58" s="2"/>
      <c r="M58" s="108"/>
      <c r="N58" s="108"/>
      <c r="O58" s="2"/>
      <c r="P58" s="108"/>
      <c r="Q58" s="2"/>
      <c r="R58" s="2"/>
    </row>
    <row r="59" spans="1:18" x14ac:dyDescent="0.35">
      <c r="A59" s="2"/>
      <c r="B59" s="125"/>
      <c r="C59" s="2"/>
      <c r="D59" s="110"/>
      <c r="E59" s="108"/>
      <c r="F59" s="108"/>
      <c r="G59" s="2"/>
      <c r="H59" s="2"/>
      <c r="I59" s="2"/>
      <c r="J59" s="2"/>
      <c r="K59" s="59"/>
      <c r="L59" s="2"/>
      <c r="M59" s="108"/>
      <c r="N59" s="108"/>
      <c r="O59" s="2"/>
      <c r="P59" s="108"/>
      <c r="Q59" s="2"/>
      <c r="R59" s="2"/>
    </row>
    <row r="60" spans="1:18" x14ac:dyDescent="0.35">
      <c r="A60" s="2"/>
      <c r="B60" s="125"/>
      <c r="C60" s="2"/>
      <c r="D60" s="110"/>
      <c r="E60" s="108"/>
      <c r="F60" s="108"/>
      <c r="G60" s="2"/>
      <c r="H60" s="2"/>
      <c r="I60" s="2"/>
      <c r="J60" s="2"/>
      <c r="K60" s="59"/>
      <c r="L60" s="2"/>
      <c r="M60" s="108"/>
      <c r="N60" s="108"/>
      <c r="O60" s="2"/>
      <c r="P60" s="108"/>
      <c r="Q60" s="2"/>
      <c r="R60" s="2"/>
    </row>
    <row r="61" spans="1:18" x14ac:dyDescent="0.35">
      <c r="A61" s="2"/>
      <c r="B61" s="125"/>
      <c r="C61" s="2"/>
      <c r="D61" s="110"/>
      <c r="E61" s="108"/>
      <c r="F61" s="108"/>
      <c r="G61" s="2"/>
      <c r="H61" s="2"/>
      <c r="I61" s="2"/>
      <c r="J61" s="2"/>
      <c r="K61" s="59"/>
      <c r="L61" s="2"/>
      <c r="M61" s="108"/>
      <c r="N61" s="108"/>
      <c r="O61" s="2"/>
      <c r="P61" s="108"/>
      <c r="Q61" s="2"/>
      <c r="R61" s="2"/>
    </row>
    <row r="62" spans="1:18" x14ac:dyDescent="0.35">
      <c r="A62" s="2"/>
      <c r="B62" s="125"/>
      <c r="C62" s="2"/>
      <c r="D62" s="110"/>
      <c r="E62" s="108"/>
      <c r="F62" s="108"/>
      <c r="G62" s="2"/>
      <c r="H62" s="2"/>
      <c r="I62" s="2"/>
      <c r="J62" s="2"/>
      <c r="K62" s="59"/>
      <c r="L62" s="2"/>
      <c r="M62" s="108"/>
      <c r="N62" s="108"/>
      <c r="O62" s="2"/>
      <c r="P62" s="108"/>
      <c r="Q62" s="2"/>
      <c r="R62" s="2"/>
    </row>
    <row r="63" spans="1:18" x14ac:dyDescent="0.35">
      <c r="A63" s="2"/>
      <c r="B63" s="125"/>
      <c r="C63" s="2"/>
      <c r="D63" s="110"/>
      <c r="E63" s="108"/>
      <c r="F63" s="108"/>
      <c r="G63" s="2"/>
      <c r="H63" s="2"/>
      <c r="I63" s="2"/>
      <c r="J63" s="2"/>
      <c r="K63" s="59"/>
      <c r="L63" s="2"/>
      <c r="M63" s="108"/>
      <c r="N63" s="108"/>
      <c r="O63" s="2"/>
      <c r="P63" s="108"/>
      <c r="Q63" s="2"/>
      <c r="R63" s="2"/>
    </row>
    <row r="64" spans="1:18" x14ac:dyDescent="0.35">
      <c r="A64" s="2"/>
      <c r="B64" s="125"/>
      <c r="C64" s="2"/>
      <c r="D64" s="110"/>
      <c r="E64" s="108"/>
      <c r="F64" s="108"/>
      <c r="G64" s="2"/>
      <c r="H64" s="2"/>
      <c r="I64" s="2"/>
      <c r="J64" s="2"/>
      <c r="K64" s="59"/>
      <c r="L64" s="2"/>
      <c r="M64" s="108"/>
      <c r="N64" s="108"/>
      <c r="O64" s="2"/>
      <c r="P64" s="108"/>
      <c r="Q64" s="2"/>
      <c r="R64" s="2"/>
    </row>
    <row r="65" spans="1:18" x14ac:dyDescent="0.35">
      <c r="A65" s="2"/>
      <c r="B65" s="125"/>
      <c r="C65" s="2"/>
      <c r="D65" s="110"/>
      <c r="E65" s="108"/>
      <c r="F65" s="108"/>
      <c r="G65" s="2"/>
      <c r="H65" s="2"/>
      <c r="I65" s="2"/>
      <c r="J65" s="2"/>
      <c r="K65" s="59"/>
      <c r="L65" s="2"/>
      <c r="M65" s="108"/>
      <c r="N65" s="108"/>
      <c r="O65" s="2"/>
      <c r="P65" s="108"/>
      <c r="Q65" s="2"/>
      <c r="R65" s="2"/>
    </row>
    <row r="66" spans="1:18" x14ac:dyDescent="0.35">
      <c r="A66" s="2"/>
      <c r="B66" s="125"/>
      <c r="C66" s="2"/>
      <c r="D66" s="110"/>
      <c r="E66" s="108"/>
      <c r="F66" s="108"/>
      <c r="G66" s="2"/>
      <c r="H66" s="2"/>
      <c r="I66" s="2"/>
      <c r="J66" s="2"/>
      <c r="K66" s="59"/>
      <c r="L66" s="2"/>
      <c r="M66" s="108"/>
      <c r="N66" s="108"/>
      <c r="O66" s="2"/>
      <c r="P66" s="108"/>
      <c r="Q66" s="2"/>
      <c r="R66" s="2"/>
    </row>
    <row r="71" spans="1:18" x14ac:dyDescent="0.35">
      <c r="F71"/>
      <c r="M71"/>
    </row>
    <row r="72" spans="1:18" s="98" customFormat="1" x14ac:dyDescent="0.35">
      <c r="A72"/>
      <c r="B72" s="130"/>
      <c r="C72"/>
      <c r="D72" s="112"/>
      <c r="E72" s="109"/>
      <c r="F72"/>
      <c r="G72"/>
      <c r="H72"/>
      <c r="I72"/>
      <c r="J72"/>
      <c r="K72" s="117"/>
      <c r="L72"/>
      <c r="M72"/>
      <c r="N72" s="109"/>
      <c r="O72"/>
      <c r="P72" s="109"/>
      <c r="Q72"/>
    </row>
  </sheetData>
  <mergeCells count="15">
    <mergeCell ref="R7:R8"/>
    <mergeCell ref="B1:Q1"/>
    <mergeCell ref="A2:Q2"/>
    <mergeCell ref="B3:Q3"/>
    <mergeCell ref="A7:A8"/>
    <mergeCell ref="B7:B8"/>
    <mergeCell ref="C7:C8"/>
    <mergeCell ref="D7:E7"/>
    <mergeCell ref="F7:F8"/>
    <mergeCell ref="G7:G8"/>
    <mergeCell ref="H7:I7"/>
    <mergeCell ref="J7:L7"/>
    <mergeCell ref="M7:O7"/>
    <mergeCell ref="P7:P8"/>
    <mergeCell ref="Q7:Q8"/>
  </mergeCells>
  <pageMargins left="0.23" right="0.45" top="0.5" bottom="0.5" header="0.3" footer="0.3"/>
  <pageSetup paperSize="5" scale="49" orientation="landscape" horizontalDpi="4294967293" verticalDpi="0" r:id="rId1"/>
  <rowBreaks count="2" manualBreakCount="2">
    <brk id="25" max="17" man="1"/>
    <brk id="4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DUK 2021 September</vt:lpstr>
      <vt:lpstr>DUK 2021 New</vt:lpstr>
      <vt:lpstr>DUK MEI 2021</vt:lpstr>
      <vt:lpstr>'DUK 2021 New'!Print_Area</vt:lpstr>
      <vt:lpstr>'DUK MEI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Kec. Curug</cp:lastModifiedBy>
  <cp:lastPrinted>2022-05-23T03:55:47Z</cp:lastPrinted>
  <dcterms:created xsi:type="dcterms:W3CDTF">2021-06-15T08:37:07Z</dcterms:created>
  <dcterms:modified xsi:type="dcterms:W3CDTF">2022-06-13T06:29:35Z</dcterms:modified>
</cp:coreProperties>
</file>