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agustus" sheetId="1" r:id="rId1"/>
  </sheets>
  <definedNames>
    <definedName name="_xlnm.Print_Area" localSheetId="0">agustus!$A$1:$S$81</definedName>
    <definedName name="_xlnm.Print_Titles" localSheetId="0">agustus!$6:$8</definedName>
  </definedNames>
  <calcPr calcId="144525"/>
</workbook>
</file>

<file path=xl/calcChain.xml><?xml version="1.0" encoding="utf-8"?>
<calcChain xmlns="http://schemas.openxmlformats.org/spreadsheetml/2006/main">
  <c r="R70" i="1"/>
  <c r="S70" s="1"/>
  <c r="Q70"/>
  <c r="P69"/>
  <c r="Q69" s="1"/>
  <c r="R68"/>
  <c r="R67"/>
  <c r="R66"/>
  <c r="S66" s="1"/>
  <c r="Q66"/>
  <c r="R65"/>
  <c r="S65" s="1"/>
  <c r="Q65"/>
  <c r="R64"/>
  <c r="R63"/>
  <c r="S63" s="1"/>
  <c r="Q63"/>
  <c r="R62"/>
  <c r="P61"/>
  <c r="Q61" s="1"/>
  <c r="R60"/>
  <c r="S60" s="1"/>
  <c r="Q60"/>
  <c r="R59"/>
  <c r="R58"/>
  <c r="R57"/>
  <c r="S57" s="1"/>
  <c r="Q57"/>
  <c r="R56"/>
  <c r="R55"/>
  <c r="R54"/>
  <c r="S53"/>
  <c r="R53"/>
  <c r="Q53"/>
  <c r="R52"/>
  <c r="S52" s="1"/>
  <c r="Q52"/>
  <c r="R51"/>
  <c r="S51" s="1"/>
  <c r="Q51"/>
  <c r="R50"/>
  <c r="R49"/>
  <c r="S49" s="1"/>
  <c r="Q49"/>
  <c r="P48"/>
  <c r="Q48" s="1"/>
  <c r="R47"/>
  <c r="S47" s="1"/>
  <c r="Q47"/>
  <c r="P46"/>
  <c r="Q46" s="1"/>
  <c r="R45"/>
  <c r="S45" s="1"/>
  <c r="Q45"/>
  <c r="R44"/>
  <c r="S44" s="1"/>
  <c r="Q44"/>
  <c r="R43"/>
  <c r="S43" s="1"/>
  <c r="Q43"/>
  <c r="P42"/>
  <c r="Q42" s="1"/>
  <c r="R41"/>
  <c r="R40"/>
  <c r="R39"/>
  <c r="R38"/>
  <c r="R37"/>
  <c r="R36"/>
  <c r="S36" s="1"/>
  <c r="Q36"/>
  <c r="R35"/>
  <c r="S35" s="1"/>
  <c r="Q35"/>
  <c r="R34"/>
  <c r="S34" s="1"/>
  <c r="Q34"/>
  <c r="R33"/>
  <c r="R32"/>
  <c r="S32" s="1"/>
  <c r="Q32"/>
  <c r="R31"/>
  <c r="R30"/>
  <c r="R29"/>
  <c r="P28"/>
  <c r="Q28" s="1"/>
  <c r="R27"/>
  <c r="S27" s="1"/>
  <c r="Q27"/>
  <c r="R26"/>
  <c r="S26" s="1"/>
  <c r="Q26"/>
  <c r="S25"/>
  <c r="R25"/>
  <c r="Q25"/>
  <c r="R24"/>
  <c r="S24" s="1"/>
  <c r="Q24"/>
  <c r="R23"/>
  <c r="S23" s="1"/>
  <c r="Q23"/>
  <c r="R22"/>
  <c r="S22" s="1"/>
  <c r="Q22"/>
  <c r="R21"/>
  <c r="S21" s="1"/>
  <c r="Q21"/>
  <c r="R20"/>
  <c r="S20" s="1"/>
  <c r="Q20"/>
  <c r="R19"/>
  <c r="S19" s="1"/>
  <c r="Q19"/>
  <c r="R18"/>
  <c r="S18" s="1"/>
  <c r="Q18"/>
  <c r="R17"/>
  <c r="S17" s="1"/>
  <c r="Q17"/>
  <c r="R16"/>
  <c r="S16" s="1"/>
  <c r="Q16"/>
  <c r="R15"/>
  <c r="S15" s="1"/>
  <c r="Q15"/>
  <c r="R14"/>
  <c r="S14" s="1"/>
  <c r="Q14"/>
  <c r="P13"/>
  <c r="Q13" s="1"/>
  <c r="R11"/>
  <c r="S11" s="1"/>
  <c r="Q11"/>
  <c r="P10"/>
  <c r="Q10" s="1"/>
  <c r="P12" l="1"/>
  <c r="Q12" s="1"/>
  <c r="R28"/>
  <c r="S28" s="1"/>
  <c r="R10"/>
  <c r="S10" s="1"/>
  <c r="R13"/>
  <c r="S13" s="1"/>
  <c r="R46"/>
  <c r="S46" s="1"/>
  <c r="R69"/>
  <c r="S69" s="1"/>
  <c r="R42"/>
  <c r="S42" s="1"/>
  <c r="R48"/>
  <c r="S48" s="1"/>
  <c r="R61"/>
  <c r="S61" s="1"/>
  <c r="P9" l="1"/>
  <c r="Q9" s="1"/>
  <c r="R12"/>
  <c r="S12" s="1"/>
  <c r="R9" l="1"/>
  <c r="S9" s="1"/>
</calcChain>
</file>

<file path=xl/sharedStrings.xml><?xml version="1.0" encoding="utf-8"?>
<sst xmlns="http://schemas.openxmlformats.org/spreadsheetml/2006/main" count="186" uniqueCount="109">
  <si>
    <t xml:space="preserve">LAPORAN REALISASI BELANJA </t>
  </si>
  <si>
    <t xml:space="preserve">BADAN PENANGGULANGAN BENCANA DAERAH KOTA SERANG </t>
  </si>
  <si>
    <t>Koring</t>
  </si>
  <si>
    <t xml:space="preserve">Uraian </t>
  </si>
  <si>
    <t>Pagu Anggaran</t>
  </si>
  <si>
    <t>Realisasi</t>
  </si>
  <si>
    <t>Sisa</t>
  </si>
  <si>
    <t>Rp</t>
  </si>
  <si>
    <t>%</t>
  </si>
  <si>
    <t xml:space="preserve">BELANJA </t>
  </si>
  <si>
    <t xml:space="preserve">Belanja Tidak Langsung </t>
  </si>
  <si>
    <t xml:space="preserve">Belanja gaji dan Tunjangan </t>
  </si>
  <si>
    <t>BELANJA LANGSUNG</t>
  </si>
  <si>
    <t>5001.01</t>
  </si>
  <si>
    <t>PROGRAM PELAYANAN ADMINISTRASI PERKANTORAN</t>
  </si>
  <si>
    <t/>
  </si>
  <si>
    <t>001</t>
  </si>
  <si>
    <t>Penyediaan Jasa Surat Menyurat</t>
  </si>
  <si>
    <t>002</t>
  </si>
  <si>
    <t>Penyediaan Jasa Komunikasi, Sumber Daya Air dan Listrik</t>
  </si>
  <si>
    <t>005</t>
  </si>
  <si>
    <t>Penyediaan Jasa Jaminan Barang Milik Daerah</t>
  </si>
  <si>
    <t>006</t>
  </si>
  <si>
    <t>Penyediaan Jasa Pemeliharaan dan Perizinan Kendaraan Dinas/Operasional</t>
  </si>
  <si>
    <t>008</t>
  </si>
  <si>
    <t>Penyediaan Jasa Kebersihan Kantor</t>
  </si>
  <si>
    <t>010</t>
  </si>
  <si>
    <t>Penyediaan Alat Tulis Kantor</t>
  </si>
  <si>
    <t>011</t>
  </si>
  <si>
    <t>Penyediaan Barang Cetakan dan Penggandaan</t>
  </si>
  <si>
    <t>012</t>
  </si>
  <si>
    <t>Penyediaan Komponen Instalasi Listrik/Penerangan Bangunan Kantor</t>
  </si>
  <si>
    <t>014</t>
  </si>
  <si>
    <t>Penyediaan Peralatan Rumah Tangga</t>
  </si>
  <si>
    <t>015</t>
  </si>
  <si>
    <t>Penyediaan Bahan Bacaan dan Peraturan Perundang-Undangan</t>
  </si>
  <si>
    <t>017</t>
  </si>
  <si>
    <t>Penyediaan Makanan dan Minuman</t>
  </si>
  <si>
    <t>018</t>
  </si>
  <si>
    <t>Rapat-Rapat Kordinasi dan Konsultasi ke Luar Daerah</t>
  </si>
  <si>
    <t>019</t>
  </si>
  <si>
    <t>Rapat-rapat koordinasi dan konsultasi dalam daerah</t>
  </si>
  <si>
    <t>020</t>
  </si>
  <si>
    <t>Penyediaan Jasa Pengamanan Lingkungan Kantor</t>
  </si>
  <si>
    <t>5001.02</t>
  </si>
  <si>
    <t>PROGRAM PENINGKATAN SARANA DAN PRASARANA APARATUR</t>
  </si>
  <si>
    <t>007</t>
  </si>
  <si>
    <t>Pengadaan Perlengkapan Gedung/Kantor</t>
  </si>
  <si>
    <t>009</t>
  </si>
  <si>
    <t>Pengadaan Peralatan Gedung Kantor</t>
  </si>
  <si>
    <t>Pengadaan Meubeulair</t>
  </si>
  <si>
    <t>Pengadaan Rumah Dinas/Gedung Kantor</t>
  </si>
  <si>
    <t>022</t>
  </si>
  <si>
    <t>Pemeliharaan Rutin/Berkala Gedung Kantor</t>
  </si>
  <si>
    <t>024</t>
  </si>
  <si>
    <t>Pemeliharaan Rutin/Berkala Kendaraan Dinas/Operasional</t>
  </si>
  <si>
    <t>026</t>
  </si>
  <si>
    <t>Pemeliharaan Rutin/Berkala Perlengkapan Gedung Kantor</t>
  </si>
  <si>
    <t>028</t>
  </si>
  <si>
    <t>Pemeliharaan Rutin/Berkala Peralatan Gedung Kantor</t>
  </si>
  <si>
    <t>5001.03</t>
  </si>
  <si>
    <t>PROGRAM PENINGKATAN DISIPLIN APARATUR</t>
  </si>
  <si>
    <t>Pengadaan Pakaian Dinas Beserta Perlengkapannya</t>
  </si>
  <si>
    <t>5001.05</t>
  </si>
  <si>
    <t>PROGRAM PENINGKATAN KAPASITAS SUMBER DAYA APARATUR</t>
  </si>
  <si>
    <t>Sosialisasi  Peraturan Perundang-undangan</t>
  </si>
  <si>
    <t>003</t>
  </si>
  <si>
    <t>Bimbingan Teknis Implementasi Peraturan Perundang-Undangan</t>
  </si>
  <si>
    <t>5001.06</t>
  </si>
  <si>
    <t>PROGRAM PENINGKATAN PENGEMBANGAN SISTEM PELAPORAN CAPAIAN KINERJA DAN KEUANGAN</t>
  </si>
  <si>
    <t>Penyusunan Laporan Capaian Kinerja dan Ikhtisar Realisasi Kinerja SKPD</t>
  </si>
  <si>
    <t>004</t>
  </si>
  <si>
    <t>Penyusunan Pelaporan Keuangan Akhir Tahun</t>
  </si>
  <si>
    <t>Penyusunan Rencana Strategis SKPD</t>
  </si>
  <si>
    <t>Penyusunan Rencana Kerja SKPD</t>
  </si>
  <si>
    <t>Pengelolaan Barang Milik Daerah</t>
  </si>
  <si>
    <t>5001.22</t>
  </si>
  <si>
    <t>PROGRAM PENCEGAHAN DINI DAN PENANGGULANGAN KORBAN BENCANA ALAM</t>
  </si>
  <si>
    <t>Pemantauan dan penyebarluasan informasi potensi bencana alam</t>
  </si>
  <si>
    <t>Pengadaan tempat penampungan sementara dan evakuasi penduduk dari ancaman/korban bencana alam</t>
  </si>
  <si>
    <t>Pengadaan logistik dan obat-obatan bagi penduduk ditempat penampungan sementara</t>
  </si>
  <si>
    <t>Koordinasi penilaian kerusakan dan kerugian sosial ekonomi korban bencana</t>
  </si>
  <si>
    <t>Pembentukan Kelurahan siaga bencana</t>
  </si>
  <si>
    <t>Fasilitasi bantuan rehabilitasi dan rekonstruksi pasca bencana</t>
  </si>
  <si>
    <t>Sosialisasi pengurangan resiko bencana</t>
  </si>
  <si>
    <t>Penguatan unit-unit sosial kebencanaan dalam masyarakat</t>
  </si>
  <si>
    <t>013</t>
  </si>
  <si>
    <t>Pelatihan, gladi dan simulasi penanggulangan bencana</t>
  </si>
  <si>
    <t>Pemulihan sarana dan prasarana vital</t>
  </si>
  <si>
    <t>Fasilitasi penanganan kebencanaan</t>
  </si>
  <si>
    <t>016</t>
  </si>
  <si>
    <t>Manajemen peralatan operasi penanggulangan bencana</t>
  </si>
  <si>
    <t>5001.24</t>
  </si>
  <si>
    <t>PROGRAM PENATAAN ADMINISTRASI BPBD</t>
  </si>
  <si>
    <t>Peningkatan pelayanan publik dalam bidang penanggulangan bencana</t>
  </si>
  <si>
    <t>Koordinasi kesiapsiagaan dalam menghadapi bencana didaerah</t>
  </si>
  <si>
    <t>Penyediaan dukungan operasional PUSDALOPS</t>
  </si>
  <si>
    <t>Forum SKPD penanggulangan bencana seKota Serang</t>
  </si>
  <si>
    <t>Penguatan BPBD dan kelengkapannya (pusdalops, SRC)</t>
  </si>
  <si>
    <t>Standarisasi pedoman dan acuan penanggulangan bencana</t>
  </si>
  <si>
    <t>Penyusunan rencana penanggulangan bencana</t>
  </si>
  <si>
    <t>5001.25</t>
  </si>
  <si>
    <t>PROGRAM PEMBERDAYAAN TARUNA SIAGA BENCANA</t>
  </si>
  <si>
    <t>Peningkatan kemampuan (capacity building) petugas dan pendamping sosial pemberdaya</t>
  </si>
  <si>
    <t>Kepala Pelaksana BPBD Kota Serang</t>
  </si>
  <si>
    <t>H. TB. H. SUHERMAN. S.Pd.,M.Pd</t>
  </si>
  <si>
    <t>NIP. 19700111 199603 1 004</t>
  </si>
  <si>
    <t>Serang, 4 September  2018</t>
  </si>
  <si>
    <t>Bulan Agustus   2018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</si>
</sst>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#,##0.00;\(#,##0.00\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8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8"/>
      </bottom>
      <diagonal/>
    </border>
    <border>
      <left/>
      <right/>
      <top style="thin">
        <color indexed="64"/>
      </top>
      <bottom style="dashed">
        <color indexed="8"/>
      </bottom>
      <diagonal/>
    </border>
    <border>
      <left/>
      <right style="thin">
        <color indexed="64"/>
      </right>
      <top style="thin">
        <color indexed="64"/>
      </top>
      <bottom style="dashed">
        <color indexed="8"/>
      </bottom>
      <diagonal/>
    </border>
    <border>
      <left style="thin">
        <color indexed="64"/>
      </left>
      <right style="dotted">
        <color indexed="8"/>
      </right>
      <top/>
      <bottom style="dashed">
        <color indexed="8"/>
      </bottom>
      <diagonal/>
    </border>
    <border>
      <left style="dotted">
        <color indexed="8"/>
      </left>
      <right style="dotted">
        <color indexed="8"/>
      </right>
      <top/>
      <bottom style="dashed">
        <color indexed="8"/>
      </bottom>
      <diagonal/>
    </border>
    <border>
      <left style="dotted">
        <color indexed="8"/>
      </left>
      <right style="thin">
        <color indexed="64"/>
      </right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164" fontId="4" fillId="0" borderId="1" xfId="1" applyNumberFormat="1" applyFont="1" applyBorder="1" applyAlignment="1">
      <alignment vertical="top"/>
    </xf>
    <xf numFmtId="43" fontId="4" fillId="0" borderId="1" xfId="0" applyNumberFormat="1" applyFont="1" applyBorder="1"/>
    <xf numFmtId="164" fontId="4" fillId="0" borderId="1" xfId="1" applyNumberFormat="1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164" fontId="4" fillId="0" borderId="0" xfId="1" applyNumberFormat="1" applyFont="1"/>
    <xf numFmtId="164" fontId="4" fillId="0" borderId="7" xfId="1" applyNumberFormat="1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164" fontId="2" fillId="0" borderId="4" xfId="1" applyNumberFormat="1" applyFont="1" applyBorder="1"/>
    <xf numFmtId="164" fontId="2" fillId="0" borderId="1" xfId="1" applyNumberFormat="1" applyFont="1" applyBorder="1"/>
    <xf numFmtId="43" fontId="2" fillId="0" borderId="1" xfId="0" applyNumberFormat="1" applyFont="1" applyBorder="1"/>
    <xf numFmtId="165" fontId="5" fillId="2" borderId="0" xfId="0" applyNumberFormat="1" applyFont="1" applyFill="1" applyBorder="1" applyAlignment="1">
      <alignment horizontal="right" vertical="top" wrapText="1"/>
    </xf>
    <xf numFmtId="164" fontId="5" fillId="2" borderId="11" xfId="0" applyNumberFormat="1" applyFont="1" applyFill="1" applyBorder="1" applyAlignment="1">
      <alignment horizontal="left" vertical="top" wrapText="1"/>
    </xf>
    <xf numFmtId="165" fontId="5" fillId="2" borderId="4" xfId="0" applyNumberFormat="1" applyFont="1" applyFill="1" applyBorder="1" applyAlignment="1">
      <alignment horizontal="right" vertical="top" wrapText="1"/>
    </xf>
    <xf numFmtId="164" fontId="5" fillId="2" borderId="1" xfId="1" applyNumberFormat="1" applyFont="1" applyFill="1" applyBorder="1" applyAlignment="1">
      <alignment horizontal="left" vertical="top" wrapText="1"/>
    </xf>
    <xf numFmtId="43" fontId="4" fillId="0" borderId="1" xfId="0" applyNumberFormat="1" applyFont="1" applyBorder="1" applyAlignment="1">
      <alignment vertical="top"/>
    </xf>
    <xf numFmtId="0" fontId="5" fillId="2" borderId="5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165" fontId="6" fillId="2" borderId="0" xfId="0" applyNumberFormat="1" applyFont="1" applyFill="1" applyBorder="1" applyAlignment="1">
      <alignment horizontal="right" vertical="top" wrapText="1"/>
    </xf>
    <xf numFmtId="164" fontId="6" fillId="2" borderId="1" xfId="1" applyNumberFormat="1" applyFont="1" applyFill="1" applyBorder="1" applyAlignment="1">
      <alignment horizontal="right" vertical="top" wrapText="1"/>
    </xf>
    <xf numFmtId="165" fontId="6" fillId="2" borderId="4" xfId="0" applyNumberFormat="1" applyFont="1" applyFill="1" applyBorder="1" applyAlignment="1">
      <alignment horizontal="right" vertical="top" wrapText="1"/>
    </xf>
    <xf numFmtId="164" fontId="6" fillId="2" borderId="1" xfId="1" applyNumberFormat="1" applyFont="1" applyFill="1" applyBorder="1" applyAlignment="1">
      <alignment horizontal="left" vertical="top" wrapText="1"/>
    </xf>
    <xf numFmtId="164" fontId="2" fillId="0" borderId="1" xfId="1" applyNumberFormat="1" applyFont="1" applyBorder="1" applyAlignment="1">
      <alignment vertical="top"/>
    </xf>
    <xf numFmtId="43" fontId="2" fillId="0" borderId="1" xfId="0" applyNumberFormat="1" applyFont="1" applyBorder="1" applyAlignment="1">
      <alignment vertical="top"/>
    </xf>
    <xf numFmtId="2" fontId="6" fillId="2" borderId="1" xfId="0" applyNumberFormat="1" applyFont="1" applyFill="1" applyBorder="1" applyAlignment="1">
      <alignment horizontal="righ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165" fontId="5" fillId="2" borderId="23" xfId="0" applyNumberFormat="1" applyFont="1" applyFill="1" applyBorder="1" applyAlignment="1">
      <alignment horizontal="right" vertical="top" wrapText="1"/>
    </xf>
    <xf numFmtId="164" fontId="5" fillId="2" borderId="1" xfId="1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2" borderId="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19053</xdr:colOff>
      <xdr:row>0</xdr:row>
      <xdr:rowOff>0</xdr:rowOff>
    </xdr:from>
    <xdr:to>
      <xdr:col>3</xdr:col>
      <xdr:colOff>238126</xdr:colOff>
      <xdr:row>2</xdr:row>
      <xdr:rowOff>190499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3" y="0"/>
          <a:ext cx="666748" cy="6381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1"/>
  <sheetViews>
    <sheetView tabSelected="1" workbookViewId="0">
      <selection activeCell="R77" sqref="R77"/>
    </sheetView>
  </sheetViews>
  <sheetFormatPr defaultRowHeight="15"/>
  <cols>
    <col min="1" max="1" width="1.28515625" style="1" customWidth="1"/>
    <col min="2" max="2" width="3.42578125" style="1" customWidth="1"/>
    <col min="3" max="3" width="2" style="1" customWidth="1"/>
    <col min="4" max="4" width="4.7109375" style="1" customWidth="1"/>
    <col min="5" max="5" width="0.140625" style="1" customWidth="1"/>
    <col min="6" max="6" width="1" style="1" customWidth="1"/>
    <col min="7" max="7" width="0.42578125" style="1" customWidth="1"/>
    <col min="8" max="8" width="2.5703125" style="1" customWidth="1"/>
    <col min="9" max="9" width="2.140625" style="1" customWidth="1"/>
    <col min="10" max="10" width="2" style="1" customWidth="1"/>
    <col min="11" max="11" width="8" style="1" customWidth="1"/>
    <col min="12" max="12" width="3.140625" style="1" customWidth="1"/>
    <col min="13" max="13" width="57.42578125" style="1" customWidth="1"/>
    <col min="14" max="14" width="2.85546875" style="1" customWidth="1"/>
    <col min="15" max="15" width="20.85546875" style="1" customWidth="1"/>
    <col min="16" max="16" width="20.28515625" style="1" customWidth="1"/>
    <col min="17" max="17" width="13.28515625" style="1" customWidth="1"/>
    <col min="18" max="18" width="20.5703125" style="1" customWidth="1"/>
    <col min="19" max="19" width="12.28515625" style="1" customWidth="1"/>
  </cols>
  <sheetData>
    <row r="2" spans="1:19" ht="20.25">
      <c r="G2" s="87" t="s">
        <v>0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20.25">
      <c r="G3" s="87" t="s">
        <v>1</v>
      </c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>
      <c r="G4" s="88" t="s">
        <v>108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6" spans="1:19" ht="36.75" customHeight="1">
      <c r="A6" s="89" t="s">
        <v>2</v>
      </c>
      <c r="B6" s="89"/>
      <c r="C6" s="89"/>
      <c r="D6" s="89"/>
      <c r="E6" s="89"/>
      <c r="F6" s="89"/>
      <c r="G6" s="89"/>
      <c r="H6" s="89" t="s">
        <v>3</v>
      </c>
      <c r="I6" s="89"/>
      <c r="J6" s="89"/>
      <c r="K6" s="89"/>
      <c r="L6" s="89"/>
      <c r="M6" s="89"/>
      <c r="N6" s="89"/>
      <c r="O6" s="46" t="s">
        <v>4</v>
      </c>
      <c r="P6" s="89" t="s">
        <v>5</v>
      </c>
      <c r="Q6" s="89"/>
      <c r="R6" s="89" t="s">
        <v>6</v>
      </c>
      <c r="S6" s="89"/>
    </row>
    <row r="7" spans="1:19" ht="25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46">
        <v>2018</v>
      </c>
      <c r="P7" s="46" t="s">
        <v>7</v>
      </c>
      <c r="Q7" s="46" t="s">
        <v>8</v>
      </c>
      <c r="R7" s="46" t="s">
        <v>7</v>
      </c>
      <c r="S7" s="46" t="s">
        <v>8</v>
      </c>
    </row>
    <row r="8" spans="1:19">
      <c r="A8" s="79">
        <v>1</v>
      </c>
      <c r="B8" s="79"/>
      <c r="C8" s="79"/>
      <c r="D8" s="79"/>
      <c r="E8" s="79"/>
      <c r="F8" s="79"/>
      <c r="G8" s="80"/>
      <c r="H8" s="79">
        <v>2</v>
      </c>
      <c r="I8" s="79"/>
      <c r="J8" s="79"/>
      <c r="K8" s="79"/>
      <c r="L8" s="79"/>
      <c r="M8" s="79"/>
      <c r="N8" s="79"/>
      <c r="O8" s="3">
        <v>3</v>
      </c>
      <c r="P8" s="2">
        <v>4</v>
      </c>
      <c r="Q8" s="2">
        <v>5</v>
      </c>
      <c r="R8" s="2">
        <v>6</v>
      </c>
      <c r="S8" s="2">
        <v>7</v>
      </c>
    </row>
    <row r="9" spans="1:19">
      <c r="A9" s="4"/>
      <c r="B9" s="5"/>
      <c r="C9" s="5"/>
      <c r="D9" s="5"/>
      <c r="E9" s="5"/>
      <c r="F9" s="5"/>
      <c r="G9" s="3"/>
      <c r="H9" s="81" t="s">
        <v>9</v>
      </c>
      <c r="I9" s="82"/>
      <c r="J9" s="82"/>
      <c r="K9" s="82"/>
      <c r="L9" s="82"/>
      <c r="M9" s="82"/>
      <c r="N9" s="83"/>
      <c r="O9" s="6">
        <v>3256400719</v>
      </c>
      <c r="P9" s="7">
        <f>P10+P12</f>
        <v>1981039414</v>
      </c>
      <c r="Q9" s="8">
        <f>P9/O9*100</f>
        <v>60.835246793839069</v>
      </c>
      <c r="R9" s="9">
        <f>O9-P9</f>
        <v>1275361305</v>
      </c>
      <c r="S9" s="10">
        <f>R9/O9*100</f>
        <v>39.164753206160931</v>
      </c>
    </row>
    <row r="10" spans="1:19">
      <c r="A10" s="11"/>
      <c r="B10" s="12"/>
      <c r="C10" s="12"/>
      <c r="D10" s="12"/>
      <c r="E10" s="12"/>
      <c r="F10" s="12"/>
      <c r="G10" s="13"/>
      <c r="H10" s="14" t="s">
        <v>10</v>
      </c>
      <c r="I10" s="15"/>
      <c r="J10" s="15"/>
      <c r="K10" s="15"/>
      <c r="L10" s="15"/>
      <c r="M10" s="15"/>
      <c r="N10" s="16"/>
      <c r="O10" s="17">
        <v>1215329093</v>
      </c>
      <c r="P10" s="18">
        <f>P11</f>
        <v>817598884</v>
      </c>
      <c r="Q10" s="10">
        <f>P10/O10*100</f>
        <v>67.273867523551502</v>
      </c>
      <c r="R10" s="9">
        <f>O10-P10</f>
        <v>397730209</v>
      </c>
      <c r="S10" s="10">
        <f>R10/O10*100</f>
        <v>32.726132476448498</v>
      </c>
    </row>
    <row r="11" spans="1:19">
      <c r="A11" s="19"/>
      <c r="B11" s="20"/>
      <c r="C11" s="20"/>
      <c r="D11" s="20"/>
      <c r="E11" s="20"/>
      <c r="F11" s="20"/>
      <c r="G11" s="21"/>
      <c r="H11" s="19" t="s">
        <v>11</v>
      </c>
      <c r="I11" s="20"/>
      <c r="J11" s="20"/>
      <c r="K11" s="20"/>
      <c r="L11" s="20"/>
      <c r="M11" s="20"/>
      <c r="N11" s="21"/>
      <c r="O11" s="22">
        <v>1215329093</v>
      </c>
      <c r="P11" s="23">
        <v>817598884</v>
      </c>
      <c r="Q11" s="23">
        <f t="shared" ref="Q11:Q70" si="0">P11/O11*100</f>
        <v>67.273867523551502</v>
      </c>
      <c r="R11" s="24">
        <f t="shared" ref="R11:R70" si="1">O11-P11</f>
        <v>397730209</v>
      </c>
      <c r="S11" s="23">
        <f t="shared" ref="S11:S70" si="2">R11/O11*100</f>
        <v>32.726132476448498</v>
      </c>
    </row>
    <row r="12" spans="1:19">
      <c r="A12" s="84">
        <v>5001</v>
      </c>
      <c r="B12" s="85"/>
      <c r="C12" s="85"/>
      <c r="D12" s="85"/>
      <c r="E12" s="85"/>
      <c r="F12" s="85"/>
      <c r="G12" s="86"/>
      <c r="H12" s="76" t="s">
        <v>12</v>
      </c>
      <c r="I12" s="77"/>
      <c r="J12" s="77"/>
      <c r="K12" s="77"/>
      <c r="L12" s="77"/>
      <c r="M12" s="77"/>
      <c r="N12" s="78"/>
      <c r="O12" s="25">
        <v>2041071626</v>
      </c>
      <c r="P12" s="26">
        <f>P13+P28+P42+P61+P48+P69</f>
        <v>1163440530</v>
      </c>
      <c r="Q12" s="10">
        <f t="shared" si="0"/>
        <v>57.001455273769999</v>
      </c>
      <c r="R12" s="9">
        <f t="shared" si="1"/>
        <v>877631096</v>
      </c>
      <c r="S12" s="10">
        <f t="shared" si="2"/>
        <v>42.998544726230001</v>
      </c>
    </row>
    <row r="13" spans="1:19">
      <c r="A13" s="48" t="s">
        <v>13</v>
      </c>
      <c r="B13" s="49"/>
      <c r="C13" s="49"/>
      <c r="D13" s="49"/>
      <c r="E13" s="49"/>
      <c r="F13" s="49"/>
      <c r="G13" s="50"/>
      <c r="H13" s="51" t="s">
        <v>14</v>
      </c>
      <c r="I13" s="52"/>
      <c r="J13" s="52"/>
      <c r="K13" s="52"/>
      <c r="L13" s="52"/>
      <c r="M13" s="52"/>
      <c r="N13" s="53"/>
      <c r="O13" s="27">
        <v>530357750</v>
      </c>
      <c r="P13" s="28">
        <f>SUM(P14:P27)</f>
        <v>334614530</v>
      </c>
      <c r="Q13" s="8">
        <f t="shared" si="0"/>
        <v>63.092229726066982</v>
      </c>
      <c r="R13" s="29">
        <f t="shared" si="1"/>
        <v>195743220</v>
      </c>
      <c r="S13" s="8">
        <f t="shared" si="2"/>
        <v>36.907770273933025</v>
      </c>
    </row>
    <row r="14" spans="1:19">
      <c r="A14" s="30" t="s">
        <v>15</v>
      </c>
      <c r="B14" s="31"/>
      <c r="C14" s="32"/>
      <c r="D14" s="33" t="s">
        <v>16</v>
      </c>
      <c r="E14" s="34"/>
      <c r="F14" s="34"/>
      <c r="G14" s="35"/>
      <c r="H14" s="66" t="s">
        <v>17</v>
      </c>
      <c r="I14" s="64"/>
      <c r="J14" s="64"/>
      <c r="K14" s="64"/>
      <c r="L14" s="64"/>
      <c r="M14" s="64"/>
      <c r="N14" s="65"/>
      <c r="O14" s="36">
        <v>2949000</v>
      </c>
      <c r="P14" s="37">
        <v>1800000</v>
      </c>
      <c r="Q14" s="23">
        <f t="shared" si="0"/>
        <v>61.037639877924718</v>
      </c>
      <c r="R14" s="24">
        <f>O14-P14</f>
        <v>1149000</v>
      </c>
      <c r="S14" s="23">
        <f t="shared" si="2"/>
        <v>38.962360122075282</v>
      </c>
    </row>
    <row r="15" spans="1:19">
      <c r="A15" s="54" t="s">
        <v>15</v>
      </c>
      <c r="B15" s="55"/>
      <c r="C15" s="55"/>
      <c r="D15" s="56" t="s">
        <v>18</v>
      </c>
      <c r="E15" s="56"/>
      <c r="F15" s="56"/>
      <c r="G15" s="57"/>
      <c r="H15" s="58" t="s">
        <v>19</v>
      </c>
      <c r="I15" s="56"/>
      <c r="J15" s="56"/>
      <c r="K15" s="56"/>
      <c r="L15" s="56"/>
      <c r="M15" s="56"/>
      <c r="N15" s="57"/>
      <c r="O15" s="38">
        <v>47000000</v>
      </c>
      <c r="P15" s="39">
        <v>20619030</v>
      </c>
      <c r="Q15" s="40">
        <f t="shared" si="0"/>
        <v>43.870276595744677</v>
      </c>
      <c r="R15" s="41">
        <f t="shared" si="1"/>
        <v>26380970</v>
      </c>
      <c r="S15" s="40">
        <f t="shared" si="2"/>
        <v>56.129723404255316</v>
      </c>
    </row>
    <row r="16" spans="1:19">
      <c r="A16" s="62" t="s">
        <v>15</v>
      </c>
      <c r="B16" s="63"/>
      <c r="C16" s="63"/>
      <c r="D16" s="64" t="s">
        <v>20</v>
      </c>
      <c r="E16" s="64"/>
      <c r="F16" s="64"/>
      <c r="G16" s="65"/>
      <c r="H16" s="66" t="s">
        <v>21</v>
      </c>
      <c r="I16" s="64"/>
      <c r="J16" s="64"/>
      <c r="K16" s="64"/>
      <c r="L16" s="64"/>
      <c r="M16" s="64"/>
      <c r="N16" s="65"/>
      <c r="O16" s="36">
        <v>26440000</v>
      </c>
      <c r="P16" s="39">
        <v>26026450</v>
      </c>
      <c r="Q16" s="23">
        <f t="shared" si="0"/>
        <v>98.435892586989411</v>
      </c>
      <c r="R16" s="24">
        <f t="shared" si="1"/>
        <v>413550</v>
      </c>
      <c r="S16" s="23">
        <f t="shared" si="2"/>
        <v>1.5641074130105899</v>
      </c>
    </row>
    <row r="17" spans="1:19">
      <c r="A17" s="54" t="s">
        <v>15</v>
      </c>
      <c r="B17" s="55"/>
      <c r="C17" s="55"/>
      <c r="D17" s="56" t="s">
        <v>22</v>
      </c>
      <c r="E17" s="56"/>
      <c r="F17" s="56"/>
      <c r="G17" s="57"/>
      <c r="H17" s="58" t="s">
        <v>23</v>
      </c>
      <c r="I17" s="56"/>
      <c r="J17" s="56"/>
      <c r="K17" s="56"/>
      <c r="L17" s="56"/>
      <c r="M17" s="56"/>
      <c r="N17" s="57"/>
      <c r="O17" s="38">
        <v>29120000</v>
      </c>
      <c r="P17" s="42">
        <v>0</v>
      </c>
      <c r="Q17" s="40">
        <f t="shared" si="0"/>
        <v>0</v>
      </c>
      <c r="R17" s="41">
        <f t="shared" si="1"/>
        <v>29120000</v>
      </c>
      <c r="S17" s="40">
        <f t="shared" si="2"/>
        <v>100</v>
      </c>
    </row>
    <row r="18" spans="1:19">
      <c r="A18" s="62" t="s">
        <v>15</v>
      </c>
      <c r="B18" s="63"/>
      <c r="C18" s="63"/>
      <c r="D18" s="64" t="s">
        <v>24</v>
      </c>
      <c r="E18" s="64"/>
      <c r="F18" s="64"/>
      <c r="G18" s="65"/>
      <c r="H18" s="66" t="s">
        <v>25</v>
      </c>
      <c r="I18" s="64"/>
      <c r="J18" s="64"/>
      <c r="K18" s="64"/>
      <c r="L18" s="64"/>
      <c r="M18" s="64"/>
      <c r="N18" s="65"/>
      <c r="O18" s="36">
        <v>34826000</v>
      </c>
      <c r="P18" s="39">
        <v>21311000</v>
      </c>
      <c r="Q18" s="23">
        <f t="shared" si="0"/>
        <v>61.192786998219717</v>
      </c>
      <c r="R18" s="24">
        <f t="shared" si="1"/>
        <v>13515000</v>
      </c>
      <c r="S18" s="23">
        <f t="shared" si="2"/>
        <v>38.807213001780276</v>
      </c>
    </row>
    <row r="19" spans="1:19">
      <c r="A19" s="54" t="s">
        <v>15</v>
      </c>
      <c r="B19" s="55"/>
      <c r="C19" s="55"/>
      <c r="D19" s="56" t="s">
        <v>26</v>
      </c>
      <c r="E19" s="56"/>
      <c r="F19" s="56"/>
      <c r="G19" s="57"/>
      <c r="H19" s="58" t="s">
        <v>27</v>
      </c>
      <c r="I19" s="56"/>
      <c r="J19" s="56"/>
      <c r="K19" s="56"/>
      <c r="L19" s="56"/>
      <c r="M19" s="56"/>
      <c r="N19" s="57"/>
      <c r="O19" s="38">
        <v>27919750</v>
      </c>
      <c r="P19" s="39">
        <v>20712250</v>
      </c>
      <c r="Q19" s="23">
        <f t="shared" si="0"/>
        <v>74.184940767736094</v>
      </c>
      <c r="R19" s="24">
        <f t="shared" si="1"/>
        <v>7207500</v>
      </c>
      <c r="S19" s="23">
        <f t="shared" si="2"/>
        <v>25.815059232263899</v>
      </c>
    </row>
    <row r="20" spans="1:19">
      <c r="A20" s="62" t="s">
        <v>15</v>
      </c>
      <c r="B20" s="63"/>
      <c r="C20" s="63"/>
      <c r="D20" s="64" t="s">
        <v>28</v>
      </c>
      <c r="E20" s="64"/>
      <c r="F20" s="64"/>
      <c r="G20" s="65"/>
      <c r="H20" s="66" t="s">
        <v>29</v>
      </c>
      <c r="I20" s="64"/>
      <c r="J20" s="64"/>
      <c r="K20" s="64"/>
      <c r="L20" s="64"/>
      <c r="M20" s="64"/>
      <c r="N20" s="65"/>
      <c r="O20" s="36">
        <v>27170000</v>
      </c>
      <c r="P20" s="39">
        <v>22175000</v>
      </c>
      <c r="Q20" s="23">
        <f t="shared" si="0"/>
        <v>81.615752668384246</v>
      </c>
      <c r="R20" s="24">
        <f t="shared" si="1"/>
        <v>4995000</v>
      </c>
      <c r="S20" s="23">
        <f t="shared" si="2"/>
        <v>18.384247331615754</v>
      </c>
    </row>
    <row r="21" spans="1:19">
      <c r="A21" s="54" t="s">
        <v>15</v>
      </c>
      <c r="B21" s="55"/>
      <c r="C21" s="55"/>
      <c r="D21" s="56" t="s">
        <v>30</v>
      </c>
      <c r="E21" s="56"/>
      <c r="F21" s="56"/>
      <c r="G21" s="57"/>
      <c r="H21" s="58" t="s">
        <v>31</v>
      </c>
      <c r="I21" s="56"/>
      <c r="J21" s="56"/>
      <c r="K21" s="56"/>
      <c r="L21" s="56"/>
      <c r="M21" s="56"/>
      <c r="N21" s="57"/>
      <c r="O21" s="38">
        <v>5400000</v>
      </c>
      <c r="P21" s="37">
        <v>4750000</v>
      </c>
      <c r="Q21" s="40">
        <f t="shared" si="0"/>
        <v>87.962962962962962</v>
      </c>
      <c r="R21" s="41">
        <f t="shared" si="1"/>
        <v>650000</v>
      </c>
      <c r="S21" s="40">
        <f t="shared" si="2"/>
        <v>12.037037037037036</v>
      </c>
    </row>
    <row r="22" spans="1:19">
      <c r="A22" s="62" t="s">
        <v>15</v>
      </c>
      <c r="B22" s="63"/>
      <c r="C22" s="63"/>
      <c r="D22" s="64" t="s">
        <v>32</v>
      </c>
      <c r="E22" s="64"/>
      <c r="F22" s="64"/>
      <c r="G22" s="65"/>
      <c r="H22" s="66" t="s">
        <v>33</v>
      </c>
      <c r="I22" s="64"/>
      <c r="J22" s="64"/>
      <c r="K22" s="64"/>
      <c r="L22" s="64"/>
      <c r="M22" s="64"/>
      <c r="N22" s="65"/>
      <c r="O22" s="36">
        <v>4275000</v>
      </c>
      <c r="P22" s="37">
        <v>3345000</v>
      </c>
      <c r="Q22" s="23">
        <f t="shared" si="0"/>
        <v>78.245614035087712</v>
      </c>
      <c r="R22" s="24">
        <f t="shared" si="1"/>
        <v>930000</v>
      </c>
      <c r="S22" s="23">
        <f t="shared" si="2"/>
        <v>21.754385964912281</v>
      </c>
    </row>
    <row r="23" spans="1:19">
      <c r="A23" s="54" t="s">
        <v>15</v>
      </c>
      <c r="B23" s="55"/>
      <c r="C23" s="55"/>
      <c r="D23" s="56" t="s">
        <v>34</v>
      </c>
      <c r="E23" s="56"/>
      <c r="F23" s="56"/>
      <c r="G23" s="57"/>
      <c r="H23" s="58" t="s">
        <v>35</v>
      </c>
      <c r="I23" s="56"/>
      <c r="J23" s="56"/>
      <c r="K23" s="56"/>
      <c r="L23" s="56"/>
      <c r="M23" s="56"/>
      <c r="N23" s="57"/>
      <c r="O23" s="38">
        <v>14068000</v>
      </c>
      <c r="P23" s="39">
        <v>7300000</v>
      </c>
      <c r="Q23" s="23">
        <f t="shared" si="0"/>
        <v>51.890816036394646</v>
      </c>
      <c r="R23" s="24">
        <f t="shared" si="1"/>
        <v>6768000</v>
      </c>
      <c r="S23" s="23">
        <f t="shared" si="2"/>
        <v>48.109183963605346</v>
      </c>
    </row>
    <row r="24" spans="1:19">
      <c r="A24" s="62" t="s">
        <v>15</v>
      </c>
      <c r="B24" s="63"/>
      <c r="C24" s="63"/>
      <c r="D24" s="64" t="s">
        <v>36</v>
      </c>
      <c r="E24" s="64"/>
      <c r="F24" s="64"/>
      <c r="G24" s="65"/>
      <c r="H24" s="66" t="s">
        <v>37</v>
      </c>
      <c r="I24" s="64"/>
      <c r="J24" s="64"/>
      <c r="K24" s="64"/>
      <c r="L24" s="64"/>
      <c r="M24" s="64"/>
      <c r="N24" s="65"/>
      <c r="O24" s="36">
        <v>32870000</v>
      </c>
      <c r="P24" s="39">
        <v>18875000</v>
      </c>
      <c r="Q24" s="23">
        <f t="shared" si="0"/>
        <v>57.423182233039249</v>
      </c>
      <c r="R24" s="24">
        <f t="shared" si="1"/>
        <v>13995000</v>
      </c>
      <c r="S24" s="23">
        <f t="shared" si="2"/>
        <v>42.576817766960758</v>
      </c>
    </row>
    <row r="25" spans="1:19">
      <c r="A25" s="54" t="s">
        <v>15</v>
      </c>
      <c r="B25" s="55"/>
      <c r="C25" s="55"/>
      <c r="D25" s="56" t="s">
        <v>38</v>
      </c>
      <c r="E25" s="56"/>
      <c r="F25" s="56"/>
      <c r="G25" s="57"/>
      <c r="H25" s="58" t="s">
        <v>39</v>
      </c>
      <c r="I25" s="56"/>
      <c r="J25" s="56"/>
      <c r="K25" s="56"/>
      <c r="L25" s="56"/>
      <c r="M25" s="56"/>
      <c r="N25" s="57"/>
      <c r="O25" s="38">
        <v>221005000</v>
      </c>
      <c r="P25" s="39">
        <v>151740800</v>
      </c>
      <c r="Q25" s="40">
        <f t="shared" si="0"/>
        <v>68.659442094070272</v>
      </c>
      <c r="R25" s="41">
        <f t="shared" si="1"/>
        <v>69264200</v>
      </c>
      <c r="S25" s="40">
        <f t="shared" si="2"/>
        <v>31.340557905929728</v>
      </c>
    </row>
    <row r="26" spans="1:19">
      <c r="A26" s="62" t="s">
        <v>15</v>
      </c>
      <c r="B26" s="63"/>
      <c r="C26" s="63"/>
      <c r="D26" s="64" t="s">
        <v>40</v>
      </c>
      <c r="E26" s="64"/>
      <c r="F26" s="64"/>
      <c r="G26" s="65"/>
      <c r="H26" s="66" t="s">
        <v>41</v>
      </c>
      <c r="I26" s="64"/>
      <c r="J26" s="64"/>
      <c r="K26" s="64"/>
      <c r="L26" s="64"/>
      <c r="M26" s="64"/>
      <c r="N26" s="65"/>
      <c r="O26" s="36">
        <v>27745000</v>
      </c>
      <c r="P26" s="39">
        <v>19960000</v>
      </c>
      <c r="Q26" s="23">
        <f t="shared" si="0"/>
        <v>71.940890250495585</v>
      </c>
      <c r="R26" s="24">
        <f t="shared" si="1"/>
        <v>7785000</v>
      </c>
      <c r="S26" s="23">
        <f t="shared" si="2"/>
        <v>28.059109749504412</v>
      </c>
    </row>
    <row r="27" spans="1:19">
      <c r="A27" s="54" t="s">
        <v>15</v>
      </c>
      <c r="B27" s="55"/>
      <c r="C27" s="55"/>
      <c r="D27" s="56" t="s">
        <v>42</v>
      </c>
      <c r="E27" s="56"/>
      <c r="F27" s="56"/>
      <c r="G27" s="57"/>
      <c r="H27" s="58" t="s">
        <v>43</v>
      </c>
      <c r="I27" s="56"/>
      <c r="J27" s="56"/>
      <c r="K27" s="56"/>
      <c r="L27" s="56"/>
      <c r="M27" s="56"/>
      <c r="N27" s="57"/>
      <c r="O27" s="38">
        <v>29570000</v>
      </c>
      <c r="P27" s="39">
        <v>16000000</v>
      </c>
      <c r="Q27" s="23">
        <f t="shared" si="0"/>
        <v>54.108894149475816</v>
      </c>
      <c r="R27" s="24">
        <f t="shared" si="1"/>
        <v>13570000</v>
      </c>
      <c r="S27" s="23">
        <f t="shared" si="2"/>
        <v>45.891105850524177</v>
      </c>
    </row>
    <row r="28" spans="1:19">
      <c r="A28" s="48" t="s">
        <v>44</v>
      </c>
      <c r="B28" s="49"/>
      <c r="C28" s="49"/>
      <c r="D28" s="49"/>
      <c r="E28" s="49"/>
      <c r="F28" s="49"/>
      <c r="G28" s="50"/>
      <c r="H28" s="76" t="s">
        <v>45</v>
      </c>
      <c r="I28" s="77"/>
      <c r="J28" s="77"/>
      <c r="K28" s="77"/>
      <c r="L28" s="77"/>
      <c r="M28" s="77"/>
      <c r="N28" s="78"/>
      <c r="O28" s="25">
        <v>260570000</v>
      </c>
      <c r="P28" s="28">
        <f>SUM(P29:P36)</f>
        <v>204386000</v>
      </c>
      <c r="Q28" s="8">
        <f t="shared" si="0"/>
        <v>78.4380396822351</v>
      </c>
      <c r="R28" s="29">
        <f t="shared" si="1"/>
        <v>56184000</v>
      </c>
      <c r="S28" s="8">
        <f t="shared" si="2"/>
        <v>21.5619603177649</v>
      </c>
    </row>
    <row r="29" spans="1:19">
      <c r="A29" s="54" t="s">
        <v>15</v>
      </c>
      <c r="B29" s="55"/>
      <c r="C29" s="55"/>
      <c r="D29" s="56" t="s">
        <v>46</v>
      </c>
      <c r="E29" s="56"/>
      <c r="F29" s="56"/>
      <c r="G29" s="57"/>
      <c r="H29" s="58" t="s">
        <v>47</v>
      </c>
      <c r="I29" s="56"/>
      <c r="J29" s="56"/>
      <c r="K29" s="56"/>
      <c r="L29" s="56"/>
      <c r="M29" s="56"/>
      <c r="N29" s="57"/>
      <c r="O29" s="38">
        <v>0</v>
      </c>
      <c r="P29" s="42">
        <v>0</v>
      </c>
      <c r="Q29" s="23">
        <v>0</v>
      </c>
      <c r="R29" s="24">
        <f t="shared" si="1"/>
        <v>0</v>
      </c>
      <c r="S29" s="23">
        <v>0</v>
      </c>
    </row>
    <row r="30" spans="1:19">
      <c r="A30" s="62" t="s">
        <v>15</v>
      </c>
      <c r="B30" s="63"/>
      <c r="C30" s="63"/>
      <c r="D30" s="64" t="s">
        <v>48</v>
      </c>
      <c r="E30" s="64"/>
      <c r="F30" s="64"/>
      <c r="G30" s="65"/>
      <c r="H30" s="66" t="s">
        <v>49</v>
      </c>
      <c r="I30" s="64"/>
      <c r="J30" s="64"/>
      <c r="K30" s="64"/>
      <c r="L30" s="64"/>
      <c r="M30" s="64"/>
      <c r="N30" s="65"/>
      <c r="O30" s="36">
        <v>0</v>
      </c>
      <c r="P30" s="42">
        <v>0</v>
      </c>
      <c r="Q30" s="23">
        <v>0</v>
      </c>
      <c r="R30" s="24">
        <f t="shared" si="1"/>
        <v>0</v>
      </c>
      <c r="S30" s="23">
        <v>0</v>
      </c>
    </row>
    <row r="31" spans="1:19">
      <c r="A31" s="54" t="s">
        <v>15</v>
      </c>
      <c r="B31" s="55"/>
      <c r="C31" s="55"/>
      <c r="D31" s="56" t="s">
        <v>26</v>
      </c>
      <c r="E31" s="56"/>
      <c r="F31" s="56"/>
      <c r="G31" s="57"/>
      <c r="H31" s="58" t="s">
        <v>50</v>
      </c>
      <c r="I31" s="56"/>
      <c r="J31" s="56"/>
      <c r="K31" s="56"/>
      <c r="L31" s="56"/>
      <c r="M31" s="56"/>
      <c r="N31" s="57"/>
      <c r="O31" s="38">
        <v>0</v>
      </c>
      <c r="P31" s="42">
        <v>0</v>
      </c>
      <c r="Q31" s="23">
        <v>0</v>
      </c>
      <c r="R31" s="24">
        <f t="shared" si="1"/>
        <v>0</v>
      </c>
      <c r="S31" s="23">
        <v>0</v>
      </c>
    </row>
    <row r="32" spans="1:19">
      <c r="A32" s="62" t="s">
        <v>15</v>
      </c>
      <c r="B32" s="63"/>
      <c r="C32" s="63"/>
      <c r="D32" s="64" t="s">
        <v>28</v>
      </c>
      <c r="E32" s="64"/>
      <c r="F32" s="64"/>
      <c r="G32" s="65"/>
      <c r="H32" s="66" t="s">
        <v>51</v>
      </c>
      <c r="I32" s="64"/>
      <c r="J32" s="64"/>
      <c r="K32" s="64"/>
      <c r="L32" s="64"/>
      <c r="M32" s="64"/>
      <c r="N32" s="65"/>
      <c r="O32" s="36">
        <v>129530000</v>
      </c>
      <c r="P32" s="37">
        <v>128500000</v>
      </c>
      <c r="Q32" s="23">
        <f t="shared" si="0"/>
        <v>99.204817416814635</v>
      </c>
      <c r="R32" s="24">
        <f t="shared" si="1"/>
        <v>1030000</v>
      </c>
      <c r="S32" s="23">
        <f t="shared" si="2"/>
        <v>0.7951825831853625</v>
      </c>
    </row>
    <row r="33" spans="1:19">
      <c r="A33" s="54" t="s">
        <v>15</v>
      </c>
      <c r="B33" s="55"/>
      <c r="C33" s="55"/>
      <c r="D33" s="56" t="s">
        <v>52</v>
      </c>
      <c r="E33" s="56"/>
      <c r="F33" s="56"/>
      <c r="G33" s="57"/>
      <c r="H33" s="58" t="s">
        <v>53</v>
      </c>
      <c r="I33" s="56"/>
      <c r="J33" s="56"/>
      <c r="K33" s="56"/>
      <c r="L33" s="56"/>
      <c r="M33" s="56"/>
      <c r="N33" s="57"/>
      <c r="O33" s="38">
        <v>0</v>
      </c>
      <c r="P33" s="42">
        <v>0</v>
      </c>
      <c r="Q33" s="23">
        <v>0</v>
      </c>
      <c r="R33" s="24">
        <f t="shared" si="1"/>
        <v>0</v>
      </c>
      <c r="S33" s="23">
        <v>0</v>
      </c>
    </row>
    <row r="34" spans="1:19">
      <c r="A34" s="62" t="s">
        <v>15</v>
      </c>
      <c r="B34" s="63"/>
      <c r="C34" s="63"/>
      <c r="D34" s="64" t="s">
        <v>54</v>
      </c>
      <c r="E34" s="64"/>
      <c r="F34" s="64"/>
      <c r="G34" s="65"/>
      <c r="H34" s="66" t="s">
        <v>55</v>
      </c>
      <c r="I34" s="64"/>
      <c r="J34" s="64"/>
      <c r="K34" s="64"/>
      <c r="L34" s="64"/>
      <c r="M34" s="64"/>
      <c r="N34" s="65"/>
      <c r="O34" s="36">
        <v>108920000</v>
      </c>
      <c r="P34" s="39">
        <v>58526000</v>
      </c>
      <c r="Q34" s="23">
        <f t="shared" si="0"/>
        <v>53.733015056922518</v>
      </c>
      <c r="R34" s="24">
        <f t="shared" si="1"/>
        <v>50394000</v>
      </c>
      <c r="S34" s="23">
        <f t="shared" si="2"/>
        <v>46.266984943077489</v>
      </c>
    </row>
    <row r="35" spans="1:19">
      <c r="A35" s="54" t="s">
        <v>15</v>
      </c>
      <c r="B35" s="55"/>
      <c r="C35" s="55"/>
      <c r="D35" s="56" t="s">
        <v>56</v>
      </c>
      <c r="E35" s="56"/>
      <c r="F35" s="56"/>
      <c r="G35" s="57"/>
      <c r="H35" s="58" t="s">
        <v>57</v>
      </c>
      <c r="I35" s="56"/>
      <c r="J35" s="56"/>
      <c r="K35" s="56"/>
      <c r="L35" s="56"/>
      <c r="M35" s="56"/>
      <c r="N35" s="57"/>
      <c r="O35" s="38">
        <v>14560000</v>
      </c>
      <c r="P35" s="37">
        <v>9800000</v>
      </c>
      <c r="Q35" s="23">
        <f t="shared" si="0"/>
        <v>67.307692307692307</v>
      </c>
      <c r="R35" s="24">
        <f t="shared" si="1"/>
        <v>4760000</v>
      </c>
      <c r="S35" s="23">
        <f t="shared" si="2"/>
        <v>32.692307692307693</v>
      </c>
    </row>
    <row r="36" spans="1:19">
      <c r="A36" s="62" t="s">
        <v>15</v>
      </c>
      <c r="B36" s="63"/>
      <c r="C36" s="63"/>
      <c r="D36" s="64" t="s">
        <v>58</v>
      </c>
      <c r="E36" s="64"/>
      <c r="F36" s="64"/>
      <c r="G36" s="65"/>
      <c r="H36" s="66" t="s">
        <v>59</v>
      </c>
      <c r="I36" s="64"/>
      <c r="J36" s="64"/>
      <c r="K36" s="64"/>
      <c r="L36" s="64"/>
      <c r="M36" s="64"/>
      <c r="N36" s="65"/>
      <c r="O36" s="36">
        <v>7560000</v>
      </c>
      <c r="P36" s="39">
        <v>7560000</v>
      </c>
      <c r="Q36" s="23">
        <f t="shared" si="0"/>
        <v>100</v>
      </c>
      <c r="R36" s="24">
        <f t="shared" si="1"/>
        <v>0</v>
      </c>
      <c r="S36" s="23">
        <f t="shared" si="2"/>
        <v>0</v>
      </c>
    </row>
    <row r="37" spans="1:19">
      <c r="A37" s="48" t="s">
        <v>60</v>
      </c>
      <c r="B37" s="49"/>
      <c r="C37" s="49"/>
      <c r="D37" s="49"/>
      <c r="E37" s="49"/>
      <c r="F37" s="49"/>
      <c r="G37" s="50"/>
      <c r="H37" s="51" t="s">
        <v>61</v>
      </c>
      <c r="I37" s="52"/>
      <c r="J37" s="52"/>
      <c r="K37" s="52"/>
      <c r="L37" s="52"/>
      <c r="M37" s="52"/>
      <c r="N37" s="53"/>
      <c r="O37" s="27">
        <v>0</v>
      </c>
      <c r="P37" s="43">
        <v>0</v>
      </c>
      <c r="Q37" s="10">
        <v>0</v>
      </c>
      <c r="R37" s="9">
        <f t="shared" si="1"/>
        <v>0</v>
      </c>
      <c r="S37" s="10">
        <v>0</v>
      </c>
    </row>
    <row r="38" spans="1:19">
      <c r="A38" s="62" t="s">
        <v>15</v>
      </c>
      <c r="B38" s="63"/>
      <c r="C38" s="63"/>
      <c r="D38" s="64" t="s">
        <v>18</v>
      </c>
      <c r="E38" s="64"/>
      <c r="F38" s="64"/>
      <c r="G38" s="65"/>
      <c r="H38" s="66" t="s">
        <v>62</v>
      </c>
      <c r="I38" s="64"/>
      <c r="J38" s="64"/>
      <c r="K38" s="64"/>
      <c r="L38" s="64"/>
      <c r="M38" s="64"/>
      <c r="N38" s="65"/>
      <c r="O38" s="36">
        <v>0</v>
      </c>
      <c r="P38" s="42">
        <v>0</v>
      </c>
      <c r="Q38" s="23">
        <v>0</v>
      </c>
      <c r="R38" s="24">
        <f t="shared" si="1"/>
        <v>0</v>
      </c>
      <c r="S38" s="23">
        <v>0</v>
      </c>
    </row>
    <row r="39" spans="1:19">
      <c r="A39" s="48" t="s">
        <v>63</v>
      </c>
      <c r="B39" s="49"/>
      <c r="C39" s="49"/>
      <c r="D39" s="49"/>
      <c r="E39" s="49"/>
      <c r="F39" s="49"/>
      <c r="G39" s="50"/>
      <c r="H39" s="51" t="s">
        <v>64</v>
      </c>
      <c r="I39" s="52"/>
      <c r="J39" s="52"/>
      <c r="K39" s="52"/>
      <c r="L39" s="52"/>
      <c r="M39" s="52"/>
      <c r="N39" s="53"/>
      <c r="O39" s="27">
        <v>0</v>
      </c>
      <c r="P39" s="43">
        <v>0</v>
      </c>
      <c r="Q39" s="10">
        <v>0</v>
      </c>
      <c r="R39" s="9">
        <f t="shared" si="1"/>
        <v>0</v>
      </c>
      <c r="S39" s="10">
        <v>0</v>
      </c>
    </row>
    <row r="40" spans="1:19">
      <c r="A40" s="62" t="s">
        <v>15</v>
      </c>
      <c r="B40" s="63"/>
      <c r="C40" s="63"/>
      <c r="D40" s="64" t="s">
        <v>18</v>
      </c>
      <c r="E40" s="64"/>
      <c r="F40" s="64"/>
      <c r="G40" s="65"/>
      <c r="H40" s="66" t="s">
        <v>65</v>
      </c>
      <c r="I40" s="64"/>
      <c r="J40" s="64"/>
      <c r="K40" s="64"/>
      <c r="L40" s="64"/>
      <c r="M40" s="64"/>
      <c r="N40" s="65"/>
      <c r="O40" s="36">
        <v>0</v>
      </c>
      <c r="P40" s="42">
        <v>0</v>
      </c>
      <c r="Q40" s="23">
        <v>0</v>
      </c>
      <c r="R40" s="24">
        <f t="shared" si="1"/>
        <v>0</v>
      </c>
      <c r="S40" s="23">
        <v>0</v>
      </c>
    </row>
    <row r="41" spans="1:19">
      <c r="A41" s="54" t="s">
        <v>15</v>
      </c>
      <c r="B41" s="55"/>
      <c r="C41" s="55"/>
      <c r="D41" s="56" t="s">
        <v>66</v>
      </c>
      <c r="E41" s="56"/>
      <c r="F41" s="56"/>
      <c r="G41" s="57"/>
      <c r="H41" s="58" t="s">
        <v>67</v>
      </c>
      <c r="I41" s="56"/>
      <c r="J41" s="56"/>
      <c r="K41" s="56"/>
      <c r="L41" s="56"/>
      <c r="M41" s="56"/>
      <c r="N41" s="57"/>
      <c r="O41" s="38">
        <v>0</v>
      </c>
      <c r="P41" s="42">
        <v>0</v>
      </c>
      <c r="Q41" s="23">
        <v>0</v>
      </c>
      <c r="R41" s="24">
        <f t="shared" si="1"/>
        <v>0</v>
      </c>
      <c r="S41" s="23">
        <v>0</v>
      </c>
    </row>
    <row r="42" spans="1:19">
      <c r="A42" s="48" t="s">
        <v>68</v>
      </c>
      <c r="B42" s="49"/>
      <c r="C42" s="49"/>
      <c r="D42" s="49"/>
      <c r="E42" s="49"/>
      <c r="F42" s="49"/>
      <c r="G42" s="50"/>
      <c r="H42" s="76" t="s">
        <v>69</v>
      </c>
      <c r="I42" s="77"/>
      <c r="J42" s="77"/>
      <c r="K42" s="77"/>
      <c r="L42" s="77"/>
      <c r="M42" s="77"/>
      <c r="N42" s="78"/>
      <c r="O42" s="25">
        <v>163750000</v>
      </c>
      <c r="P42" s="28">
        <f>SUM(P43:P47)</f>
        <v>45105000</v>
      </c>
      <c r="Q42" s="8">
        <f t="shared" si="0"/>
        <v>27.54503816793893</v>
      </c>
      <c r="R42" s="29">
        <f t="shared" si="1"/>
        <v>118645000</v>
      </c>
      <c r="S42" s="8">
        <f t="shared" si="2"/>
        <v>72.454961832061073</v>
      </c>
    </row>
    <row r="43" spans="1:19">
      <c r="A43" s="54" t="s">
        <v>15</v>
      </c>
      <c r="B43" s="55"/>
      <c r="C43" s="55"/>
      <c r="D43" s="56" t="s">
        <v>16</v>
      </c>
      <c r="E43" s="56"/>
      <c r="F43" s="56"/>
      <c r="G43" s="57"/>
      <c r="H43" s="58" t="s">
        <v>70</v>
      </c>
      <c r="I43" s="56"/>
      <c r="J43" s="56"/>
      <c r="K43" s="56"/>
      <c r="L43" s="56"/>
      <c r="M43" s="56"/>
      <c r="N43" s="57"/>
      <c r="O43" s="38">
        <v>48710000</v>
      </c>
      <c r="P43" s="39">
        <v>21200000</v>
      </c>
      <c r="Q43" s="23">
        <f t="shared" si="0"/>
        <v>43.522890576883597</v>
      </c>
      <c r="R43" s="24">
        <f t="shared" si="1"/>
        <v>27510000</v>
      </c>
      <c r="S43" s="23">
        <f t="shared" si="2"/>
        <v>56.477109423116403</v>
      </c>
    </row>
    <row r="44" spans="1:19">
      <c r="A44" s="62" t="s">
        <v>15</v>
      </c>
      <c r="B44" s="63"/>
      <c r="C44" s="63"/>
      <c r="D44" s="64" t="s">
        <v>71</v>
      </c>
      <c r="E44" s="64"/>
      <c r="F44" s="64"/>
      <c r="G44" s="65"/>
      <c r="H44" s="66" t="s">
        <v>72</v>
      </c>
      <c r="I44" s="64"/>
      <c r="J44" s="64"/>
      <c r="K44" s="64"/>
      <c r="L44" s="64"/>
      <c r="M44" s="64"/>
      <c r="N44" s="65"/>
      <c r="O44" s="36">
        <v>28520000</v>
      </c>
      <c r="P44" s="37">
        <v>3800000</v>
      </c>
      <c r="Q44" s="23">
        <f t="shared" si="0"/>
        <v>13.323983169705469</v>
      </c>
      <c r="R44" s="24">
        <f t="shared" si="1"/>
        <v>24720000</v>
      </c>
      <c r="S44" s="23">
        <f t="shared" si="2"/>
        <v>86.676016830294529</v>
      </c>
    </row>
    <row r="45" spans="1:19">
      <c r="A45" s="54" t="s">
        <v>15</v>
      </c>
      <c r="B45" s="55"/>
      <c r="C45" s="55"/>
      <c r="D45" s="56" t="s">
        <v>48</v>
      </c>
      <c r="E45" s="56"/>
      <c r="F45" s="56"/>
      <c r="G45" s="57"/>
      <c r="H45" s="58" t="s">
        <v>73</v>
      </c>
      <c r="I45" s="56"/>
      <c r="J45" s="56"/>
      <c r="K45" s="56"/>
      <c r="L45" s="56"/>
      <c r="M45" s="56"/>
      <c r="N45" s="57"/>
      <c r="O45" s="38">
        <v>29260000</v>
      </c>
      <c r="P45" s="42">
        <v>0</v>
      </c>
      <c r="Q45" s="23">
        <f t="shared" si="0"/>
        <v>0</v>
      </c>
      <c r="R45" s="24">
        <f t="shared" si="1"/>
        <v>29260000</v>
      </c>
      <c r="S45" s="23">
        <f t="shared" si="2"/>
        <v>100</v>
      </c>
    </row>
    <row r="46" spans="1:19">
      <c r="A46" s="62" t="s">
        <v>15</v>
      </c>
      <c r="B46" s="63"/>
      <c r="C46" s="63"/>
      <c r="D46" s="64" t="s">
        <v>26</v>
      </c>
      <c r="E46" s="64"/>
      <c r="F46" s="64"/>
      <c r="G46" s="65"/>
      <c r="H46" s="66" t="s">
        <v>74</v>
      </c>
      <c r="I46" s="64"/>
      <c r="J46" s="64"/>
      <c r="K46" s="64"/>
      <c r="L46" s="64"/>
      <c r="M46" s="64"/>
      <c r="N46" s="65"/>
      <c r="O46" s="36">
        <v>28740000</v>
      </c>
      <c r="P46" s="37">
        <f>2300000+800000+960000+1800000+1800000+3000000+525000+1080000+840000</f>
        <v>13105000</v>
      </c>
      <c r="Q46" s="23">
        <f t="shared" si="0"/>
        <v>45.59846903270703</v>
      </c>
      <c r="R46" s="24">
        <f t="shared" si="1"/>
        <v>15635000</v>
      </c>
      <c r="S46" s="23">
        <f t="shared" si="2"/>
        <v>54.401530967292977</v>
      </c>
    </row>
    <row r="47" spans="1:19">
      <c r="A47" s="54" t="s">
        <v>15</v>
      </c>
      <c r="B47" s="55"/>
      <c r="C47" s="55"/>
      <c r="D47" s="56" t="s">
        <v>30</v>
      </c>
      <c r="E47" s="56"/>
      <c r="F47" s="56"/>
      <c r="G47" s="57"/>
      <c r="H47" s="58" t="s">
        <v>75</v>
      </c>
      <c r="I47" s="56"/>
      <c r="J47" s="56"/>
      <c r="K47" s="56"/>
      <c r="L47" s="56"/>
      <c r="M47" s="56"/>
      <c r="N47" s="57"/>
      <c r="O47" s="38">
        <v>28520000</v>
      </c>
      <c r="P47" s="39">
        <v>7000000</v>
      </c>
      <c r="Q47" s="23">
        <f t="shared" si="0"/>
        <v>24.544179523141654</v>
      </c>
      <c r="R47" s="24">
        <f t="shared" si="1"/>
        <v>21520000</v>
      </c>
      <c r="S47" s="23">
        <f t="shared" si="2"/>
        <v>75.455820476858349</v>
      </c>
    </row>
    <row r="48" spans="1:19">
      <c r="A48" s="73" t="s">
        <v>76</v>
      </c>
      <c r="B48" s="74"/>
      <c r="C48" s="74"/>
      <c r="D48" s="74"/>
      <c r="E48" s="74"/>
      <c r="F48" s="74"/>
      <c r="G48" s="75"/>
      <c r="H48" s="70" t="s">
        <v>77</v>
      </c>
      <c r="I48" s="71"/>
      <c r="J48" s="71"/>
      <c r="K48" s="71"/>
      <c r="L48" s="71"/>
      <c r="M48" s="71"/>
      <c r="N48" s="72"/>
      <c r="O48" s="44">
        <v>728333876</v>
      </c>
      <c r="P48" s="45">
        <f>SUM(P49:P60)</f>
        <v>296740000</v>
      </c>
      <c r="Q48" s="8">
        <f t="shared" si="0"/>
        <v>40.74230373983044</v>
      </c>
      <c r="R48" s="29">
        <f t="shared" si="1"/>
        <v>431593876</v>
      </c>
      <c r="S48" s="8">
        <f t="shared" si="2"/>
        <v>59.25769626016956</v>
      </c>
    </row>
    <row r="49" spans="1:19">
      <c r="A49" s="62" t="s">
        <v>15</v>
      </c>
      <c r="B49" s="63"/>
      <c r="C49" s="63"/>
      <c r="D49" s="64" t="s">
        <v>16</v>
      </c>
      <c r="E49" s="64"/>
      <c r="F49" s="64"/>
      <c r="G49" s="65"/>
      <c r="H49" s="66" t="s">
        <v>78</v>
      </c>
      <c r="I49" s="64"/>
      <c r="J49" s="64"/>
      <c r="K49" s="64"/>
      <c r="L49" s="64"/>
      <c r="M49" s="64"/>
      <c r="N49" s="65"/>
      <c r="O49" s="36">
        <v>152225000</v>
      </c>
      <c r="P49" s="37">
        <v>133125000</v>
      </c>
      <c r="Q49" s="40">
        <f t="shared" si="0"/>
        <v>87.452783708326493</v>
      </c>
      <c r="R49" s="41">
        <f t="shared" si="1"/>
        <v>19100000</v>
      </c>
      <c r="S49" s="40">
        <f t="shared" si="2"/>
        <v>12.547216291673511</v>
      </c>
    </row>
    <row r="50" spans="1:19">
      <c r="A50" s="54" t="s">
        <v>15</v>
      </c>
      <c r="B50" s="55"/>
      <c r="C50" s="55"/>
      <c r="D50" s="56" t="s">
        <v>18</v>
      </c>
      <c r="E50" s="56"/>
      <c r="F50" s="56"/>
      <c r="G50" s="57"/>
      <c r="H50" s="58" t="s">
        <v>79</v>
      </c>
      <c r="I50" s="56"/>
      <c r="J50" s="56"/>
      <c r="K50" s="56"/>
      <c r="L50" s="56"/>
      <c r="M50" s="56"/>
      <c r="N50" s="57"/>
      <c r="O50" s="38">
        <v>0</v>
      </c>
      <c r="P50" s="42">
        <v>0</v>
      </c>
      <c r="Q50" s="23">
        <v>0</v>
      </c>
      <c r="R50" s="24">
        <f t="shared" si="1"/>
        <v>0</v>
      </c>
      <c r="S50" s="23">
        <v>0</v>
      </c>
    </row>
    <row r="51" spans="1:19">
      <c r="A51" s="62" t="s">
        <v>15</v>
      </c>
      <c r="B51" s="63"/>
      <c r="C51" s="63"/>
      <c r="D51" s="64" t="s">
        <v>71</v>
      </c>
      <c r="E51" s="64"/>
      <c r="F51" s="64"/>
      <c r="G51" s="65"/>
      <c r="H51" s="66" t="s">
        <v>80</v>
      </c>
      <c r="I51" s="64"/>
      <c r="J51" s="64"/>
      <c r="K51" s="64"/>
      <c r="L51" s="64"/>
      <c r="M51" s="64"/>
      <c r="N51" s="65"/>
      <c r="O51" s="36">
        <v>186233876</v>
      </c>
      <c r="P51" s="37">
        <v>10660000</v>
      </c>
      <c r="Q51" s="40">
        <f t="shared" si="0"/>
        <v>5.7239854686802527</v>
      </c>
      <c r="R51" s="41">
        <f t="shared" si="1"/>
        <v>175573876</v>
      </c>
      <c r="S51" s="40">
        <f t="shared" si="2"/>
        <v>94.276014531319746</v>
      </c>
    </row>
    <row r="52" spans="1:19">
      <c r="A52" s="54" t="s">
        <v>15</v>
      </c>
      <c r="B52" s="55"/>
      <c r="C52" s="55"/>
      <c r="D52" s="56" t="s">
        <v>22</v>
      </c>
      <c r="E52" s="56"/>
      <c r="F52" s="56"/>
      <c r="G52" s="57"/>
      <c r="H52" s="58" t="s">
        <v>81</v>
      </c>
      <c r="I52" s="56"/>
      <c r="J52" s="56"/>
      <c r="K52" s="56"/>
      <c r="L52" s="56"/>
      <c r="M52" s="56"/>
      <c r="N52" s="57"/>
      <c r="O52" s="38">
        <v>63120000</v>
      </c>
      <c r="P52" s="42">
        <v>0</v>
      </c>
      <c r="Q52" s="40">
        <f t="shared" si="0"/>
        <v>0</v>
      </c>
      <c r="R52" s="41">
        <f t="shared" si="1"/>
        <v>63120000</v>
      </c>
      <c r="S52" s="40">
        <f t="shared" si="2"/>
        <v>100</v>
      </c>
    </row>
    <row r="53" spans="1:19">
      <c r="A53" s="62" t="s">
        <v>15</v>
      </c>
      <c r="B53" s="63"/>
      <c r="C53" s="63"/>
      <c r="D53" s="64" t="s">
        <v>46</v>
      </c>
      <c r="E53" s="64"/>
      <c r="F53" s="64"/>
      <c r="G53" s="65"/>
      <c r="H53" s="66" t="s">
        <v>82</v>
      </c>
      <c r="I53" s="64"/>
      <c r="J53" s="64"/>
      <c r="K53" s="64"/>
      <c r="L53" s="64"/>
      <c r="M53" s="64"/>
      <c r="N53" s="65"/>
      <c r="O53" s="36">
        <v>53310000</v>
      </c>
      <c r="P53" s="37">
        <v>45310000</v>
      </c>
      <c r="Q53" s="23">
        <f t="shared" si="0"/>
        <v>84.993434627649606</v>
      </c>
      <c r="R53" s="24">
        <f t="shared" si="1"/>
        <v>8000000</v>
      </c>
      <c r="S53" s="23">
        <f t="shared" si="2"/>
        <v>15.006565372350403</v>
      </c>
    </row>
    <row r="54" spans="1:19">
      <c r="A54" s="54" t="s">
        <v>15</v>
      </c>
      <c r="B54" s="55"/>
      <c r="C54" s="55"/>
      <c r="D54" s="56" t="s">
        <v>48</v>
      </c>
      <c r="E54" s="56"/>
      <c r="F54" s="56"/>
      <c r="G54" s="57"/>
      <c r="H54" s="58" t="s">
        <v>83</v>
      </c>
      <c r="I54" s="56"/>
      <c r="J54" s="56"/>
      <c r="K54" s="56"/>
      <c r="L54" s="56"/>
      <c r="M54" s="56"/>
      <c r="N54" s="57"/>
      <c r="O54" s="38">
        <v>0</v>
      </c>
      <c r="P54" s="42">
        <v>0</v>
      </c>
      <c r="Q54" s="23">
        <v>0</v>
      </c>
      <c r="R54" s="24">
        <f t="shared" si="1"/>
        <v>0</v>
      </c>
      <c r="S54" s="23">
        <v>0</v>
      </c>
    </row>
    <row r="55" spans="1:19">
      <c r="A55" s="62" t="s">
        <v>15</v>
      </c>
      <c r="B55" s="63"/>
      <c r="C55" s="63"/>
      <c r="D55" s="64" t="s">
        <v>26</v>
      </c>
      <c r="E55" s="64"/>
      <c r="F55" s="64"/>
      <c r="G55" s="65"/>
      <c r="H55" s="66" t="s">
        <v>84</v>
      </c>
      <c r="I55" s="64"/>
      <c r="J55" s="64"/>
      <c r="K55" s="64"/>
      <c r="L55" s="64"/>
      <c r="M55" s="64"/>
      <c r="N55" s="65"/>
      <c r="O55" s="36">
        <v>0</v>
      </c>
      <c r="P55" s="42">
        <v>0</v>
      </c>
      <c r="Q55" s="23">
        <v>0</v>
      </c>
      <c r="R55" s="24">
        <f t="shared" si="1"/>
        <v>0</v>
      </c>
      <c r="S55" s="23">
        <v>0</v>
      </c>
    </row>
    <row r="56" spans="1:19">
      <c r="A56" s="54" t="s">
        <v>15</v>
      </c>
      <c r="B56" s="55"/>
      <c r="C56" s="55"/>
      <c r="D56" s="56" t="s">
        <v>30</v>
      </c>
      <c r="E56" s="56"/>
      <c r="F56" s="56"/>
      <c r="G56" s="57"/>
      <c r="H56" s="58" t="s">
        <v>85</v>
      </c>
      <c r="I56" s="56"/>
      <c r="J56" s="56"/>
      <c r="K56" s="56"/>
      <c r="L56" s="56"/>
      <c r="M56" s="56"/>
      <c r="N56" s="57"/>
      <c r="O56" s="38">
        <v>0</v>
      </c>
      <c r="P56" s="42">
        <v>0</v>
      </c>
      <c r="Q56" s="23">
        <v>0</v>
      </c>
      <c r="R56" s="24">
        <f t="shared" si="1"/>
        <v>0</v>
      </c>
      <c r="S56" s="23">
        <v>0</v>
      </c>
    </row>
    <row r="57" spans="1:19">
      <c r="A57" s="62" t="s">
        <v>15</v>
      </c>
      <c r="B57" s="63"/>
      <c r="C57" s="63"/>
      <c r="D57" s="64" t="s">
        <v>86</v>
      </c>
      <c r="E57" s="64"/>
      <c r="F57" s="64"/>
      <c r="G57" s="65"/>
      <c r="H57" s="66" t="s">
        <v>87</v>
      </c>
      <c r="I57" s="64"/>
      <c r="J57" s="64"/>
      <c r="K57" s="64"/>
      <c r="L57" s="64"/>
      <c r="M57" s="64"/>
      <c r="N57" s="65"/>
      <c r="O57" s="36">
        <v>159060000</v>
      </c>
      <c r="P57" s="42">
        <v>0</v>
      </c>
      <c r="Q57" s="40">
        <f t="shared" si="0"/>
        <v>0</v>
      </c>
      <c r="R57" s="41">
        <f t="shared" si="1"/>
        <v>159060000</v>
      </c>
      <c r="S57" s="40">
        <f t="shared" si="2"/>
        <v>100</v>
      </c>
    </row>
    <row r="58" spans="1:19">
      <c r="A58" s="54" t="s">
        <v>15</v>
      </c>
      <c r="B58" s="55"/>
      <c r="C58" s="55"/>
      <c r="D58" s="56" t="s">
        <v>32</v>
      </c>
      <c r="E58" s="56"/>
      <c r="F58" s="56"/>
      <c r="G58" s="57"/>
      <c r="H58" s="58" t="s">
        <v>88</v>
      </c>
      <c r="I58" s="56"/>
      <c r="J58" s="56"/>
      <c r="K58" s="56"/>
      <c r="L58" s="56"/>
      <c r="M58" s="56"/>
      <c r="N58" s="57"/>
      <c r="O58" s="38">
        <v>0</v>
      </c>
      <c r="P58" s="42">
        <v>0</v>
      </c>
      <c r="Q58" s="23">
        <v>0</v>
      </c>
      <c r="R58" s="24">
        <f t="shared" si="1"/>
        <v>0</v>
      </c>
      <c r="S58" s="23">
        <v>0</v>
      </c>
    </row>
    <row r="59" spans="1:19">
      <c r="A59" s="62" t="s">
        <v>15</v>
      </c>
      <c r="B59" s="63"/>
      <c r="C59" s="63"/>
      <c r="D59" s="64" t="s">
        <v>34</v>
      </c>
      <c r="E59" s="64"/>
      <c r="F59" s="64"/>
      <c r="G59" s="65"/>
      <c r="H59" s="66" t="s">
        <v>89</v>
      </c>
      <c r="I59" s="64"/>
      <c r="J59" s="64"/>
      <c r="K59" s="64"/>
      <c r="L59" s="64"/>
      <c r="M59" s="64"/>
      <c r="N59" s="65"/>
      <c r="O59" s="36">
        <v>0</v>
      </c>
      <c r="P59" s="42">
        <v>0</v>
      </c>
      <c r="Q59" s="23">
        <v>0</v>
      </c>
      <c r="R59" s="24">
        <f t="shared" si="1"/>
        <v>0</v>
      </c>
      <c r="S59" s="23">
        <v>0</v>
      </c>
    </row>
    <row r="60" spans="1:19">
      <c r="A60" s="54" t="s">
        <v>15</v>
      </c>
      <c r="B60" s="55"/>
      <c r="C60" s="55"/>
      <c r="D60" s="56" t="s">
        <v>90</v>
      </c>
      <c r="E60" s="56"/>
      <c r="F60" s="56"/>
      <c r="G60" s="57"/>
      <c r="H60" s="58" t="s">
        <v>91</v>
      </c>
      <c r="I60" s="56"/>
      <c r="J60" s="56"/>
      <c r="K60" s="56"/>
      <c r="L60" s="56"/>
      <c r="M60" s="56"/>
      <c r="N60" s="57"/>
      <c r="O60" s="38">
        <v>114385000</v>
      </c>
      <c r="P60" s="37">
        <v>107645000</v>
      </c>
      <c r="Q60" s="40">
        <f t="shared" si="0"/>
        <v>94.107619005988553</v>
      </c>
      <c r="R60" s="41">
        <f t="shared" si="1"/>
        <v>6740000</v>
      </c>
      <c r="S60" s="40">
        <f t="shared" si="2"/>
        <v>5.8923809940114529</v>
      </c>
    </row>
    <row r="61" spans="1:19">
      <c r="A61" s="67" t="s">
        <v>92</v>
      </c>
      <c r="B61" s="68"/>
      <c r="C61" s="68"/>
      <c r="D61" s="68"/>
      <c r="E61" s="68"/>
      <c r="F61" s="68"/>
      <c r="G61" s="69"/>
      <c r="H61" s="70" t="s">
        <v>93</v>
      </c>
      <c r="I61" s="71"/>
      <c r="J61" s="71"/>
      <c r="K61" s="71"/>
      <c r="L61" s="71"/>
      <c r="M61" s="71"/>
      <c r="N61" s="72"/>
      <c r="O61" s="44">
        <v>199180000</v>
      </c>
      <c r="P61" s="28">
        <f>SUM(P62:P68)</f>
        <v>131415000</v>
      </c>
      <c r="Q61" s="8">
        <f t="shared" si="0"/>
        <v>65.978009840345422</v>
      </c>
      <c r="R61" s="29">
        <f t="shared" si="1"/>
        <v>67765000</v>
      </c>
      <c r="S61" s="8">
        <f t="shared" si="2"/>
        <v>34.021990159654585</v>
      </c>
    </row>
    <row r="62" spans="1:19">
      <c r="A62" s="62" t="s">
        <v>15</v>
      </c>
      <c r="B62" s="63"/>
      <c r="C62" s="63"/>
      <c r="D62" s="64" t="s">
        <v>18</v>
      </c>
      <c r="E62" s="64"/>
      <c r="F62" s="64"/>
      <c r="G62" s="65"/>
      <c r="H62" s="66" t="s">
        <v>94</v>
      </c>
      <c r="I62" s="64"/>
      <c r="J62" s="64"/>
      <c r="K62" s="64"/>
      <c r="L62" s="64"/>
      <c r="M62" s="64"/>
      <c r="N62" s="65"/>
      <c r="O62" s="36">
        <v>0</v>
      </c>
      <c r="P62" s="42">
        <v>0</v>
      </c>
      <c r="Q62" s="40">
        <v>0</v>
      </c>
      <c r="R62" s="41">
        <f t="shared" si="1"/>
        <v>0</v>
      </c>
      <c r="S62" s="40">
        <v>0</v>
      </c>
    </row>
    <row r="63" spans="1:19">
      <c r="A63" s="54" t="s">
        <v>15</v>
      </c>
      <c r="B63" s="55"/>
      <c r="C63" s="55"/>
      <c r="D63" s="56" t="s">
        <v>71</v>
      </c>
      <c r="E63" s="56"/>
      <c r="F63" s="56"/>
      <c r="G63" s="57"/>
      <c r="H63" s="58" t="s">
        <v>95</v>
      </c>
      <c r="I63" s="56"/>
      <c r="J63" s="56"/>
      <c r="K63" s="56"/>
      <c r="L63" s="56"/>
      <c r="M63" s="56"/>
      <c r="N63" s="57"/>
      <c r="O63" s="38">
        <v>29630000</v>
      </c>
      <c r="P63" s="42">
        <v>0</v>
      </c>
      <c r="Q63" s="40">
        <f t="shared" si="0"/>
        <v>0</v>
      </c>
      <c r="R63" s="41">
        <f t="shared" si="1"/>
        <v>29630000</v>
      </c>
      <c r="S63" s="40">
        <f t="shared" si="2"/>
        <v>100</v>
      </c>
    </row>
    <row r="64" spans="1:19">
      <c r="A64" s="62" t="s">
        <v>15</v>
      </c>
      <c r="B64" s="63"/>
      <c r="C64" s="63"/>
      <c r="D64" s="64" t="s">
        <v>20</v>
      </c>
      <c r="E64" s="64"/>
      <c r="F64" s="64"/>
      <c r="G64" s="65"/>
      <c r="H64" s="66" t="s">
        <v>96</v>
      </c>
      <c r="I64" s="64"/>
      <c r="J64" s="64"/>
      <c r="K64" s="64"/>
      <c r="L64" s="64"/>
      <c r="M64" s="64"/>
      <c r="N64" s="65"/>
      <c r="O64" s="36">
        <v>0</v>
      </c>
      <c r="P64" s="42">
        <v>0</v>
      </c>
      <c r="Q64" s="23">
        <v>0</v>
      </c>
      <c r="R64" s="24">
        <f t="shared" si="1"/>
        <v>0</v>
      </c>
      <c r="S64" s="23">
        <v>0</v>
      </c>
    </row>
    <row r="65" spans="1:19">
      <c r="A65" s="54" t="s">
        <v>15</v>
      </c>
      <c r="B65" s="55"/>
      <c r="C65" s="55"/>
      <c r="D65" s="56" t="s">
        <v>22</v>
      </c>
      <c r="E65" s="56"/>
      <c r="F65" s="56"/>
      <c r="G65" s="57"/>
      <c r="H65" s="58" t="s">
        <v>97</v>
      </c>
      <c r="I65" s="56"/>
      <c r="J65" s="56"/>
      <c r="K65" s="56"/>
      <c r="L65" s="56"/>
      <c r="M65" s="56"/>
      <c r="N65" s="57"/>
      <c r="O65" s="38">
        <v>54530000</v>
      </c>
      <c r="P65" s="37">
        <v>48210000</v>
      </c>
      <c r="Q65" s="40">
        <f t="shared" si="0"/>
        <v>88.410049514028969</v>
      </c>
      <c r="R65" s="41">
        <f t="shared" si="1"/>
        <v>6320000</v>
      </c>
      <c r="S65" s="40">
        <f t="shared" si="2"/>
        <v>11.589950485971025</v>
      </c>
    </row>
    <row r="66" spans="1:19">
      <c r="A66" s="62" t="s">
        <v>15</v>
      </c>
      <c r="B66" s="63"/>
      <c r="C66" s="63"/>
      <c r="D66" s="64" t="s">
        <v>46</v>
      </c>
      <c r="E66" s="64"/>
      <c r="F66" s="64"/>
      <c r="G66" s="65"/>
      <c r="H66" s="66" t="s">
        <v>98</v>
      </c>
      <c r="I66" s="64"/>
      <c r="J66" s="64"/>
      <c r="K66" s="64"/>
      <c r="L66" s="64"/>
      <c r="M66" s="64"/>
      <c r="N66" s="65"/>
      <c r="O66" s="36">
        <v>115020000</v>
      </c>
      <c r="P66" s="39">
        <v>83205000</v>
      </c>
      <c r="Q66" s="40">
        <f t="shared" si="0"/>
        <v>72.339593114240998</v>
      </c>
      <c r="R66" s="41">
        <f t="shared" si="1"/>
        <v>31815000</v>
      </c>
      <c r="S66" s="40">
        <f t="shared" si="2"/>
        <v>27.660406885758999</v>
      </c>
    </row>
    <row r="67" spans="1:19">
      <c r="A67" s="54" t="s">
        <v>15</v>
      </c>
      <c r="B67" s="55"/>
      <c r="C67" s="55"/>
      <c r="D67" s="56" t="s">
        <v>24</v>
      </c>
      <c r="E67" s="56"/>
      <c r="F67" s="56"/>
      <c r="G67" s="57"/>
      <c r="H67" s="58" t="s">
        <v>99</v>
      </c>
      <c r="I67" s="56"/>
      <c r="J67" s="56"/>
      <c r="K67" s="56"/>
      <c r="L67" s="56"/>
      <c r="M67" s="56"/>
      <c r="N67" s="57"/>
      <c r="O67" s="38">
        <v>0</v>
      </c>
      <c r="P67" s="42">
        <v>0</v>
      </c>
      <c r="Q67" s="23">
        <v>0</v>
      </c>
      <c r="R67" s="24">
        <f t="shared" si="1"/>
        <v>0</v>
      </c>
      <c r="S67" s="23">
        <v>0</v>
      </c>
    </row>
    <row r="68" spans="1:19">
      <c r="A68" s="62" t="s">
        <v>15</v>
      </c>
      <c r="B68" s="63"/>
      <c r="C68" s="63"/>
      <c r="D68" s="64" t="s">
        <v>48</v>
      </c>
      <c r="E68" s="64"/>
      <c r="F68" s="64"/>
      <c r="G68" s="65"/>
      <c r="H68" s="66" t="s">
        <v>100</v>
      </c>
      <c r="I68" s="64"/>
      <c r="J68" s="64"/>
      <c r="K68" s="64"/>
      <c r="L68" s="64"/>
      <c r="M68" s="64"/>
      <c r="N68" s="65"/>
      <c r="O68" s="36">
        <v>0</v>
      </c>
      <c r="P68" s="42">
        <v>0</v>
      </c>
      <c r="Q68" s="23">
        <v>0</v>
      </c>
      <c r="R68" s="24">
        <f t="shared" si="1"/>
        <v>0</v>
      </c>
      <c r="S68" s="23">
        <v>0</v>
      </c>
    </row>
    <row r="69" spans="1:19">
      <c r="A69" s="48" t="s">
        <v>101</v>
      </c>
      <c r="B69" s="49"/>
      <c r="C69" s="49"/>
      <c r="D69" s="49"/>
      <c r="E69" s="49"/>
      <c r="F69" s="49"/>
      <c r="G69" s="50"/>
      <c r="H69" s="51" t="s">
        <v>102</v>
      </c>
      <c r="I69" s="52"/>
      <c r="J69" s="52"/>
      <c r="K69" s="52"/>
      <c r="L69" s="52"/>
      <c r="M69" s="52"/>
      <c r="N69" s="53"/>
      <c r="O69" s="27">
        <v>158880000</v>
      </c>
      <c r="P69" s="45">
        <f>P70</f>
        <v>151180000</v>
      </c>
      <c r="Q69" s="8">
        <f t="shared" si="0"/>
        <v>95.153575025176224</v>
      </c>
      <c r="R69" s="29">
        <f t="shared" si="1"/>
        <v>7700000</v>
      </c>
      <c r="S69" s="8">
        <f t="shared" si="2"/>
        <v>4.8464249748237664</v>
      </c>
    </row>
    <row r="70" spans="1:19">
      <c r="A70" s="54" t="s">
        <v>15</v>
      </c>
      <c r="B70" s="55"/>
      <c r="C70" s="55"/>
      <c r="D70" s="56" t="s">
        <v>16</v>
      </c>
      <c r="E70" s="56"/>
      <c r="F70" s="56"/>
      <c r="G70" s="57"/>
      <c r="H70" s="58" t="s">
        <v>103</v>
      </c>
      <c r="I70" s="56"/>
      <c r="J70" s="56"/>
      <c r="K70" s="56"/>
      <c r="L70" s="56"/>
      <c r="M70" s="56"/>
      <c r="N70" s="57"/>
      <c r="O70" s="38">
        <v>158880000</v>
      </c>
      <c r="P70" s="37">
        <v>151180000</v>
      </c>
      <c r="Q70" s="40">
        <f t="shared" si="0"/>
        <v>95.153575025176224</v>
      </c>
      <c r="R70" s="41">
        <f t="shared" si="1"/>
        <v>7700000</v>
      </c>
      <c r="S70" s="40">
        <f t="shared" si="2"/>
        <v>4.8464249748237664</v>
      </c>
    </row>
    <row r="73" spans="1:19">
      <c r="O73" s="59" t="s">
        <v>107</v>
      </c>
      <c r="P73" s="59"/>
      <c r="Q73" s="59"/>
      <c r="R73" s="59"/>
      <c r="S73" s="59"/>
    </row>
    <row r="74" spans="1:19">
      <c r="O74" s="59" t="s">
        <v>104</v>
      </c>
      <c r="P74" s="59"/>
      <c r="Q74" s="59"/>
      <c r="R74" s="59"/>
      <c r="S74" s="59"/>
    </row>
    <row r="75" spans="1:19">
      <c r="O75" s="47"/>
      <c r="P75" s="47"/>
      <c r="Q75" s="47"/>
      <c r="R75" s="47"/>
      <c r="S75" s="47"/>
    </row>
    <row r="76" spans="1:19">
      <c r="O76" s="47"/>
      <c r="P76" s="47"/>
      <c r="Q76" s="47"/>
      <c r="R76" s="47"/>
      <c r="S76" s="47"/>
    </row>
    <row r="77" spans="1:19">
      <c r="O77" s="47"/>
      <c r="P77" s="47"/>
      <c r="Q77" s="47"/>
      <c r="R77" s="47"/>
      <c r="S77" s="47"/>
    </row>
    <row r="78" spans="1:19">
      <c r="O78" s="47"/>
      <c r="P78" s="47"/>
      <c r="Q78" s="47"/>
      <c r="R78" s="47"/>
      <c r="S78" s="47"/>
    </row>
    <row r="79" spans="1:19">
      <c r="O79" s="60" t="s">
        <v>105</v>
      </c>
      <c r="P79" s="60"/>
      <c r="Q79" s="60"/>
      <c r="R79" s="60"/>
      <c r="S79" s="60"/>
    </row>
    <row r="80" spans="1:19">
      <c r="O80" s="61" t="s">
        <v>106</v>
      </c>
      <c r="P80" s="61"/>
      <c r="Q80" s="61"/>
      <c r="R80" s="61"/>
      <c r="S80" s="61"/>
    </row>
    <row r="81" spans="15:19">
      <c r="O81" s="47"/>
      <c r="P81" s="47"/>
      <c r="Q81" s="47"/>
      <c r="R81" s="47"/>
      <c r="S81" s="47"/>
    </row>
  </sheetData>
  <mergeCells count="180">
    <mergeCell ref="A8:G8"/>
    <mergeCell ref="H8:N8"/>
    <mergeCell ref="H9:N9"/>
    <mergeCell ref="A12:G12"/>
    <mergeCell ref="H12:N12"/>
    <mergeCell ref="A13:G13"/>
    <mergeCell ref="H13:N13"/>
    <mergeCell ref="G2:S2"/>
    <mergeCell ref="G3:S3"/>
    <mergeCell ref="G4:S4"/>
    <mergeCell ref="A6:G7"/>
    <mergeCell ref="H6:N7"/>
    <mergeCell ref="P6:Q6"/>
    <mergeCell ref="R6:S6"/>
    <mergeCell ref="A17:C17"/>
    <mergeCell ref="D17:G17"/>
    <mergeCell ref="H17:N17"/>
    <mergeCell ref="A18:C18"/>
    <mergeCell ref="D18:G18"/>
    <mergeCell ref="H18:N18"/>
    <mergeCell ref="H14:N14"/>
    <mergeCell ref="A15:C15"/>
    <mergeCell ref="D15:G15"/>
    <mergeCell ref="H15:N15"/>
    <mergeCell ref="A16:C16"/>
    <mergeCell ref="D16:G16"/>
    <mergeCell ref="H16:N16"/>
    <mergeCell ref="A21:C21"/>
    <mergeCell ref="D21:G21"/>
    <mergeCell ref="H21:N21"/>
    <mergeCell ref="A22:C22"/>
    <mergeCell ref="D22:G22"/>
    <mergeCell ref="H22:N22"/>
    <mergeCell ref="A19:C19"/>
    <mergeCell ref="D19:G19"/>
    <mergeCell ref="H19:N19"/>
    <mergeCell ref="A20:C20"/>
    <mergeCell ref="D20:G20"/>
    <mergeCell ref="H20:N20"/>
    <mergeCell ref="A25:C25"/>
    <mergeCell ref="D25:G25"/>
    <mergeCell ref="H25:N25"/>
    <mergeCell ref="A26:C26"/>
    <mergeCell ref="D26:G26"/>
    <mergeCell ref="H26:N26"/>
    <mergeCell ref="A23:C23"/>
    <mergeCell ref="D23:G23"/>
    <mergeCell ref="H23:N23"/>
    <mergeCell ref="A24:C24"/>
    <mergeCell ref="D24:G24"/>
    <mergeCell ref="H24:N24"/>
    <mergeCell ref="A30:C30"/>
    <mergeCell ref="D30:G30"/>
    <mergeCell ref="H30:N30"/>
    <mergeCell ref="A31:C31"/>
    <mergeCell ref="D31:G31"/>
    <mergeCell ref="H31:N31"/>
    <mergeCell ref="A27:C27"/>
    <mergeCell ref="D27:G27"/>
    <mergeCell ref="H27:N27"/>
    <mergeCell ref="A28:G28"/>
    <mergeCell ref="H28:N28"/>
    <mergeCell ref="A29:C29"/>
    <mergeCell ref="D29:G29"/>
    <mergeCell ref="H29:N29"/>
    <mergeCell ref="A34:C34"/>
    <mergeCell ref="D34:G34"/>
    <mergeCell ref="H34:N34"/>
    <mergeCell ref="A35:C35"/>
    <mergeCell ref="D35:G35"/>
    <mergeCell ref="H35:N35"/>
    <mergeCell ref="A32:C32"/>
    <mergeCell ref="D32:G32"/>
    <mergeCell ref="H32:N32"/>
    <mergeCell ref="A33:C33"/>
    <mergeCell ref="D33:G33"/>
    <mergeCell ref="H33:N33"/>
    <mergeCell ref="A39:G39"/>
    <mergeCell ref="H39:N39"/>
    <mergeCell ref="A40:C40"/>
    <mergeCell ref="D40:G40"/>
    <mergeCell ref="H40:N40"/>
    <mergeCell ref="A41:C41"/>
    <mergeCell ref="D41:G41"/>
    <mergeCell ref="H41:N41"/>
    <mergeCell ref="A36:C36"/>
    <mergeCell ref="D36:G36"/>
    <mergeCell ref="H36:N36"/>
    <mergeCell ref="A37:G37"/>
    <mergeCell ref="H37:N37"/>
    <mergeCell ref="A38:C38"/>
    <mergeCell ref="D38:G38"/>
    <mergeCell ref="H38:N38"/>
    <mergeCell ref="A45:C45"/>
    <mergeCell ref="D45:G45"/>
    <mergeCell ref="H45:N45"/>
    <mergeCell ref="A46:C46"/>
    <mergeCell ref="D46:G46"/>
    <mergeCell ref="H46:N46"/>
    <mergeCell ref="A42:G42"/>
    <mergeCell ref="H42:N42"/>
    <mergeCell ref="A43:C43"/>
    <mergeCell ref="D43:G43"/>
    <mergeCell ref="H43:N43"/>
    <mergeCell ref="A44:C44"/>
    <mergeCell ref="D44:G44"/>
    <mergeCell ref="H44:N44"/>
    <mergeCell ref="A50:C50"/>
    <mergeCell ref="D50:G50"/>
    <mergeCell ref="H50:N50"/>
    <mergeCell ref="A51:C51"/>
    <mergeCell ref="D51:G51"/>
    <mergeCell ref="H51:N51"/>
    <mergeCell ref="A47:C47"/>
    <mergeCell ref="D47:G47"/>
    <mergeCell ref="H47:N47"/>
    <mergeCell ref="A48:G48"/>
    <mergeCell ref="H48:N48"/>
    <mergeCell ref="A49:C49"/>
    <mergeCell ref="D49:G49"/>
    <mergeCell ref="H49:N49"/>
    <mergeCell ref="A54:C54"/>
    <mergeCell ref="D54:G54"/>
    <mergeCell ref="H54:N54"/>
    <mergeCell ref="A55:C55"/>
    <mergeCell ref="D55:G55"/>
    <mergeCell ref="H55:N55"/>
    <mergeCell ref="A52:C52"/>
    <mergeCell ref="D52:G52"/>
    <mergeCell ref="H52:N52"/>
    <mergeCell ref="A53:C53"/>
    <mergeCell ref="D53:G53"/>
    <mergeCell ref="H53:N53"/>
    <mergeCell ref="A58:C58"/>
    <mergeCell ref="D58:G58"/>
    <mergeCell ref="H58:N58"/>
    <mergeCell ref="A59:C59"/>
    <mergeCell ref="D59:G59"/>
    <mergeCell ref="H59:N59"/>
    <mergeCell ref="A56:C56"/>
    <mergeCell ref="D56:G56"/>
    <mergeCell ref="H56:N56"/>
    <mergeCell ref="A57:C57"/>
    <mergeCell ref="D57:G57"/>
    <mergeCell ref="H57:N57"/>
    <mergeCell ref="A63:C63"/>
    <mergeCell ref="D63:G63"/>
    <mergeCell ref="H63:N63"/>
    <mergeCell ref="A64:C64"/>
    <mergeCell ref="D64:G64"/>
    <mergeCell ref="H64:N64"/>
    <mergeCell ref="A60:C60"/>
    <mergeCell ref="D60:G60"/>
    <mergeCell ref="H60:N60"/>
    <mergeCell ref="A61:G61"/>
    <mergeCell ref="H61:N61"/>
    <mergeCell ref="A62:C62"/>
    <mergeCell ref="D62:G62"/>
    <mergeCell ref="H62:N62"/>
    <mergeCell ref="A67:C67"/>
    <mergeCell ref="D67:G67"/>
    <mergeCell ref="H67:N67"/>
    <mergeCell ref="A68:C68"/>
    <mergeCell ref="D68:G68"/>
    <mergeCell ref="H68:N68"/>
    <mergeCell ref="A65:C65"/>
    <mergeCell ref="D65:G65"/>
    <mergeCell ref="H65:N65"/>
    <mergeCell ref="A66:C66"/>
    <mergeCell ref="D66:G66"/>
    <mergeCell ref="H66:N66"/>
    <mergeCell ref="A69:G69"/>
    <mergeCell ref="H69:N69"/>
    <mergeCell ref="A70:C70"/>
    <mergeCell ref="D70:G70"/>
    <mergeCell ref="H70:N70"/>
    <mergeCell ref="O73:S73"/>
    <mergeCell ref="O79:S79"/>
    <mergeCell ref="O80:S80"/>
    <mergeCell ref="O74:S74"/>
  </mergeCells>
  <pageMargins left="0.70866141732283472" right="0.31496062992125984" top="0.35433070866141736" bottom="0.15748031496062992" header="0.31496062992125984" footer="0.31496062992125984"/>
  <pageSetup paperSize="5" scale="85"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agustus</vt:lpstr>
      <vt:lpstr>agustus!Print_Area</vt:lpstr>
      <vt:lpstr>agustus!Print_Titles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2018-09-25T09:12:01Z</cp:lastPrinted>
  <dcterms:created xsi:type="dcterms:W3CDTF">2018-07-02T07:39:16Z</dcterms:created>
  <dcterms:modified xsi:type="dcterms:W3CDTF">2018-09-27T04:01:44Z</dcterms:modified>
</cp:coreProperties>
</file>