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ontoh Kertas Kerja BMD 2018" sheetId="1" r:id="rId1"/>
  </sheets>
  <definedNames>
    <definedName name="_xlnm.Print_Area" localSheetId="0">'Contoh Kertas Kerja BMD 2018'!$A$1:$BE$46</definedName>
    <definedName name="_xlnm.Print_Titles" localSheetId="0">'Contoh Kertas Kerja BMD 2018'!$7:$9</definedName>
  </definedNames>
  <calcPr calcId="124519"/>
</workbook>
</file>

<file path=xl/calcChain.xml><?xml version="1.0" encoding="utf-8"?>
<calcChain xmlns="http://schemas.openxmlformats.org/spreadsheetml/2006/main">
  <c r="Z16" i="1"/>
  <c r="Z15"/>
  <c r="Z13"/>
  <c r="Z14"/>
  <c r="Z11"/>
  <c r="Z12"/>
  <c r="Z10"/>
  <c r="AZ28" l="1"/>
  <c r="AU29" s="1"/>
  <c r="X24" l="1"/>
  <c r="Z24" l="1"/>
  <c r="AD26" l="1"/>
  <c r="AS24" l="1"/>
</calcChain>
</file>

<file path=xl/sharedStrings.xml><?xml version="1.0" encoding="utf-8"?>
<sst xmlns="http://schemas.openxmlformats.org/spreadsheetml/2006/main" count="192" uniqueCount="132">
  <si>
    <t>NO</t>
  </si>
  <si>
    <t>PROGRAM</t>
  </si>
  <si>
    <t>KEGIATAN</t>
  </si>
  <si>
    <t>PEKERJAAN</t>
  </si>
  <si>
    <t>NAMA PENYEDIA BARANG</t>
  </si>
  <si>
    <t>NAMA DIREKTUR</t>
  </si>
  <si>
    <t>NAMA PENERIMA BARANG</t>
  </si>
  <si>
    <t>BERITA ACARA SERAH TERIMA (BAST)</t>
  </si>
  <si>
    <t>SP2D</t>
  </si>
  <si>
    <t>NAMA BARANG</t>
  </si>
  <si>
    <t>SPESIFIKASI (LENGKAP)</t>
  </si>
  <si>
    <t>NOMOR</t>
  </si>
  <si>
    <t>JUMLAH BARANG</t>
  </si>
  <si>
    <t>HARGA SATUAN</t>
  </si>
  <si>
    <t>Total</t>
  </si>
  <si>
    <t>ATRIBUSI (DARI BELANJA MODAL)
*) rumus rata/rata tertimbang</t>
  </si>
  <si>
    <t>ATRIBUSI (DARI LUAR BELANJA MODAL)
*) rumus rata/rata tertimbang</t>
  </si>
  <si>
    <t>TOTAL NILAI ATRIBUSI</t>
  </si>
  <si>
    <t>NILAI ATRIBUSI SATUAN BARANG</t>
  </si>
  <si>
    <t>NILAI SATUAN ASET BMD SETELAH ATRIBUSI</t>
  </si>
  <si>
    <t>TOTAL NILAI BMD</t>
  </si>
  <si>
    <t>MASUK NERACA</t>
  </si>
  <si>
    <t>TIDAK MASUK NERACA</t>
  </si>
  <si>
    <t>KET
(KIB A, B, C, D, E, F, ATB, dll)</t>
  </si>
  <si>
    <t>Nama Pemegang BMD</t>
  </si>
  <si>
    <t>NAMA</t>
  </si>
  <si>
    <t>JABATAN</t>
  </si>
  <si>
    <t>NIP</t>
  </si>
  <si>
    <t>TANGGAL</t>
  </si>
  <si>
    <t>RANGKA</t>
  </si>
  <si>
    <t>MESIN</t>
  </si>
  <si>
    <t>BPKB</t>
  </si>
  <si>
    <t>NO. POLISI</t>
  </si>
  <si>
    <t>HONOR PPK</t>
  </si>
  <si>
    <t>HONOR BPJ</t>
  </si>
  <si>
    <t>HONOR PPHP</t>
  </si>
  <si>
    <t>ONGKOS KIRIM</t>
  </si>
  <si>
    <t>LAIN-LAIN</t>
  </si>
  <si>
    <t>KONSULTAN PERENCANAAN</t>
  </si>
  <si>
    <t>KONSULTAN PENGAWASAN</t>
  </si>
  <si>
    <t>TOTAL</t>
  </si>
  <si>
    <t>DI ATAS NILAI KAPITALISASI</t>
  </si>
  <si>
    <t>EktraKomtabel</t>
  </si>
  <si>
    <t>Nama</t>
  </si>
  <si>
    <t>BIDANG/RUANG</t>
  </si>
  <si>
    <t>DIREKTUR</t>
  </si>
  <si>
    <t>Pengurus Barang</t>
  </si>
  <si>
    <t>CAMAT KASEMEN</t>
  </si>
  <si>
    <t>SELAKU PENGGUNA ANGGARAN</t>
  </si>
  <si>
    <t>Drs. SUBAGYO, M.Si</t>
  </si>
  <si>
    <t>NIP. 19740910 199303 1 002</t>
  </si>
  <si>
    <t xml:space="preserve"> </t>
  </si>
  <si>
    <t>KONTRAK</t>
  </si>
  <si>
    <t>KERTAS KERJA PENATAUSAHAAN BARANG MILIK DAERAH</t>
  </si>
  <si>
    <t>KODE REKENING
*) harus di isi</t>
  </si>
  <si>
    <t>Mengetahui :</t>
  </si>
  <si>
    <t>PEMERINTAH KOTA SERANG</t>
  </si>
  <si>
    <t>An. Pengguna Barang</t>
  </si>
  <si>
    <t>Pejabat penatausahaan Barang</t>
  </si>
  <si>
    <t xml:space="preserve"> KOSWARA MULYANA, S.Sos, MM</t>
  </si>
  <si>
    <t>NIP. 19710609 199203 1 004</t>
  </si>
  <si>
    <t>SEKRETARIAT DAERAH</t>
  </si>
  <si>
    <t>B</t>
  </si>
  <si>
    <t>CV.GAJAH MADA</t>
  </si>
  <si>
    <t>Perum Puspa Regency Blok C3 No.03 Rt.001/009 Kel.Serang Kec.Serang</t>
  </si>
  <si>
    <t>RESTU MAYLA ARSITA</t>
  </si>
  <si>
    <t>Bank Banten 0801002480</t>
  </si>
  <si>
    <t>NPWP 80.155.531.9-401.000</t>
  </si>
  <si>
    <t>ALAMAT</t>
  </si>
  <si>
    <t>NPWP</t>
  </si>
  <si>
    <t>REKENING</t>
  </si>
  <si>
    <t>Pemeliharaan</t>
  </si>
  <si>
    <t>Pengadaan</t>
  </si>
  <si>
    <t>Serang,    Desember 2018</t>
  </si>
  <si>
    <t>MUHAMAD ABUDIN, S.Sos, M.Si</t>
  </si>
  <si>
    <t>NIP. 19760623 200701 1 007</t>
  </si>
  <si>
    <t>TAHUN ANGGARAN 2019</t>
  </si>
  <si>
    <t>027/07.Tender.Brg/SP/PSPK/PPK/SETDA/2019</t>
  </si>
  <si>
    <t>04 Maret 2019</t>
  </si>
  <si>
    <t>Nama CV</t>
  </si>
  <si>
    <t>CV. MASYHIDA</t>
  </si>
  <si>
    <t>5.2.3.17.01</t>
  </si>
  <si>
    <t>Belanja Modal Pengadaan Kendaraan Dinas Bermotor Perorangan (2700cc)</t>
  </si>
  <si>
    <t>Pengadaan Sarana dan Prasarana Kantor</t>
  </si>
  <si>
    <t>027/ 07 -BAPHP/PSPK/PPK/SETDA/2019</t>
  </si>
  <si>
    <t>06 Maret 2019</t>
  </si>
  <si>
    <t>TRJ1500090433</t>
  </si>
  <si>
    <t>2TR2065201</t>
  </si>
  <si>
    <t>A 1 A</t>
  </si>
  <si>
    <t>P-07598196</t>
  </si>
  <si>
    <t>WALIKOTA SERANG</t>
  </si>
  <si>
    <t>Toyota Land Cruiser Prado TXL 2.7 A/T Audioless 2019</t>
  </si>
  <si>
    <t>Mobil  Jeep Toyota Prado</t>
  </si>
  <si>
    <t>Pelayanan dan Peningkatan Kapasitas Aparatur</t>
  </si>
  <si>
    <t>Grojogan RT 01 Tamanan Banguntapan Kab. Bantul</t>
  </si>
  <si>
    <t>DRS. MASYHURI SUHAD, MM</t>
  </si>
  <si>
    <t>02.644.977.7.541.000</t>
  </si>
  <si>
    <t>1370007808450  (bank Mandiri)</t>
  </si>
  <si>
    <t>Belanja Modal Pengadaan Personal Komputer</t>
  </si>
  <si>
    <t>5.2.3.29.02</t>
  </si>
  <si>
    <t>027/22.ePurchasing.Brg/SP/PSPK/PPK/SETDA/2019</t>
  </si>
  <si>
    <t>16 April 2019</t>
  </si>
  <si>
    <t>027/22/BAPAHP/PjPHP/PSPK/SETDA/2019</t>
  </si>
  <si>
    <t>Desktop PC Lenovo</t>
  </si>
  <si>
    <t>Lenovo AIO 520-22IKU 21.5"</t>
  </si>
  <si>
    <t>PT GADING MURNI</t>
  </si>
  <si>
    <t>ARUWAN SOENARDI</t>
  </si>
  <si>
    <t>Belanja Modal Pengadaan Pinter/Scanner</t>
  </si>
  <si>
    <t>5.2.3.29.11</t>
  </si>
  <si>
    <t>03 Mei 2019</t>
  </si>
  <si>
    <t>Laptop Acer</t>
  </si>
  <si>
    <t>Acer Travelmate P249-G2 KBL Ci3 WIN10 PRO</t>
  </si>
  <si>
    <t>Printer Brother Inkjet</t>
  </si>
  <si>
    <t>Brother Printer Inkjet DCP-T310</t>
  </si>
  <si>
    <t>5.2.3.28.01</t>
  </si>
  <si>
    <t>5.2.3.28.08</t>
  </si>
  <si>
    <t>5.2.3.28.06</t>
  </si>
  <si>
    <t>Belanja Modal Pengadaan AC</t>
  </si>
  <si>
    <t>Belanja Modal Pengadaan Mebeleur</t>
  </si>
  <si>
    <t>Belanja Modal Pengadaan Kursi Tamu di Ruangan</t>
  </si>
  <si>
    <t>900/08/SPK/SETDA/PENG/2019</t>
  </si>
  <si>
    <t>14 Februari 2019</t>
  </si>
  <si>
    <t>027/08/BAPP/PPBJ/SETDA/PENG/2019</t>
  </si>
  <si>
    <t>20 Februari 2019</t>
  </si>
  <si>
    <t>Kursi Rapat</t>
  </si>
  <si>
    <t>Air Conditioner</t>
  </si>
  <si>
    <t>Kursi Tunggu</t>
  </si>
  <si>
    <t>Rangka Kayu Solid, Bahan Spon, Busa Super</t>
  </si>
  <si>
    <t>AC 2PK CU-YN18TKP + Bongkar Pasang + Tambah Pipa + Instalasi Lsitrik</t>
  </si>
  <si>
    <t>CV. AKBAR MAKMUR JAYA</t>
  </si>
  <si>
    <t>MUCHAMAD SARIFULLAH</t>
  </si>
  <si>
    <t>0069682693001 (Bank BJB)</t>
  </si>
</sst>
</file>

<file path=xl/styles.xml><?xml version="1.0" encoding="utf-8"?>
<styleSheet xmlns="http://schemas.openxmlformats.org/spreadsheetml/2006/main">
  <numFmts count="5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[$-421]dd\ mmmm\ yyyy;@"/>
    <numFmt numFmtId="165" formatCode="_(* #,##0.00_);_(* \(#,##0.00\);_(* &quot;-&quot;_);_(@_)"/>
  </numFmts>
  <fonts count="2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sz val="14"/>
      <color theme="0"/>
      <name val="Arial Narrow"/>
      <family val="2"/>
    </font>
    <font>
      <b/>
      <u/>
      <sz val="14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b/>
      <sz val="14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1" fontId="1" fillId="0" borderId="0" applyFont="0" applyFill="0" applyBorder="0" applyAlignment="0" applyProtection="0"/>
    <xf numFmtId="0" fontId="5" fillId="0" borderId="0"/>
    <xf numFmtId="41" fontId="12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42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41" fontId="4" fillId="0" borderId="0" xfId="0" applyNumberFormat="1" applyFont="1"/>
    <xf numFmtId="0" fontId="7" fillId="0" borderId="0" xfId="0" applyFont="1"/>
    <xf numFmtId="41" fontId="10" fillId="0" borderId="0" xfId="0" applyNumberFormat="1" applyFont="1"/>
    <xf numFmtId="0" fontId="7" fillId="0" borderId="0" xfId="0" applyFont="1" applyAlignment="1">
      <alignment horizontal="center" vertical="center"/>
    </xf>
    <xf numFmtId="41" fontId="7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4" fillId="0" borderId="2" xfId="2" applyFont="1" applyFill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/>
    <xf numFmtId="0" fontId="2" fillId="0" borderId="0" xfId="0" applyFont="1" applyAlignment="1">
      <alignment vertical="center"/>
    </xf>
    <xf numFmtId="0" fontId="16" fillId="7" borderId="5" xfId="0" applyFont="1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 wrapText="1"/>
    </xf>
    <xf numFmtId="0" fontId="20" fillId="7" borderId="5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41" fontId="14" fillId="0" borderId="2" xfId="0" applyNumberFormat="1" applyFont="1" applyFill="1" applyBorder="1" applyAlignment="1">
      <alignment vertical="center"/>
    </xf>
    <xf numFmtId="41" fontId="6" fillId="0" borderId="2" xfId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quotePrefix="1" applyFont="1" applyFill="1" applyAlignment="1">
      <alignment vertical="center" wrapText="1"/>
    </xf>
    <xf numFmtId="0" fontId="8" fillId="0" borderId="2" xfId="2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16" fillId="7" borderId="4" xfId="0" applyFont="1" applyFill="1" applyBorder="1" applyAlignment="1">
      <alignment horizontal="center" vertical="center"/>
    </xf>
    <xf numFmtId="41" fontId="14" fillId="7" borderId="2" xfId="0" applyNumberFormat="1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vertical="center"/>
    </xf>
    <xf numFmtId="41" fontId="14" fillId="7" borderId="2" xfId="0" applyNumberFormat="1" applyFont="1" applyFill="1" applyBorder="1" applyAlignment="1">
      <alignment vertical="center"/>
    </xf>
    <xf numFmtId="41" fontId="14" fillId="7" borderId="4" xfId="0" applyNumberFormat="1" applyFont="1" applyFill="1" applyBorder="1" applyAlignment="1">
      <alignment vertical="center"/>
    </xf>
    <xf numFmtId="41" fontId="14" fillId="7" borderId="5" xfId="0" applyNumberFormat="1" applyFont="1" applyFill="1" applyBorder="1" applyAlignment="1">
      <alignment vertical="center"/>
    </xf>
    <xf numFmtId="41" fontId="14" fillId="7" borderId="6" xfId="0" applyNumberFormat="1" applyFont="1" applyFill="1" applyBorder="1" applyAlignment="1">
      <alignment vertical="center"/>
    </xf>
    <xf numFmtId="41" fontId="6" fillId="7" borderId="4" xfId="1" applyFont="1" applyFill="1" applyBorder="1" applyAlignment="1">
      <alignment vertical="center"/>
    </xf>
    <xf numFmtId="41" fontId="6" fillId="7" borderId="2" xfId="1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41" fontId="9" fillId="7" borderId="2" xfId="0" applyNumberFormat="1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41" fontId="9" fillId="7" borderId="2" xfId="1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165" fontId="9" fillId="7" borderId="2" xfId="1" applyNumberFormat="1" applyFont="1" applyFill="1" applyBorder="1" applyAlignment="1">
      <alignment vertical="center"/>
    </xf>
    <xf numFmtId="0" fontId="10" fillId="0" borderId="0" xfId="0" applyFont="1"/>
    <xf numFmtId="0" fontId="1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3" fillId="0" borderId="0" xfId="0" applyNumberFormat="1" applyFont="1"/>
    <xf numFmtId="4" fontId="10" fillId="0" borderId="0" xfId="0" applyNumberFormat="1" applyFont="1"/>
    <xf numFmtId="42" fontId="10" fillId="0" borderId="0" xfId="16" applyFont="1"/>
    <xf numFmtId="41" fontId="23" fillId="0" borderId="0" xfId="0" applyNumberFormat="1" applyFont="1"/>
    <xf numFmtId="0" fontId="23" fillId="0" borderId="0" xfId="0" applyFont="1" applyAlignment="1">
      <alignment horizontal="right"/>
    </xf>
    <xf numFmtId="42" fontId="18" fillId="0" borderId="0" xfId="16" applyFont="1"/>
    <xf numFmtId="0" fontId="2" fillId="0" borderId="0" xfId="0" applyFont="1" applyAlignment="1">
      <alignment vertical="top"/>
    </xf>
    <xf numFmtId="0" fontId="1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1" fontId="7" fillId="0" borderId="2" xfId="1" applyFont="1" applyFill="1" applyBorder="1" applyAlignment="1">
      <alignment vertical="center"/>
    </xf>
    <xf numFmtId="41" fontId="7" fillId="0" borderId="2" xfId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vertical="center"/>
    </xf>
    <xf numFmtId="0" fontId="16" fillId="0" borderId="2" xfId="0" applyFont="1" applyFill="1" applyBorder="1"/>
    <xf numFmtId="41" fontId="15" fillId="0" borderId="2" xfId="0" applyNumberFormat="1" applyFont="1" applyFill="1" applyBorder="1"/>
    <xf numFmtId="41" fontId="16" fillId="0" borderId="2" xfId="1" applyFont="1" applyFill="1" applyBorder="1"/>
    <xf numFmtId="41" fontId="15" fillId="0" borderId="2" xfId="1" applyFont="1" applyFill="1" applyBorder="1"/>
    <xf numFmtId="15" fontId="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quotePrefix="1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1" fontId="14" fillId="0" borderId="2" xfId="0" applyNumberFormat="1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0" quotePrefix="1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14" fontId="3" fillId="0" borderId="2" xfId="0" quotePrefix="1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7">
    <cellStyle name="Comma [0]" xfId="1" builtinId="6"/>
    <cellStyle name="Comma [0] 2" xfId="3"/>
    <cellStyle name="Comma [0] 2 2" xfId="4"/>
    <cellStyle name="Comma 2" xfId="5"/>
    <cellStyle name="Comma 3" xfId="6"/>
    <cellStyle name="Currency [0]" xfId="16" builtinId="7"/>
    <cellStyle name="Normal" xfId="0" builtinId="0"/>
    <cellStyle name="Normal 2" xfId="2"/>
    <cellStyle name="Normal 22" xfId="7"/>
    <cellStyle name="Normal 23" xfId="8"/>
    <cellStyle name="Normal 24" xfId="9"/>
    <cellStyle name="Normal 26" xfId="10"/>
    <cellStyle name="Normal 3" xfId="11"/>
    <cellStyle name="Normal 3 2" xfId="12"/>
    <cellStyle name="Normal 4" xfId="13"/>
    <cellStyle name="Normal 5" xfId="14"/>
    <cellStyle name="Normal 8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BF46"/>
  <sheetViews>
    <sheetView tabSelected="1" view="pageBreakPreview" zoomScale="85" zoomScaleSheetLayoutView="85" workbookViewId="0">
      <selection activeCell="G10" sqref="G10"/>
    </sheetView>
  </sheetViews>
  <sheetFormatPr defaultColWidth="9.140625" defaultRowHeight="16.5"/>
  <cols>
    <col min="1" max="1" width="4.42578125" style="15" customWidth="1"/>
    <col min="2" max="5" width="20.7109375" style="4" customWidth="1"/>
    <col min="6" max="6" width="22.140625" style="4" customWidth="1"/>
    <col min="7" max="7" width="13.5703125" style="4" bestFit="1" customWidth="1"/>
    <col min="8" max="8" width="22.5703125" style="4" hidden="1" customWidth="1"/>
    <col min="9" max="9" width="16.28515625" style="4" hidden="1" customWidth="1"/>
    <col min="10" max="10" width="14.140625" style="4" hidden="1" customWidth="1"/>
    <col min="11" max="13" width="11.28515625" style="4" hidden="1" customWidth="1"/>
    <col min="14" max="14" width="18.85546875" style="4" customWidth="1"/>
    <col min="15" max="15" width="16" style="4" customWidth="1"/>
    <col min="16" max="16" width="18.85546875" style="4" hidden="1" customWidth="1"/>
    <col min="17" max="17" width="16" style="4" hidden="1" customWidth="1"/>
    <col min="18" max="18" width="20" style="4" customWidth="1"/>
    <col min="19" max="19" width="22.7109375" style="4" customWidth="1"/>
    <col min="20" max="23" width="12.5703125" style="4" customWidth="1"/>
    <col min="24" max="24" width="17.140625" style="4" customWidth="1"/>
    <col min="25" max="26" width="19.140625" style="4" customWidth="1"/>
    <col min="27" max="40" width="15.28515625" style="4" customWidth="1"/>
    <col min="41" max="41" width="16.7109375" style="4" customWidth="1"/>
    <col min="42" max="42" width="15.5703125" style="4" customWidth="1"/>
    <col min="43" max="43" width="15.28515625" style="4" customWidth="1"/>
    <col min="44" max="44" width="19.7109375" style="4" customWidth="1"/>
    <col min="45" max="45" width="21.140625" style="4" customWidth="1"/>
    <col min="46" max="46" width="19.5703125" style="4" customWidth="1"/>
    <col min="47" max="47" width="18.140625" style="4" customWidth="1"/>
    <col min="48" max="48" width="24.28515625" style="4" customWidth="1"/>
    <col min="49" max="49" width="8" style="4" hidden="1" customWidth="1"/>
    <col min="50" max="50" width="0.140625" style="4" customWidth="1"/>
    <col min="51" max="51" width="0.5703125" style="4" hidden="1" customWidth="1"/>
    <col min="52" max="52" width="19" style="4" customWidth="1"/>
    <col min="53" max="53" width="14.7109375" style="4" customWidth="1"/>
    <col min="54" max="54" width="17.85546875" style="4" customWidth="1"/>
    <col min="55" max="55" width="16" style="4" customWidth="1"/>
    <col min="56" max="56" width="15" style="4" customWidth="1"/>
    <col min="57" max="57" width="15.5703125" style="4" customWidth="1"/>
    <col min="58" max="16384" width="9.140625" style="4"/>
  </cols>
  <sheetData>
    <row r="2" spans="1:58" s="1" customFormat="1" ht="20.25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</row>
    <row r="3" spans="1:58" s="25" customFormat="1" ht="20.25">
      <c r="A3" s="25" t="s">
        <v>61</v>
      </c>
    </row>
    <row r="4" spans="1:58" s="1" customFormat="1" ht="20.25">
      <c r="A4" s="80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</row>
    <row r="5" spans="1:58" s="1" customFormat="1" ht="20.25">
      <c r="A5" s="80" t="s">
        <v>76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</row>
    <row r="6" spans="1:58" ht="23.25">
      <c r="A6" s="24" t="s">
        <v>51</v>
      </c>
      <c r="B6" s="24" t="s">
        <v>51</v>
      </c>
      <c r="C6" s="24" t="s">
        <v>51</v>
      </c>
    </row>
    <row r="7" spans="1:58" s="3" customFormat="1" ht="36.75" customHeight="1">
      <c r="A7" s="117" t="s">
        <v>0</v>
      </c>
      <c r="B7" s="116" t="s">
        <v>1</v>
      </c>
      <c r="C7" s="116" t="s">
        <v>2</v>
      </c>
      <c r="D7" s="116" t="s">
        <v>3</v>
      </c>
      <c r="E7" s="117" t="s">
        <v>54</v>
      </c>
      <c r="F7" s="116" t="s">
        <v>52</v>
      </c>
      <c r="G7" s="116"/>
      <c r="H7" s="116" t="s">
        <v>4</v>
      </c>
      <c r="I7" s="116" t="s">
        <v>5</v>
      </c>
      <c r="J7" s="116"/>
      <c r="K7" s="116" t="s">
        <v>6</v>
      </c>
      <c r="L7" s="116"/>
      <c r="M7" s="116"/>
      <c r="N7" s="116" t="s">
        <v>7</v>
      </c>
      <c r="O7" s="116"/>
      <c r="P7" s="116" t="s">
        <v>8</v>
      </c>
      <c r="Q7" s="116"/>
      <c r="R7" s="116" t="s">
        <v>9</v>
      </c>
      <c r="S7" s="116" t="s">
        <v>10</v>
      </c>
      <c r="T7" s="116" t="s">
        <v>11</v>
      </c>
      <c r="U7" s="116"/>
      <c r="V7" s="116"/>
      <c r="W7" s="116"/>
      <c r="X7" s="115" t="s">
        <v>12</v>
      </c>
      <c r="Y7" s="115" t="s">
        <v>13</v>
      </c>
      <c r="Z7" s="116" t="s">
        <v>14</v>
      </c>
      <c r="AA7" s="116" t="s">
        <v>15</v>
      </c>
      <c r="AB7" s="116"/>
      <c r="AC7" s="116"/>
      <c r="AD7" s="116"/>
      <c r="AE7" s="116"/>
      <c r="AF7" s="116"/>
      <c r="AG7" s="116"/>
      <c r="AH7" s="116"/>
      <c r="AI7" s="116" t="s">
        <v>16</v>
      </c>
      <c r="AJ7" s="116"/>
      <c r="AK7" s="116"/>
      <c r="AL7" s="116"/>
      <c r="AM7" s="116"/>
      <c r="AN7" s="116"/>
      <c r="AO7" s="116"/>
      <c r="AP7" s="125" t="s">
        <v>17</v>
      </c>
      <c r="AQ7" s="115" t="s">
        <v>18</v>
      </c>
      <c r="AR7" s="116" t="s">
        <v>19</v>
      </c>
      <c r="AS7" s="127" t="s">
        <v>20</v>
      </c>
      <c r="AT7" s="2" t="s">
        <v>21</v>
      </c>
      <c r="AU7" s="2" t="s">
        <v>22</v>
      </c>
      <c r="AV7" s="128" t="s">
        <v>23</v>
      </c>
      <c r="AW7" s="116" t="s">
        <v>24</v>
      </c>
      <c r="AX7" s="116"/>
      <c r="AY7" s="116"/>
      <c r="AZ7" s="116"/>
      <c r="BA7" s="116" t="s">
        <v>79</v>
      </c>
      <c r="BB7" s="116" t="s">
        <v>68</v>
      </c>
      <c r="BC7" s="116" t="s">
        <v>45</v>
      </c>
      <c r="BD7" s="116" t="s">
        <v>69</v>
      </c>
      <c r="BE7" s="116" t="s">
        <v>70</v>
      </c>
    </row>
    <row r="8" spans="1:58" s="3" customFormat="1" ht="34.5" customHeight="1">
      <c r="A8" s="118"/>
      <c r="B8" s="116"/>
      <c r="C8" s="116"/>
      <c r="D8" s="116"/>
      <c r="E8" s="118"/>
      <c r="F8" s="14" t="s">
        <v>11</v>
      </c>
      <c r="G8" s="14" t="s">
        <v>28</v>
      </c>
      <c r="H8" s="116"/>
      <c r="I8" s="2" t="s">
        <v>25</v>
      </c>
      <c r="J8" s="2" t="s">
        <v>26</v>
      </c>
      <c r="K8" s="2" t="s">
        <v>25</v>
      </c>
      <c r="L8" s="2" t="s">
        <v>26</v>
      </c>
      <c r="M8" s="2" t="s">
        <v>27</v>
      </c>
      <c r="N8" s="2" t="s">
        <v>11</v>
      </c>
      <c r="O8" s="2" t="s">
        <v>28</v>
      </c>
      <c r="P8" s="2" t="s">
        <v>11</v>
      </c>
      <c r="Q8" s="2" t="s">
        <v>28</v>
      </c>
      <c r="R8" s="116"/>
      <c r="S8" s="116"/>
      <c r="T8" s="2" t="s">
        <v>29</v>
      </c>
      <c r="U8" s="2" t="s">
        <v>30</v>
      </c>
      <c r="V8" s="2" t="s">
        <v>31</v>
      </c>
      <c r="W8" s="2" t="s">
        <v>32</v>
      </c>
      <c r="X8" s="115"/>
      <c r="Y8" s="115"/>
      <c r="Z8" s="116"/>
      <c r="AA8" s="2" t="s">
        <v>33</v>
      </c>
      <c r="AB8" s="2" t="s">
        <v>34</v>
      </c>
      <c r="AC8" s="2" t="s">
        <v>35</v>
      </c>
      <c r="AD8" s="2" t="s">
        <v>36</v>
      </c>
      <c r="AE8" s="2" t="s">
        <v>37</v>
      </c>
      <c r="AF8" s="2" t="s">
        <v>38</v>
      </c>
      <c r="AG8" s="2" t="s">
        <v>39</v>
      </c>
      <c r="AH8" s="20" t="s">
        <v>40</v>
      </c>
      <c r="AI8" s="2" t="s">
        <v>33</v>
      </c>
      <c r="AJ8" s="2" t="s">
        <v>34</v>
      </c>
      <c r="AK8" s="2" t="s">
        <v>35</v>
      </c>
      <c r="AL8" s="2" t="s">
        <v>38</v>
      </c>
      <c r="AM8" s="2" t="s">
        <v>39</v>
      </c>
      <c r="AN8" s="2" t="s">
        <v>37</v>
      </c>
      <c r="AO8" s="20" t="s">
        <v>40</v>
      </c>
      <c r="AP8" s="126"/>
      <c r="AQ8" s="115"/>
      <c r="AR8" s="116"/>
      <c r="AS8" s="127"/>
      <c r="AT8" s="2" t="s">
        <v>41</v>
      </c>
      <c r="AU8" s="2" t="s">
        <v>42</v>
      </c>
      <c r="AV8" s="128"/>
      <c r="AW8" s="2" t="s">
        <v>43</v>
      </c>
      <c r="AX8" s="2" t="s">
        <v>26</v>
      </c>
      <c r="AY8" s="2" t="s">
        <v>27</v>
      </c>
      <c r="AZ8" s="2" t="s">
        <v>44</v>
      </c>
      <c r="BA8" s="116"/>
      <c r="BB8" s="116"/>
      <c r="BC8" s="116"/>
      <c r="BD8" s="116"/>
      <c r="BE8" s="116"/>
    </row>
    <row r="9" spans="1:58" s="19" customFormat="1" ht="1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  <c r="AG9" s="18">
        <v>33</v>
      </c>
      <c r="AH9" s="21">
        <v>34</v>
      </c>
      <c r="AI9" s="18">
        <v>35</v>
      </c>
      <c r="AJ9" s="18">
        <v>36</v>
      </c>
      <c r="AK9" s="18">
        <v>37</v>
      </c>
      <c r="AL9" s="18">
        <v>38</v>
      </c>
      <c r="AM9" s="18">
        <v>39</v>
      </c>
      <c r="AN9" s="18">
        <v>40</v>
      </c>
      <c r="AO9" s="21">
        <v>41</v>
      </c>
      <c r="AP9" s="18">
        <v>42</v>
      </c>
      <c r="AQ9" s="18">
        <v>43</v>
      </c>
      <c r="AR9" s="18">
        <v>44</v>
      </c>
      <c r="AS9" s="18">
        <v>45</v>
      </c>
      <c r="AT9" s="18">
        <v>46</v>
      </c>
      <c r="AU9" s="18">
        <v>47</v>
      </c>
      <c r="AV9" s="18">
        <v>48</v>
      </c>
      <c r="AW9" s="18">
        <v>49</v>
      </c>
      <c r="AX9" s="18">
        <v>50</v>
      </c>
      <c r="AY9" s="18">
        <v>51</v>
      </c>
      <c r="AZ9" s="18">
        <v>52</v>
      </c>
      <c r="BA9" s="18"/>
      <c r="BB9" s="18"/>
      <c r="BC9" s="18"/>
      <c r="BD9" s="18"/>
      <c r="BE9" s="18"/>
    </row>
    <row r="10" spans="1:58" ht="81" customHeight="1">
      <c r="A10" s="85">
        <v>1</v>
      </c>
      <c r="B10" s="114" t="s">
        <v>93</v>
      </c>
      <c r="C10" s="105" t="s">
        <v>83</v>
      </c>
      <c r="D10" s="17" t="s">
        <v>82</v>
      </c>
      <c r="E10" s="83" t="s">
        <v>81</v>
      </c>
      <c r="F10" s="104" t="s">
        <v>77</v>
      </c>
      <c r="G10" s="108" t="s">
        <v>78</v>
      </c>
      <c r="H10" s="85"/>
      <c r="I10" s="85"/>
      <c r="J10" s="85"/>
      <c r="K10" s="85"/>
      <c r="L10" s="85"/>
      <c r="M10" s="85"/>
      <c r="N10" s="87" t="s">
        <v>84</v>
      </c>
      <c r="O10" s="108" t="s">
        <v>85</v>
      </c>
      <c r="P10" s="85"/>
      <c r="Q10" s="95"/>
      <c r="R10" s="35" t="s">
        <v>92</v>
      </c>
      <c r="S10" s="85" t="s">
        <v>91</v>
      </c>
      <c r="T10" s="106" t="s">
        <v>86</v>
      </c>
      <c r="U10" s="106" t="s">
        <v>87</v>
      </c>
      <c r="V10" s="106" t="s">
        <v>89</v>
      </c>
      <c r="W10" s="106" t="s">
        <v>88</v>
      </c>
      <c r="X10" s="44">
        <v>1</v>
      </c>
      <c r="Y10" s="45">
        <v>1625000000</v>
      </c>
      <c r="Z10" s="88">
        <f>Y10*X10</f>
        <v>1625000000</v>
      </c>
      <c r="AA10" s="89"/>
      <c r="AB10" s="89"/>
      <c r="AC10" s="89"/>
      <c r="AD10" s="89"/>
      <c r="AE10" s="89"/>
      <c r="AF10" s="89"/>
      <c r="AG10" s="89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90"/>
      <c r="AU10" s="88"/>
      <c r="AV10" s="86" t="s">
        <v>62</v>
      </c>
      <c r="AW10" s="86"/>
      <c r="AX10" s="85"/>
      <c r="AY10" s="85"/>
      <c r="AZ10" s="85" t="s">
        <v>90</v>
      </c>
      <c r="BA10" s="47" t="s">
        <v>80</v>
      </c>
      <c r="BB10" s="40" t="s">
        <v>94</v>
      </c>
      <c r="BC10" s="40" t="s">
        <v>95</v>
      </c>
      <c r="BD10" s="41" t="s">
        <v>96</v>
      </c>
      <c r="BE10" s="41" t="s">
        <v>97</v>
      </c>
      <c r="BF10" s="40"/>
    </row>
    <row r="11" spans="1:58" ht="69" customHeight="1">
      <c r="A11" s="107">
        <v>2</v>
      </c>
      <c r="B11" s="81"/>
      <c r="C11" s="105" t="s">
        <v>83</v>
      </c>
      <c r="D11" s="17" t="s">
        <v>98</v>
      </c>
      <c r="E11" s="83" t="s">
        <v>99</v>
      </c>
      <c r="F11" s="84" t="s">
        <v>100</v>
      </c>
      <c r="G11" s="108" t="s">
        <v>101</v>
      </c>
      <c r="H11" s="85"/>
      <c r="I11" s="85"/>
      <c r="J11" s="85"/>
      <c r="K11" s="85"/>
      <c r="L11" s="85"/>
      <c r="M11" s="85"/>
      <c r="N11" s="87" t="s">
        <v>102</v>
      </c>
      <c r="O11" s="108" t="s">
        <v>109</v>
      </c>
      <c r="P11" s="85"/>
      <c r="Q11" s="95"/>
      <c r="R11" s="35" t="s">
        <v>103</v>
      </c>
      <c r="S11" s="85" t="s">
        <v>104</v>
      </c>
      <c r="T11" s="106"/>
      <c r="U11" s="106"/>
      <c r="V11" s="106"/>
      <c r="W11" s="106"/>
      <c r="X11" s="44">
        <v>5</v>
      </c>
      <c r="Y11" s="45">
        <v>8700000</v>
      </c>
      <c r="Z11" s="88">
        <f t="shared" ref="Z11:Z16" si="0">Y11*X11</f>
        <v>43500000</v>
      </c>
      <c r="AA11" s="89"/>
      <c r="AB11" s="89"/>
      <c r="AC11" s="89"/>
      <c r="AD11" s="89"/>
      <c r="AE11" s="89"/>
      <c r="AF11" s="89"/>
      <c r="AG11" s="89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90"/>
      <c r="AU11" s="88"/>
      <c r="AV11" s="86"/>
      <c r="AW11" s="86"/>
      <c r="AX11" s="85"/>
      <c r="AY11" s="85"/>
      <c r="AZ11" s="85"/>
      <c r="BA11" s="46" t="s">
        <v>105</v>
      </c>
      <c r="BB11" s="40"/>
      <c r="BC11" s="40" t="s">
        <v>106</v>
      </c>
      <c r="BD11" s="40"/>
      <c r="BE11" s="40"/>
      <c r="BF11" s="40"/>
    </row>
    <row r="12" spans="1:58" ht="69" customHeight="1">
      <c r="A12" s="107"/>
      <c r="B12" s="81"/>
      <c r="C12" s="105" t="s">
        <v>83</v>
      </c>
      <c r="D12" s="17" t="s">
        <v>98</v>
      </c>
      <c r="E12" s="83" t="s">
        <v>99</v>
      </c>
      <c r="F12" s="84" t="s">
        <v>100</v>
      </c>
      <c r="G12" s="108" t="s">
        <v>101</v>
      </c>
      <c r="H12" s="85"/>
      <c r="I12" s="85"/>
      <c r="J12" s="85"/>
      <c r="K12" s="85"/>
      <c r="L12" s="85"/>
      <c r="M12" s="85"/>
      <c r="N12" s="87" t="s">
        <v>102</v>
      </c>
      <c r="O12" s="108" t="s">
        <v>109</v>
      </c>
      <c r="P12" s="85"/>
      <c r="Q12" s="95"/>
      <c r="R12" s="35" t="s">
        <v>110</v>
      </c>
      <c r="S12" s="85" t="s">
        <v>111</v>
      </c>
      <c r="T12" s="106"/>
      <c r="U12" s="106"/>
      <c r="V12" s="106"/>
      <c r="W12" s="106"/>
      <c r="X12" s="44">
        <v>5</v>
      </c>
      <c r="Y12" s="45">
        <v>8997000</v>
      </c>
      <c r="Z12" s="88">
        <f t="shared" si="0"/>
        <v>44985000</v>
      </c>
      <c r="AA12" s="89"/>
      <c r="AB12" s="89"/>
      <c r="AC12" s="89"/>
      <c r="AD12" s="89"/>
      <c r="AE12" s="89"/>
      <c r="AF12" s="89"/>
      <c r="AG12" s="89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90"/>
      <c r="AU12" s="88"/>
      <c r="AV12" s="86"/>
      <c r="AW12" s="86"/>
      <c r="AX12" s="85"/>
      <c r="AY12" s="85"/>
      <c r="AZ12" s="85"/>
      <c r="BA12" s="46" t="s">
        <v>105</v>
      </c>
      <c r="BB12" s="40"/>
      <c r="BC12" s="40" t="s">
        <v>106</v>
      </c>
      <c r="BD12" s="40"/>
      <c r="BE12" s="40"/>
      <c r="BF12" s="40"/>
    </row>
    <row r="13" spans="1:58" ht="69" customHeight="1">
      <c r="A13" s="107"/>
      <c r="B13" s="81"/>
      <c r="C13" s="105" t="s">
        <v>83</v>
      </c>
      <c r="D13" s="17" t="s">
        <v>107</v>
      </c>
      <c r="E13" s="83" t="s">
        <v>108</v>
      </c>
      <c r="F13" s="84" t="s">
        <v>100</v>
      </c>
      <c r="G13" s="108" t="s">
        <v>101</v>
      </c>
      <c r="H13" s="85"/>
      <c r="I13" s="85"/>
      <c r="J13" s="85"/>
      <c r="K13" s="85"/>
      <c r="L13" s="85"/>
      <c r="M13" s="85"/>
      <c r="N13" s="87" t="s">
        <v>102</v>
      </c>
      <c r="O13" s="108" t="s">
        <v>109</v>
      </c>
      <c r="P13" s="85"/>
      <c r="Q13" s="95"/>
      <c r="R13" s="35" t="s">
        <v>112</v>
      </c>
      <c r="S13" s="85" t="s">
        <v>113</v>
      </c>
      <c r="T13" s="106"/>
      <c r="U13" s="106"/>
      <c r="V13" s="106"/>
      <c r="W13" s="106"/>
      <c r="X13" s="44">
        <v>4</v>
      </c>
      <c r="Y13" s="45">
        <v>2907000</v>
      </c>
      <c r="Z13" s="88">
        <f t="shared" si="0"/>
        <v>11628000</v>
      </c>
      <c r="AA13" s="89"/>
      <c r="AB13" s="89"/>
      <c r="AC13" s="89"/>
      <c r="AD13" s="89"/>
      <c r="AE13" s="89"/>
      <c r="AF13" s="89"/>
      <c r="AG13" s="89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90"/>
      <c r="AU13" s="88"/>
      <c r="AV13" s="86"/>
      <c r="AW13" s="86"/>
      <c r="AX13" s="85"/>
      <c r="AY13" s="85"/>
      <c r="AZ13" s="85"/>
      <c r="BA13" s="46" t="s">
        <v>105</v>
      </c>
      <c r="BB13" s="40"/>
      <c r="BC13" s="40" t="s">
        <v>106</v>
      </c>
      <c r="BD13" s="40"/>
      <c r="BE13" s="40"/>
      <c r="BF13" s="40"/>
    </row>
    <row r="14" spans="1:58" ht="69" customHeight="1">
      <c r="A14" s="107">
        <v>3</v>
      </c>
      <c r="B14" s="81"/>
      <c r="C14" s="105" t="s">
        <v>83</v>
      </c>
      <c r="D14" s="17" t="s">
        <v>118</v>
      </c>
      <c r="E14" s="83" t="s">
        <v>114</v>
      </c>
      <c r="F14" s="84" t="s">
        <v>120</v>
      </c>
      <c r="G14" s="108" t="s">
        <v>121</v>
      </c>
      <c r="H14" s="85"/>
      <c r="I14" s="85"/>
      <c r="J14" s="85"/>
      <c r="K14" s="85"/>
      <c r="L14" s="85"/>
      <c r="M14" s="85"/>
      <c r="N14" s="87" t="s">
        <v>122</v>
      </c>
      <c r="O14" s="108" t="s">
        <v>123</v>
      </c>
      <c r="P14" s="85"/>
      <c r="Q14" s="95"/>
      <c r="R14" s="35" t="s">
        <v>124</v>
      </c>
      <c r="S14" s="85"/>
      <c r="T14" s="106"/>
      <c r="U14" s="106"/>
      <c r="V14" s="106"/>
      <c r="W14" s="106"/>
      <c r="X14" s="44">
        <v>50</v>
      </c>
      <c r="Y14" s="45">
        <v>900000</v>
      </c>
      <c r="Z14" s="88">
        <f t="shared" si="0"/>
        <v>45000000</v>
      </c>
      <c r="AA14" s="89"/>
      <c r="AB14" s="89"/>
      <c r="AC14" s="89"/>
      <c r="AD14" s="89"/>
      <c r="AE14" s="89"/>
      <c r="AF14" s="89"/>
      <c r="AG14" s="89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90"/>
      <c r="AU14" s="88"/>
      <c r="AV14" s="86"/>
      <c r="AW14" s="86"/>
      <c r="AX14" s="85"/>
      <c r="AY14" s="85"/>
      <c r="AZ14" s="85"/>
      <c r="BA14" s="46" t="s">
        <v>129</v>
      </c>
      <c r="BB14" s="40"/>
      <c r="BC14" s="40" t="s">
        <v>130</v>
      </c>
      <c r="BD14" s="40"/>
      <c r="BE14" s="40" t="s">
        <v>131</v>
      </c>
      <c r="BF14" s="40"/>
    </row>
    <row r="15" spans="1:58" s="22" customFormat="1" ht="52.5" customHeight="1">
      <c r="A15" s="110"/>
      <c r="B15" s="111"/>
      <c r="C15" s="105" t="s">
        <v>83</v>
      </c>
      <c r="D15" s="17" t="s">
        <v>117</v>
      </c>
      <c r="E15" s="83" t="s">
        <v>115</v>
      </c>
      <c r="F15" s="84" t="s">
        <v>120</v>
      </c>
      <c r="G15" s="108" t="s">
        <v>121</v>
      </c>
      <c r="H15" s="112"/>
      <c r="I15" s="112"/>
      <c r="J15" s="112"/>
      <c r="K15" s="112"/>
      <c r="L15" s="112"/>
      <c r="M15" s="112"/>
      <c r="N15" s="87" t="s">
        <v>122</v>
      </c>
      <c r="O15" s="108" t="s">
        <v>123</v>
      </c>
      <c r="P15" s="112"/>
      <c r="Q15" s="112"/>
      <c r="R15" s="35" t="s">
        <v>125</v>
      </c>
      <c r="S15" s="85" t="s">
        <v>128</v>
      </c>
      <c r="T15" s="112"/>
      <c r="U15" s="112"/>
      <c r="V15" s="112"/>
      <c r="W15" s="112"/>
      <c r="X15" s="44">
        <v>5</v>
      </c>
      <c r="Y15" s="45">
        <v>8900000</v>
      </c>
      <c r="Z15" s="88">
        <f t="shared" si="0"/>
        <v>44500000</v>
      </c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94"/>
      <c r="AS15" s="92"/>
      <c r="AT15" s="92"/>
      <c r="AU15" s="92"/>
      <c r="AV15" s="91"/>
      <c r="AW15" s="91"/>
      <c r="AX15" s="91"/>
      <c r="AY15" s="91"/>
      <c r="AZ15" s="91"/>
      <c r="BA15" s="46" t="s">
        <v>129</v>
      </c>
      <c r="BC15" s="40" t="s">
        <v>130</v>
      </c>
      <c r="BE15" s="40" t="s">
        <v>131</v>
      </c>
    </row>
    <row r="16" spans="1:58" ht="64.5" customHeight="1">
      <c r="A16" s="107"/>
      <c r="B16" s="81"/>
      <c r="C16" s="105" t="s">
        <v>83</v>
      </c>
      <c r="D16" s="17" t="s">
        <v>119</v>
      </c>
      <c r="E16" s="83" t="s">
        <v>116</v>
      </c>
      <c r="F16" s="84" t="s">
        <v>120</v>
      </c>
      <c r="G16" s="108" t="s">
        <v>121</v>
      </c>
      <c r="H16" s="87"/>
      <c r="I16" s="87"/>
      <c r="J16" s="87"/>
      <c r="K16" s="87"/>
      <c r="L16" s="87"/>
      <c r="M16" s="87"/>
      <c r="N16" s="87" t="s">
        <v>122</v>
      </c>
      <c r="O16" s="108" t="s">
        <v>123</v>
      </c>
      <c r="P16" s="95"/>
      <c r="Q16" s="95"/>
      <c r="R16" s="35" t="s">
        <v>126</v>
      </c>
      <c r="S16" s="85" t="s">
        <v>127</v>
      </c>
      <c r="T16" s="106"/>
      <c r="U16" s="106"/>
      <c r="V16" s="106"/>
      <c r="W16" s="106"/>
      <c r="X16" s="44">
        <v>6</v>
      </c>
      <c r="Y16" s="45">
        <v>5000000</v>
      </c>
      <c r="Z16" s="88">
        <f t="shared" si="0"/>
        <v>30000000</v>
      </c>
      <c r="AA16" s="89"/>
      <c r="AB16" s="89"/>
      <c r="AC16" s="89"/>
      <c r="AD16" s="89"/>
      <c r="AE16" s="89"/>
      <c r="AF16" s="89"/>
      <c r="AG16" s="89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90"/>
      <c r="AU16" s="88"/>
      <c r="AV16" s="86"/>
      <c r="AW16" s="86"/>
      <c r="AX16" s="85"/>
      <c r="AY16" s="85"/>
      <c r="AZ16" s="85"/>
      <c r="BA16" s="46" t="s">
        <v>129</v>
      </c>
      <c r="BC16" s="40" t="s">
        <v>130</v>
      </c>
      <c r="BE16" s="40" t="s">
        <v>131</v>
      </c>
    </row>
    <row r="17" spans="1:58" ht="64.5" customHeight="1">
      <c r="A17" s="107"/>
      <c r="B17" s="81"/>
      <c r="C17" s="82"/>
      <c r="D17" s="17"/>
      <c r="E17" s="83"/>
      <c r="F17" s="84"/>
      <c r="G17" s="109"/>
      <c r="H17" s="87"/>
      <c r="I17" s="87"/>
      <c r="J17" s="87"/>
      <c r="K17" s="87"/>
      <c r="L17" s="87"/>
      <c r="M17" s="87"/>
      <c r="N17" s="87"/>
      <c r="O17" s="109"/>
      <c r="P17" s="95"/>
      <c r="Q17" s="95"/>
      <c r="R17" s="39"/>
      <c r="S17" s="85"/>
      <c r="T17" s="106"/>
      <c r="U17" s="106"/>
      <c r="V17" s="106"/>
      <c r="W17" s="106"/>
      <c r="X17" s="44"/>
      <c r="Y17" s="43"/>
      <c r="Z17" s="88"/>
      <c r="AA17" s="89"/>
      <c r="AB17" s="89"/>
      <c r="AC17" s="89"/>
      <c r="AD17" s="89"/>
      <c r="AE17" s="89"/>
      <c r="AF17" s="89"/>
      <c r="AG17" s="89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90"/>
      <c r="AU17" s="88"/>
      <c r="AV17" s="86"/>
      <c r="AW17" s="86"/>
      <c r="AX17" s="85"/>
      <c r="AY17" s="85"/>
      <c r="AZ17" s="85"/>
      <c r="BA17" s="46"/>
      <c r="BB17" s="40"/>
      <c r="BC17" s="40"/>
      <c r="BD17" s="40"/>
      <c r="BE17" s="40"/>
      <c r="BF17" s="40"/>
    </row>
    <row r="18" spans="1:58" ht="64.5" customHeight="1">
      <c r="A18" s="107"/>
      <c r="B18" s="81"/>
      <c r="C18" s="82"/>
      <c r="D18" s="17"/>
      <c r="E18" s="83"/>
      <c r="F18" s="84"/>
      <c r="G18" s="109"/>
      <c r="H18" s="87"/>
      <c r="I18" s="87"/>
      <c r="J18" s="87"/>
      <c r="K18" s="87"/>
      <c r="L18" s="87"/>
      <c r="M18" s="87"/>
      <c r="N18" s="87"/>
      <c r="O18" s="109"/>
      <c r="P18" s="95"/>
      <c r="Q18" s="95"/>
      <c r="R18" s="39"/>
      <c r="S18" s="85"/>
      <c r="T18" s="106"/>
      <c r="U18" s="106"/>
      <c r="V18" s="106"/>
      <c r="W18" s="106"/>
      <c r="X18" s="42"/>
      <c r="Y18" s="43"/>
      <c r="Z18" s="88"/>
      <c r="AA18" s="89"/>
      <c r="AB18" s="89"/>
      <c r="AC18" s="89"/>
      <c r="AD18" s="89"/>
      <c r="AE18" s="89"/>
      <c r="AF18" s="89"/>
      <c r="AG18" s="89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90"/>
      <c r="AU18" s="88"/>
      <c r="AV18" s="86"/>
      <c r="AW18" s="86"/>
      <c r="AX18" s="85"/>
      <c r="AY18" s="85"/>
      <c r="AZ18" s="85"/>
      <c r="BA18" s="46"/>
      <c r="BB18" s="40"/>
      <c r="BC18" s="40"/>
      <c r="BD18" s="40"/>
      <c r="BE18" s="40"/>
      <c r="BF18" s="40"/>
    </row>
    <row r="19" spans="1:58" ht="64.5" customHeight="1">
      <c r="A19" s="107"/>
      <c r="B19" s="81"/>
      <c r="C19" s="82"/>
      <c r="D19" s="17"/>
      <c r="E19" s="83"/>
      <c r="F19" s="84"/>
      <c r="G19" s="109"/>
      <c r="H19" s="87"/>
      <c r="I19" s="87"/>
      <c r="J19" s="87"/>
      <c r="K19" s="87"/>
      <c r="L19" s="87"/>
      <c r="M19" s="87"/>
      <c r="N19" s="87"/>
      <c r="O19" s="109"/>
      <c r="P19" s="95"/>
      <c r="Q19" s="95"/>
      <c r="R19" s="39"/>
      <c r="S19" s="85"/>
      <c r="T19" s="106"/>
      <c r="U19" s="106"/>
      <c r="V19" s="106"/>
      <c r="W19" s="106"/>
      <c r="X19" s="42"/>
      <c r="Y19" s="43"/>
      <c r="Z19" s="88"/>
      <c r="AA19" s="89"/>
      <c r="AB19" s="89"/>
      <c r="AC19" s="89"/>
      <c r="AD19" s="89"/>
      <c r="AE19" s="89"/>
      <c r="AF19" s="89"/>
      <c r="AG19" s="89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90"/>
      <c r="AU19" s="88"/>
      <c r="AV19" s="86"/>
      <c r="AW19" s="86"/>
      <c r="AX19" s="85"/>
      <c r="AY19" s="85"/>
      <c r="AZ19" s="85"/>
      <c r="BA19" s="46"/>
      <c r="BB19" s="40"/>
      <c r="BC19" s="40"/>
      <c r="BD19" s="40"/>
      <c r="BE19" s="40"/>
      <c r="BF19" s="40"/>
    </row>
    <row r="20" spans="1:58" ht="64.5" customHeight="1">
      <c r="A20" s="107"/>
      <c r="B20" s="81"/>
      <c r="C20" s="82"/>
      <c r="D20" s="17"/>
      <c r="E20" s="83"/>
      <c r="F20" s="84"/>
      <c r="G20" s="109"/>
      <c r="H20" s="87"/>
      <c r="I20" s="87"/>
      <c r="J20" s="87"/>
      <c r="K20" s="87"/>
      <c r="L20" s="87"/>
      <c r="M20" s="87"/>
      <c r="N20" s="87"/>
      <c r="O20" s="109"/>
      <c r="P20" s="95"/>
      <c r="Q20" s="95"/>
      <c r="R20" s="39"/>
      <c r="S20" s="85"/>
      <c r="T20" s="106"/>
      <c r="U20" s="106"/>
      <c r="V20" s="106"/>
      <c r="W20" s="106"/>
      <c r="X20" s="42"/>
      <c r="Y20" s="43"/>
      <c r="Z20" s="88"/>
      <c r="AA20" s="89"/>
      <c r="AB20" s="89"/>
      <c r="AC20" s="89"/>
      <c r="AD20" s="89"/>
      <c r="AE20" s="89"/>
      <c r="AF20" s="89"/>
      <c r="AG20" s="89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90"/>
      <c r="AU20" s="88"/>
      <c r="AV20" s="86"/>
      <c r="AW20" s="86"/>
      <c r="AX20" s="85"/>
      <c r="AY20" s="85"/>
      <c r="AZ20" s="85"/>
      <c r="BA20" s="46"/>
      <c r="BB20" s="40"/>
      <c r="BC20" s="40"/>
      <c r="BD20" s="40"/>
      <c r="BE20" s="40"/>
      <c r="BF20" s="40"/>
    </row>
    <row r="21" spans="1:58" s="32" customFormat="1" ht="25.5" customHeight="1">
      <c r="A21" s="83"/>
      <c r="B21" s="81"/>
      <c r="C21" s="96"/>
      <c r="D21" s="97"/>
      <c r="E21" s="96"/>
      <c r="F21" s="98"/>
      <c r="G21" s="98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101"/>
      <c r="AR21" s="101"/>
      <c r="AS21" s="30"/>
      <c r="AT21" s="30"/>
      <c r="AU21" s="30"/>
      <c r="AV21" s="102"/>
      <c r="AW21" s="102"/>
      <c r="AX21" s="103"/>
      <c r="AY21" s="103"/>
      <c r="AZ21" s="103"/>
      <c r="BB21" s="40" t="s">
        <v>63</v>
      </c>
      <c r="BC21" s="40" t="s">
        <v>64</v>
      </c>
      <c r="BD21" s="40" t="s">
        <v>65</v>
      </c>
      <c r="BE21" s="40" t="s">
        <v>67</v>
      </c>
      <c r="BF21" s="40" t="s">
        <v>66</v>
      </c>
    </row>
    <row r="22" spans="1:58" s="32" customFormat="1" ht="21.75" customHeight="1">
      <c r="A22" s="113"/>
      <c r="B22" s="36"/>
      <c r="C22" s="36"/>
      <c r="D22" s="35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1"/>
      <c r="AR22" s="31"/>
      <c r="AS22" s="34"/>
      <c r="AT22" s="34"/>
      <c r="AU22" s="34"/>
      <c r="AV22" s="38"/>
      <c r="AW22" s="38"/>
      <c r="AX22" s="39"/>
      <c r="AY22" s="39"/>
      <c r="AZ22" s="39"/>
    </row>
    <row r="23" spans="1:58" s="23" customFormat="1" ht="21.75" customHeight="1">
      <c r="A23" s="48"/>
      <c r="B23" s="26"/>
      <c r="C23" s="26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49"/>
      <c r="Y23" s="50"/>
      <c r="Z23" s="51"/>
      <c r="AA23" s="52"/>
      <c r="AB23" s="53"/>
      <c r="AC23" s="53"/>
      <c r="AD23" s="53"/>
      <c r="AE23" s="53"/>
      <c r="AF23" s="53"/>
      <c r="AG23" s="54"/>
      <c r="AH23" s="51"/>
      <c r="AI23" s="52"/>
      <c r="AJ23" s="53"/>
      <c r="AK23" s="53"/>
      <c r="AL23" s="53"/>
      <c r="AM23" s="53"/>
      <c r="AN23" s="54"/>
      <c r="AO23" s="51"/>
      <c r="AP23" s="51"/>
      <c r="AQ23" s="55"/>
      <c r="AR23" s="56"/>
      <c r="AS23" s="51"/>
      <c r="AT23" s="51"/>
      <c r="AU23" s="51"/>
      <c r="AV23" s="57"/>
      <c r="AW23" s="58"/>
      <c r="AX23" s="59"/>
      <c r="AY23" s="59"/>
      <c r="AZ23" s="60"/>
    </row>
    <row r="24" spans="1:58" s="5" customFormat="1" ht="35.1" customHeight="1">
      <c r="A24" s="119" t="s">
        <v>40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  <c r="X24" s="61" t="e">
        <f>#REF!+#REF!+#REF!+X15</f>
        <v>#REF!</v>
      </c>
      <c r="Y24" s="62"/>
      <c r="Z24" s="63" t="e">
        <f>#REF!+#REF!+#REF!+#REF!+#REF!+#REF!+#REF!+#REF!+#REF!+#REF!+#REF!+Z15+#REF!+#REF!+#REF!+#REF!+Z21</f>
        <v>#REF!</v>
      </c>
      <c r="AA24" s="119"/>
      <c r="AB24" s="120"/>
      <c r="AC24" s="120"/>
      <c r="AD24" s="120"/>
      <c r="AE24" s="120"/>
      <c r="AF24" s="120"/>
      <c r="AG24" s="121"/>
      <c r="AH24" s="63">
        <v>0</v>
      </c>
      <c r="AI24" s="119"/>
      <c r="AJ24" s="120"/>
      <c r="AK24" s="120"/>
      <c r="AL24" s="120"/>
      <c r="AM24" s="120"/>
      <c r="AN24" s="121"/>
      <c r="AO24" s="63">
        <v>0</v>
      </c>
      <c r="AP24" s="63">
        <v>0</v>
      </c>
      <c r="AQ24" s="64"/>
      <c r="AR24" s="65"/>
      <c r="AS24" s="66" t="e">
        <f>#REF!+#REF!+#REF!+#REF!+#REF!+#REF!+#REF!+#REF!+#REF!+#REF!+#REF!+#REF!+#REF!+#REF!+#REF!+AS15+AS21</f>
        <v>#REF!</v>
      </c>
      <c r="AT24" s="63"/>
      <c r="AU24" s="63">
        <v>0</v>
      </c>
      <c r="AV24" s="122"/>
      <c r="AW24" s="123"/>
      <c r="AX24" s="123"/>
      <c r="AY24" s="123"/>
      <c r="AZ24" s="124"/>
    </row>
    <row r="25" spans="1:58">
      <c r="Z25" s="6"/>
      <c r="AB25" s="6"/>
      <c r="AC25" s="6"/>
      <c r="AS25" s="68"/>
      <c r="AT25" s="68"/>
      <c r="AU25" s="68"/>
      <c r="AV25" s="68"/>
      <c r="AW25" s="68"/>
      <c r="AX25" s="68"/>
      <c r="AY25" s="68"/>
      <c r="AZ25" s="68"/>
    </row>
    <row r="26" spans="1:58" s="7" customFormat="1" ht="18">
      <c r="A26" s="16"/>
      <c r="AD26" s="8" t="e">
        <f>+Z24+AH24</f>
        <v>#REF!</v>
      </c>
      <c r="AS26" s="69"/>
      <c r="AT26" s="67"/>
      <c r="AU26" s="8"/>
      <c r="AV26" s="67"/>
      <c r="AW26" s="67"/>
      <c r="AX26" s="67"/>
      <c r="AY26" s="67"/>
      <c r="AZ26" s="67"/>
      <c r="BA26" s="67"/>
      <c r="BB26" s="67"/>
    </row>
    <row r="27" spans="1:58" s="7" customFormat="1" ht="18">
      <c r="A27" s="16"/>
      <c r="K27" s="11" t="s">
        <v>47</v>
      </c>
      <c r="Z27" s="11" t="s">
        <v>51</v>
      </c>
      <c r="AS27" s="71" t="s">
        <v>73</v>
      </c>
      <c r="AT27" s="67"/>
      <c r="AU27" s="74">
        <v>2554391155</v>
      </c>
      <c r="AV27" s="67"/>
      <c r="AW27" s="67"/>
      <c r="AX27" s="67"/>
      <c r="AY27" s="67"/>
      <c r="AZ27" s="67"/>
      <c r="BA27" s="70" t="s">
        <v>72</v>
      </c>
      <c r="BB27" s="67"/>
    </row>
    <row r="28" spans="1:58" s="7" customFormat="1" ht="18">
      <c r="A28" s="16"/>
      <c r="D28" s="11" t="s">
        <v>55</v>
      </c>
      <c r="K28" s="11" t="s">
        <v>48</v>
      </c>
      <c r="Z28" s="11"/>
      <c r="AO28" s="10"/>
      <c r="AS28" s="71" t="s">
        <v>46</v>
      </c>
      <c r="AT28" s="67"/>
      <c r="AU28" s="75">
        <v>153620000</v>
      </c>
      <c r="AV28" s="76">
        <v>46630000</v>
      </c>
      <c r="AW28" s="67"/>
      <c r="AX28" s="67"/>
      <c r="AY28" s="67"/>
      <c r="AZ28" s="77">
        <f>AU28+AV28</f>
        <v>200250000</v>
      </c>
      <c r="BA28" s="70" t="s">
        <v>71</v>
      </c>
      <c r="BB28" s="67"/>
    </row>
    <row r="29" spans="1:58" s="7" customFormat="1" ht="18">
      <c r="A29" s="16"/>
      <c r="D29" s="11" t="s">
        <v>57</v>
      </c>
      <c r="K29" s="11"/>
      <c r="Z29" s="11"/>
      <c r="AS29" s="71"/>
      <c r="AT29" s="78" t="s">
        <v>14</v>
      </c>
      <c r="AU29" s="74">
        <f>AU27+AZ28</f>
        <v>2754641155</v>
      </c>
      <c r="AV29" s="67"/>
      <c r="AW29" s="67"/>
      <c r="AX29" s="67"/>
      <c r="AY29" s="67"/>
      <c r="AZ29" s="67"/>
      <c r="BA29" s="70"/>
      <c r="BB29" s="67"/>
    </row>
    <row r="30" spans="1:58" s="7" customFormat="1" ht="18">
      <c r="A30" s="16"/>
      <c r="D30" s="11" t="s">
        <v>58</v>
      </c>
      <c r="K30" s="11"/>
      <c r="Z30" s="11"/>
      <c r="AS30" s="71"/>
      <c r="AT30" s="67"/>
      <c r="AU30" s="67"/>
      <c r="AV30" s="67"/>
      <c r="AW30" s="67"/>
      <c r="AX30" s="67"/>
      <c r="AY30" s="67"/>
      <c r="AZ30" s="67"/>
      <c r="BA30" s="70"/>
      <c r="BB30" s="67"/>
    </row>
    <row r="31" spans="1:58" s="7" customFormat="1" ht="18">
      <c r="A31" s="16"/>
      <c r="D31" s="11"/>
      <c r="K31" s="11"/>
      <c r="Z31" s="11"/>
      <c r="AS31" s="71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1:58" s="7" customFormat="1" ht="18.75">
      <c r="A32" s="16"/>
      <c r="D32" s="11"/>
      <c r="K32" s="11"/>
      <c r="Z32" s="11"/>
      <c r="AS32" s="71"/>
      <c r="AT32" s="67"/>
      <c r="AU32" s="75"/>
      <c r="AV32" s="67"/>
      <c r="AW32" s="67"/>
      <c r="AX32" s="67"/>
      <c r="AY32" s="67"/>
      <c r="AZ32" s="79">
        <v>2748541155</v>
      </c>
      <c r="BA32" s="67"/>
      <c r="BB32" s="67"/>
    </row>
    <row r="33" spans="1:54" s="7" customFormat="1" ht="18">
      <c r="A33" s="16"/>
      <c r="D33" s="11"/>
      <c r="K33" s="12" t="s">
        <v>49</v>
      </c>
      <c r="Z33" s="11" t="s">
        <v>51</v>
      </c>
      <c r="AS33" s="72" t="s">
        <v>74</v>
      </c>
      <c r="AT33" s="67"/>
      <c r="AU33" s="67"/>
      <c r="AV33" s="67"/>
      <c r="AW33" s="67"/>
      <c r="AX33" s="67"/>
      <c r="AY33" s="67"/>
      <c r="AZ33" s="67" t="s">
        <v>51</v>
      </c>
      <c r="BA33" s="67"/>
      <c r="BB33" s="67"/>
    </row>
    <row r="34" spans="1:54" s="7" customFormat="1" ht="18">
      <c r="A34" s="16"/>
      <c r="D34" s="12" t="s">
        <v>59</v>
      </c>
      <c r="K34" s="9" t="s">
        <v>50</v>
      </c>
      <c r="Z34" s="9" t="s">
        <v>51</v>
      </c>
      <c r="AS34" s="71" t="s">
        <v>75</v>
      </c>
      <c r="AT34" s="67"/>
      <c r="AU34" s="75"/>
      <c r="AV34" s="67"/>
      <c r="AW34" s="67"/>
      <c r="AX34" s="67"/>
      <c r="AY34" s="67"/>
      <c r="AZ34" s="67"/>
    </row>
    <row r="35" spans="1:54" ht="18">
      <c r="D35" s="11" t="s">
        <v>60</v>
      </c>
      <c r="AS35" s="73"/>
      <c r="AT35" s="68"/>
      <c r="AU35" s="68"/>
      <c r="AV35" s="68"/>
      <c r="AW35" s="68"/>
      <c r="AX35" s="68"/>
      <c r="AY35" s="68"/>
      <c r="AZ35" s="68"/>
    </row>
    <row r="36" spans="1:54">
      <c r="AP36" s="6" t="s">
        <v>51</v>
      </c>
      <c r="AS36" s="13"/>
    </row>
    <row r="37" spans="1:54">
      <c r="AS37" s="13"/>
    </row>
    <row r="38" spans="1:54">
      <c r="AS38" s="13"/>
    </row>
    <row r="39" spans="1:54">
      <c r="AS39" s="13"/>
    </row>
    <row r="40" spans="1:54">
      <c r="AS40" s="13"/>
    </row>
    <row r="41" spans="1:54">
      <c r="AS41" s="13"/>
    </row>
    <row r="42" spans="1:54">
      <c r="AS42" s="13"/>
    </row>
    <row r="43" spans="1:54">
      <c r="AS43" s="13"/>
    </row>
    <row r="44" spans="1:54">
      <c r="AS44" s="13"/>
    </row>
    <row r="46" spans="1:54">
      <c r="N46" s="4" t="s">
        <v>51</v>
      </c>
    </row>
  </sheetData>
  <mergeCells count="34">
    <mergeCell ref="BA7:BA8"/>
    <mergeCell ref="BB7:BB8"/>
    <mergeCell ref="BC7:BC8"/>
    <mergeCell ref="BD7:BD8"/>
    <mergeCell ref="BE7:BE8"/>
    <mergeCell ref="A24:W24"/>
    <mergeCell ref="F7:G7"/>
    <mergeCell ref="AW7:AZ7"/>
    <mergeCell ref="AA24:AG24"/>
    <mergeCell ref="AI24:AN24"/>
    <mergeCell ref="AV24:AZ24"/>
    <mergeCell ref="AI7:AO7"/>
    <mergeCell ref="AP7:AP8"/>
    <mergeCell ref="AQ7:AQ8"/>
    <mergeCell ref="AR7:AR8"/>
    <mergeCell ref="AS7:AS8"/>
    <mergeCell ref="AV7:AV8"/>
    <mergeCell ref="AA7:AH7"/>
    <mergeCell ref="H7:H8"/>
    <mergeCell ref="I7:J7"/>
    <mergeCell ref="K7:M7"/>
    <mergeCell ref="X7:X8"/>
    <mergeCell ref="Y7:Y8"/>
    <mergeCell ref="Z7:Z8"/>
    <mergeCell ref="E7:E8"/>
    <mergeCell ref="A7:A8"/>
    <mergeCell ref="B7:B8"/>
    <mergeCell ref="C7:C8"/>
    <mergeCell ref="D7:D8"/>
    <mergeCell ref="N7:O7"/>
    <mergeCell ref="P7:Q7"/>
    <mergeCell ref="R7:R8"/>
    <mergeCell ref="S7:S8"/>
    <mergeCell ref="T7:W7"/>
  </mergeCells>
  <pageMargins left="0.37" right="0.70866141732283472" top="0.74803149606299213" bottom="0.74803149606299213" header="0.31496062992125984" footer="0.31496062992125984"/>
  <pageSetup paperSize="5" scale="35" orientation="landscape" r:id="rId1"/>
  <colBreaks count="2" manualBreakCount="2">
    <brk id="34" max="41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Contoh Kertas Kerja BMD 2018</vt:lpstr>
      <vt:lpstr>'Contoh Kertas Kerja BMD 2018'!Print_Area</vt:lpstr>
      <vt:lpstr>'Contoh Kertas Kerja BMD 2018'!Print_Titles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DPKD Kota Serang2</dc:creator>
  <cp:lastModifiedBy>admin</cp:lastModifiedBy>
  <cp:lastPrinted>2019-06-26T03:44:12Z</cp:lastPrinted>
  <dcterms:created xsi:type="dcterms:W3CDTF">2018-01-29T08:12:11Z</dcterms:created>
  <dcterms:modified xsi:type="dcterms:W3CDTF">2019-06-26T03:44:19Z</dcterms:modified>
</cp:coreProperties>
</file>