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385" windowHeight="8520" firstSheet="2" activeTab="4"/>
  </bookViews>
  <sheets>
    <sheet name="FORMAT 2" sheetId="1" state="hidden" r:id="rId1"/>
    <sheet name="FORMAT 3" sheetId="2" state="hidden" r:id="rId2"/>
    <sheet name="FORMAT 4" sheetId="3" r:id="rId3"/>
    <sheet name="FORMAT 1" sheetId="4" state="hidden" r:id="rId4"/>
    <sheet name="FORMAT 5" sheetId="5" r:id="rId5"/>
    <sheet name="Sheet1" sheetId="6" r:id="rId6"/>
  </sheets>
  <definedNames>
    <definedName name="_xlnm.Print_Titles" localSheetId="2">'FORMAT 4'!$9:$9</definedName>
  </definedNames>
  <calcPr calcId="145621"/>
</workbook>
</file>

<file path=xl/calcChain.xml><?xml version="1.0" encoding="utf-8"?>
<calcChain xmlns="http://schemas.openxmlformats.org/spreadsheetml/2006/main">
  <c r="R93" i="3" l="1"/>
  <c r="AB12" i="5"/>
  <c r="AA12" i="5"/>
  <c r="Y12" i="5"/>
  <c r="W12" i="5"/>
  <c r="U12" i="5"/>
  <c r="S12" i="5"/>
  <c r="Q12" i="5"/>
  <c r="O12" i="5"/>
  <c r="M12" i="5"/>
  <c r="K12" i="5"/>
  <c r="I12" i="5"/>
  <c r="G12" i="5"/>
  <c r="E12" i="5"/>
  <c r="AC12" i="5" s="1"/>
  <c r="AB10" i="5"/>
  <c r="AA10" i="5"/>
  <c r="Y10" i="5"/>
  <c r="W10" i="5"/>
  <c r="U10" i="5"/>
  <c r="S10" i="5"/>
  <c r="Q10" i="5"/>
  <c r="O10" i="5"/>
  <c r="M10" i="5"/>
  <c r="K10" i="5"/>
  <c r="I10" i="5"/>
  <c r="G10" i="5"/>
  <c r="AC10" i="5" s="1"/>
  <c r="E10" i="5"/>
  <c r="U91" i="3"/>
  <c r="T91" i="3"/>
  <c r="S91" i="3"/>
  <c r="Q91" i="3"/>
  <c r="U89" i="3"/>
  <c r="T89" i="3"/>
  <c r="S89" i="3"/>
  <c r="Q89" i="3"/>
  <c r="U87" i="3"/>
  <c r="T87" i="3"/>
  <c r="S87" i="3"/>
  <c r="Q87" i="3"/>
  <c r="U85" i="3"/>
  <c r="T85" i="3"/>
  <c r="S85" i="3"/>
  <c r="Q85" i="3"/>
  <c r="U83" i="3"/>
  <c r="R83" i="3"/>
  <c r="S83" i="3" s="1"/>
  <c r="P83" i="3"/>
  <c r="Q83" i="3" s="1"/>
  <c r="J83" i="3"/>
  <c r="U81" i="3"/>
  <c r="T81" i="3"/>
  <c r="S81" i="3"/>
  <c r="Q81" i="3"/>
  <c r="U79" i="3"/>
  <c r="T79" i="3"/>
  <c r="S79" i="3"/>
  <c r="Q79" i="3"/>
  <c r="U77" i="3"/>
  <c r="T77" i="3"/>
  <c r="S77" i="3"/>
  <c r="Q77" i="3"/>
  <c r="U75" i="3"/>
  <c r="T75" i="3"/>
  <c r="S75" i="3"/>
  <c r="Q75" i="3"/>
  <c r="U73" i="3"/>
  <c r="T73" i="3"/>
  <c r="S73" i="3"/>
  <c r="Q73" i="3"/>
  <c r="U71" i="3"/>
  <c r="T71" i="3"/>
  <c r="S71" i="3"/>
  <c r="Q71" i="3"/>
  <c r="U69" i="3"/>
  <c r="T69" i="3"/>
  <c r="S69" i="3"/>
  <c r="Q69" i="3"/>
  <c r="U67" i="3"/>
  <c r="R67" i="3"/>
  <c r="P67" i="3"/>
  <c r="Q67" i="3" s="1"/>
  <c r="J67" i="3"/>
  <c r="S67" i="3" s="1"/>
  <c r="U65" i="3"/>
  <c r="Q65" i="3"/>
  <c r="U63" i="3"/>
  <c r="T63" i="3"/>
  <c r="S63" i="3"/>
  <c r="Q63" i="3"/>
  <c r="U61" i="3"/>
  <c r="T61" i="3"/>
  <c r="S61" i="3"/>
  <c r="Q61" i="3"/>
  <c r="U59" i="3"/>
  <c r="T59" i="3"/>
  <c r="S59" i="3"/>
  <c r="Q59" i="3"/>
  <c r="U57" i="3"/>
  <c r="T57" i="3"/>
  <c r="S57" i="3"/>
  <c r="Q57" i="3"/>
  <c r="U55" i="3"/>
  <c r="R55" i="3"/>
  <c r="S55" i="3" s="1"/>
  <c r="P55" i="3"/>
  <c r="Q55" i="3" s="1"/>
  <c r="J55" i="3"/>
  <c r="U53" i="3"/>
  <c r="T53" i="3"/>
  <c r="S53" i="3"/>
  <c r="Q53" i="3"/>
  <c r="U51" i="3"/>
  <c r="T51" i="3"/>
  <c r="S51" i="3"/>
  <c r="Q51" i="3"/>
  <c r="U49" i="3"/>
  <c r="T49" i="3"/>
  <c r="S49" i="3"/>
  <c r="Q49" i="3"/>
  <c r="U47" i="3"/>
  <c r="T47" i="3"/>
  <c r="S47" i="3"/>
  <c r="Q47" i="3"/>
  <c r="Y45" i="3"/>
  <c r="U45" i="3"/>
  <c r="T45" i="3"/>
  <c r="S45" i="3"/>
  <c r="Q45" i="3"/>
  <c r="U43" i="3"/>
  <c r="R43" i="3"/>
  <c r="S43" i="3" s="1"/>
  <c r="P43" i="3"/>
  <c r="Q43" i="3" s="1"/>
  <c r="J43" i="3"/>
  <c r="U41" i="3"/>
  <c r="T41" i="3"/>
  <c r="S41" i="3"/>
  <c r="Q41" i="3"/>
  <c r="U39" i="3"/>
  <c r="T39" i="3"/>
  <c r="S39" i="3"/>
  <c r="Q39" i="3"/>
  <c r="U37" i="3"/>
  <c r="T37" i="3"/>
  <c r="S37" i="3"/>
  <c r="Q37" i="3"/>
  <c r="U35" i="3"/>
  <c r="T35" i="3"/>
  <c r="S35" i="3"/>
  <c r="Q35" i="3"/>
  <c r="U33" i="3"/>
  <c r="R33" i="3"/>
  <c r="P33" i="3"/>
  <c r="Q33" i="3" s="1"/>
  <c r="J33" i="3"/>
  <c r="S33" i="3" s="1"/>
  <c r="U31" i="3"/>
  <c r="T31" i="3"/>
  <c r="S31" i="3"/>
  <c r="Q31" i="3"/>
  <c r="U29" i="3"/>
  <c r="T29" i="3"/>
  <c r="S29" i="3"/>
  <c r="Q29" i="3"/>
  <c r="U27" i="3"/>
  <c r="R27" i="3"/>
  <c r="T27" i="3" s="1"/>
  <c r="P27" i="3"/>
  <c r="Q27" i="3" s="1"/>
  <c r="J27" i="3"/>
  <c r="U25" i="3"/>
  <c r="T25" i="3"/>
  <c r="S25" i="3"/>
  <c r="Q25" i="3"/>
  <c r="U23" i="3"/>
  <c r="T23" i="3"/>
  <c r="S23" i="3"/>
  <c r="Q23" i="3"/>
  <c r="U21" i="3"/>
  <c r="T21" i="3"/>
  <c r="S21" i="3"/>
  <c r="Q21" i="3"/>
  <c r="U19" i="3"/>
  <c r="T19" i="3"/>
  <c r="S19" i="3"/>
  <c r="Q19" i="3"/>
  <c r="U17" i="3"/>
  <c r="T17" i="3"/>
  <c r="S17" i="3"/>
  <c r="Q17" i="3"/>
  <c r="U15" i="3"/>
  <c r="T15" i="3"/>
  <c r="S15" i="3"/>
  <c r="Q15" i="3"/>
  <c r="U13" i="3"/>
  <c r="T13" i="3"/>
  <c r="S13" i="3"/>
  <c r="Q13" i="3"/>
  <c r="U11" i="3"/>
  <c r="U93" i="3" s="1"/>
  <c r="R11" i="3"/>
  <c r="T11" i="3" s="1"/>
  <c r="Q11" i="3"/>
  <c r="P11" i="3"/>
  <c r="P93" i="3" s="1"/>
  <c r="J11" i="3"/>
  <c r="J93" i="3" s="1"/>
  <c r="AA12" i="2"/>
  <c r="Z12" i="2"/>
  <c r="X12" i="2"/>
  <c r="V12" i="2"/>
  <c r="T12" i="2"/>
  <c r="R12" i="2"/>
  <c r="P12" i="2"/>
  <c r="N12" i="2"/>
  <c r="L12" i="2"/>
  <c r="J12" i="2"/>
  <c r="H12" i="2"/>
  <c r="F12" i="2"/>
  <c r="D12" i="2"/>
  <c r="AB12" i="2" s="1"/>
  <c r="AA10" i="2"/>
  <c r="Z10" i="2"/>
  <c r="X10" i="2"/>
  <c r="V10" i="2"/>
  <c r="T10" i="2"/>
  <c r="R10" i="2"/>
  <c r="P10" i="2"/>
  <c r="N10" i="2"/>
  <c r="L10" i="2"/>
  <c r="J10" i="2"/>
  <c r="H10" i="2"/>
  <c r="F10" i="2"/>
  <c r="D10" i="2"/>
  <c r="AB10" i="2" s="1"/>
  <c r="T43" i="3" l="1"/>
  <c r="T55" i="3"/>
  <c r="T83" i="3"/>
  <c r="S93" i="3"/>
  <c r="S27" i="3"/>
  <c r="T33" i="3"/>
  <c r="T67" i="3"/>
  <c r="S11" i="3"/>
</calcChain>
</file>

<file path=xl/sharedStrings.xml><?xml version="1.0" encoding="utf-8"?>
<sst xmlns="http://schemas.openxmlformats.org/spreadsheetml/2006/main" count="399" uniqueCount="211">
  <si>
    <t>FORMAT 2. Penetapan Target Keuangan dan Fisik Per Kegiatan TA 2018</t>
  </si>
  <si>
    <t>NAMA KEGIATAN  :</t>
  </si>
  <si>
    <t>NAMA PPTK  :</t>
  </si>
  <si>
    <t>PENETAPAN TARGET KEUANGAN DAN FISIK PER KEGIATAN</t>
  </si>
  <si>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</si>
  <si>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</si>
  <si>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</si>
  <si>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</si>
  <si>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</si>
  <si>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</si>
  <si>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</si>
  <si>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</si>
  <si>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</si>
  <si>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</si>
  <si>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</si>
  <si>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</si>
  <si>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</si>
  <si>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Rp</t>
  </si>
  <si>
    <t>%</t>
  </si>
  <si>
    <t>CAPAIAN 2017</t>
  </si>
  <si>
    <t>Keuangan</t>
  </si>
  <si>
    <t>Fisik</t>
  </si>
  <si>
    <t>TARGET 2018</t>
  </si>
  <si>
    <t>PPTK</t>
  </si>
  <si>
    <t>(………………………………………..)</t>
  </si>
  <si>
    <t>FORMAT 3. Rekapitulasi Penetapan Target Keuangan dan Fisik Per SKPD TA. 2018</t>
  </si>
  <si>
    <t>OPD    :</t>
  </si>
  <si>
    <t>DINAS TENAGA KERJA DAN TRANSMIGRASI KOTA SERANG</t>
  </si>
  <si>
    <t>PENETAPAN TARGET KEUANGAN DAN FISIK PER OPD</t>
  </si>
  <si>
    <t>FORMAT 4. Format Laporan Bulanan Per Kegiatan</t>
  </si>
  <si>
    <t>REALISASI KEGIATAN BULAN APRIL</t>
  </si>
  <si>
    <t>TAHUN ANGGARAN 2019</t>
  </si>
  <si>
    <t>OPD   : DINAS TENAGA KERJA DAN TRANSMIGRASI KOTA SERANG</t>
  </si>
  <si>
    <t>KODE REKENING</t>
  </si>
  <si>
    <t>PROGRAM/KEGIATAN</t>
  </si>
  <si>
    <t>TOLAK UKUR DAN TARGET KINERJA KEGIATAN</t>
  </si>
  <si>
    <t>PAGU ANGGARAN</t>
  </si>
  <si>
    <t>SUMBER DANA</t>
  </si>
  <si>
    <t>JENIS PENANGANAN</t>
  </si>
  <si>
    <t>SAMPAI DENGAN BULAN APRIL</t>
  </si>
  <si>
    <t>Selisih (%)</t>
  </si>
  <si>
    <t>Sisa Anggaran</t>
  </si>
  <si>
    <t>Permasalahan/Solusi</t>
  </si>
  <si>
    <t>Nama PPTK</t>
  </si>
  <si>
    <t>Swakelola</t>
  </si>
  <si>
    <t>Penunjukan Langsung</t>
  </si>
  <si>
    <t>Pemilihan Langsung</t>
  </si>
  <si>
    <t>Pelelangan</t>
  </si>
  <si>
    <t>TARGET</t>
  </si>
  <si>
    <t xml:space="preserve">REALISASI </t>
  </si>
  <si>
    <t>Fisik %</t>
  </si>
  <si>
    <t>11=10/4x100</t>
  </si>
  <si>
    <t>15=4-12</t>
  </si>
  <si>
    <t>1. 02. 1. 02 . 01. 01</t>
  </si>
  <si>
    <t>Program Pelayanan dan Kapasitas Aparatur</t>
  </si>
  <si>
    <t>APBD KOTA</t>
  </si>
  <si>
    <t>1. 02. 1. 02 . 01. 01. 001</t>
  </si>
  <si>
    <t>Pelayanan Administrasi Perkantoran</t>
  </si>
  <si>
    <t>12 Bulan</t>
  </si>
  <si>
    <t>Luthfi Ansori,S.Sos</t>
  </si>
  <si>
    <t>1. 02. 1. 02 . 01. 01. 002</t>
  </si>
  <si>
    <t>Pengadaan Sarana dan Prasarana Kantor</t>
  </si>
  <si>
    <t>Irwan Kurnia,SE</t>
  </si>
  <si>
    <t>1. 02. 1. 02 . 01. 01. 003</t>
  </si>
  <si>
    <t>Pemeliharaan Sarana dan Prasarana Kantor</t>
  </si>
  <si>
    <t>1. 02. 1. 02 . 01. 01.010</t>
  </si>
  <si>
    <t>Penyediaan Dokumentasi, Informatika dan Komunikasi OPD</t>
  </si>
  <si>
    <t>1. 02. 1. 02 . 01. 01. 011</t>
  </si>
  <si>
    <t>Pengelolaan Barang Milik Daerah</t>
  </si>
  <si>
    <t>Banati Nurushiam JA, SE</t>
  </si>
  <si>
    <t>1. 02. 1. 02 . 01. 01. 012</t>
  </si>
  <si>
    <t>Penyediaan makanan dan minuman</t>
  </si>
  <si>
    <t>1. 02. 1. 02 . 01. 01. 013</t>
  </si>
  <si>
    <t>Rapat-rapat koordinasi dan konsultasi dalam dan keluar daerah</t>
  </si>
  <si>
    <t>1. 02. 1. 02 . 01. 02</t>
  </si>
  <si>
    <t>Program Pengelolaan dan Pelaporan Keuangan</t>
  </si>
  <si>
    <t>1. 02. 1. 02 . 01. 02. 001</t>
  </si>
  <si>
    <t>Penyusunan Pelaporan Keuangan Triwulanan dan Semesteran</t>
  </si>
  <si>
    <t>1. 02. 1. 02 . 01. 02. 002</t>
  </si>
  <si>
    <t>Penyusunan Pelaporan Keuangan Akhir Tahun</t>
  </si>
  <si>
    <t>1. 02. 1. 02 . 01. 03</t>
  </si>
  <si>
    <t>Program Peningkatan Perencanaan, Pengendalian dan Pelaporan Capaian Kinerja</t>
  </si>
  <si>
    <t>1. 02. 1. 02 . 01. 03. 001</t>
  </si>
  <si>
    <t>Penyusunan Dokumen Perencanaan Perangkat Daerah</t>
  </si>
  <si>
    <t>3 Dokumen</t>
  </si>
  <si>
    <t>Ichwanudin,SE,MM</t>
  </si>
  <si>
    <t>1. 02. 1. 02 . 01. 03. 002</t>
  </si>
  <si>
    <t>Penyusunan Rencana Kerja dan Anggaran Perangkat Daerah</t>
  </si>
  <si>
    <t>1. 02. 1. 02 . 01. 03. 003</t>
  </si>
  <si>
    <t>Pengendalian dan Evaluasi Kinerja</t>
  </si>
  <si>
    <t>1. 02. 1. 02 . 01. 03. 004</t>
  </si>
  <si>
    <t>Penyusunan Pelaporan Capaian Kinerja Tahunan Perangkat Daerah</t>
  </si>
  <si>
    <t>1 Dokumen</t>
  </si>
  <si>
    <t>1. 02.01. 1. 02. 01.11</t>
  </si>
  <si>
    <t>Program Peningkatan Kualitas dan Produktivitas Tenaga Kerja</t>
  </si>
  <si>
    <t>1. 02.01. 1. 02. 01.11. 001</t>
  </si>
  <si>
    <t>Pembinaan Lembaga Pelatihan Kerja</t>
  </si>
  <si>
    <t>Hj. Sri Marlina, SP, S.Pd</t>
  </si>
  <si>
    <t>1. 02.01. 1. 02. 01.11. 002</t>
  </si>
  <si>
    <t>Peningkatan Produktivitas Tenaga Kerja</t>
  </si>
  <si>
    <t>Ruswiyanti</t>
  </si>
  <si>
    <t>1. 02.01. 1. 02. 01.11. 003</t>
  </si>
  <si>
    <t>Pembinaan dan Konsultasi Perusahaan Kecil</t>
  </si>
  <si>
    <t>1. 02.01. 1. 02. 01.11. 004</t>
  </si>
  <si>
    <t xml:space="preserve">Pendidikan dan Pelatihan Keterampilan bagi Pencari Kerja </t>
  </si>
  <si>
    <t>Drs. Saepudin, S.Pd, M.Si</t>
  </si>
  <si>
    <t>1. 02.01. 1. 02. 01.11. 005</t>
  </si>
  <si>
    <t>Penyiapan Tenaga Kerja Siap Pakai</t>
  </si>
  <si>
    <t>1. 02.01. 1. 02. 01. 12</t>
  </si>
  <si>
    <t>Program Penempatan Tenaga Kerja dan Perluasan Kesempatan Kerja</t>
  </si>
  <si>
    <t>1. 02.01. 1. 02. 01. 12. 001</t>
  </si>
  <si>
    <t xml:space="preserve">Penyusunan Data Base Tenaga Kerja </t>
  </si>
  <si>
    <t>Usman, SH, M.Si</t>
  </si>
  <si>
    <t>1. 02.01. 1. 02. 01. 12. 002</t>
  </si>
  <si>
    <t>Pembinaan Kelembagaan Penyedia Tenaga Kerja</t>
  </si>
  <si>
    <t>1. 02.01. 1. 02. 01. 12. 003</t>
  </si>
  <si>
    <t>Penyebarluasan Informasi Bursa Tenaga Kerja</t>
  </si>
  <si>
    <t>Berly Berlian, S.S.MM</t>
  </si>
  <si>
    <t>1. 02.01. 1. 02. 01. 12. 004</t>
  </si>
  <si>
    <t>Pembinaan Kelembagaan Penyalur Tenaga Kerja</t>
  </si>
  <si>
    <t>1. 02.01. 1. 02. 01. 12. 005</t>
  </si>
  <si>
    <t>Fasilitasi Pelatihan Kewirausahaan Berbasis Masyarakat</t>
  </si>
  <si>
    <t>1. 02.01. 1. 02. 01. 13</t>
  </si>
  <si>
    <t>Program Pembinaan Hubungan Industrial dan Peningkatan Jaminan Sosial Ketenagakerjaan</t>
  </si>
  <si>
    <t>1. 02.01. 1. 02. 01. 13. 002</t>
  </si>
  <si>
    <t>Pelaksanaan Peringatan Hari Buruh Internasional</t>
  </si>
  <si>
    <t>1 Keg</t>
  </si>
  <si>
    <t>Lukman Hakim, S.Ip, M.Si</t>
  </si>
  <si>
    <t>1. 02.01. 1. 02. 01. 13. 003</t>
  </si>
  <si>
    <t>Pengelolaan Kelembagaan dan Pemasyarakatan Hubungan Industrial</t>
  </si>
  <si>
    <t>1. 02.01. 1. 02. 01. 13. 004</t>
  </si>
  <si>
    <t>Konsolidasi Pelaksanaan Peningkatan Intensitas Pencegahan PHK dan Penyelesaian Hubungan industrial</t>
  </si>
  <si>
    <t>1. 02.01. 1. 02. 01. 13. 005</t>
  </si>
  <si>
    <t>Penyusunan dan Perumusan UMK</t>
  </si>
  <si>
    <t>1. 02.01. 1. 02. 01. 13. 006</t>
  </si>
  <si>
    <t>Peningkatan Penerapan Pengupahan dan Jaminan Sosial Tenaga Kerja</t>
  </si>
  <si>
    <t>1. 02.01. 1. 02. 01. 13. 007</t>
  </si>
  <si>
    <t>Monitoring, Evaluasi dan Pelaporan Hubungan Industrial</t>
  </si>
  <si>
    <t>Uswatun Khasanah, SKM</t>
  </si>
  <si>
    <t>1. 02.01. 1. 02. 01. 13. 008</t>
  </si>
  <si>
    <t>Pengelolaan Persyaratan Kerja, Kesejahteraan dan Analisis Diskriminasi</t>
  </si>
  <si>
    <t>2. 008. 1. 02. 01. 11</t>
  </si>
  <si>
    <t>Program Penyelenggaraan Transmigrasi</t>
  </si>
  <si>
    <t>2. 008. 1. 02. 01. 11. 001</t>
  </si>
  <si>
    <t>Penyuluhan Program Transmigrasi</t>
  </si>
  <si>
    <t>Agesti Putra, ST, MM</t>
  </si>
  <si>
    <t>2. 008. 1. 02. 01. 11. 002</t>
  </si>
  <si>
    <t>Peningkatan Sumber Daya Manusia Bagi Calon Transmigrasn</t>
  </si>
  <si>
    <t>Agus Salbi,A.Ag, M.Si</t>
  </si>
  <si>
    <t>2. 008. 1. 02. 01. 11. 003</t>
  </si>
  <si>
    <t>Pembinaan Transmigran yang sudah ditempatkan</t>
  </si>
  <si>
    <t>Aam Surapati, S.Pd, M.Pd</t>
  </si>
  <si>
    <t>2. 008. 1. 02. 01. 11. 004</t>
  </si>
  <si>
    <t>Pemindahan dan Penempatan Calon Transmigran</t>
  </si>
  <si>
    <t>Agus Salbi, S.Ag, M.Si</t>
  </si>
  <si>
    <t>JUMLAH</t>
  </si>
  <si>
    <t>Serang,         Mei 2019</t>
  </si>
  <si>
    <t xml:space="preserve"> KEPALA DINAS</t>
  </si>
  <si>
    <t xml:space="preserve">TENAGA KERJA DAN TRANSMIGRASI </t>
  </si>
  <si>
    <t>KOTA SERANG</t>
  </si>
  <si>
    <t>Drs. H. AKHMAD BENBELA</t>
  </si>
  <si>
    <t>Pembina Utama Muda/ IV.c</t>
  </si>
  <si>
    <t>NIP. 19620613 198503 1 013</t>
  </si>
  <si>
    <t>STRUKTUR APBD DISNAKERTRANS KOTA SERANG TA 2018</t>
  </si>
  <si>
    <t>TOTAL ANGGARAN (Rp)</t>
  </si>
  <si>
    <t>JUMLAH KEGIATAN</t>
  </si>
  <si>
    <t>NAMA PEJABAT PENGHUBUNG PEMBANTU</t>
  </si>
  <si>
    <t>NO TELP/HP</t>
  </si>
  <si>
    <t>Drs. HERI HADI</t>
  </si>
  <si>
    <t>(0254) 8243012</t>
  </si>
  <si>
    <t>BELANJA TIDAK LANGSUNG (Rp)</t>
  </si>
  <si>
    <t>BELANJA LANGSUNG (Rp)</t>
  </si>
  <si>
    <t>PEGAWAI (Rp)</t>
  </si>
  <si>
    <t>NON PEGAWAI (Rp)</t>
  </si>
  <si>
    <t>HIBAH</t>
  </si>
  <si>
    <t>BANSOS</t>
  </si>
  <si>
    <t>BARANG JASA (Rp)</t>
  </si>
  <si>
    <t>MODAL (Rp)</t>
  </si>
  <si>
    <t>……………</t>
  </si>
  <si>
    <t>PAKET</t>
  </si>
  <si>
    <t>PERJALANAN DINAS (Rp)</t>
  </si>
  <si>
    <t>NON PERJALANAN DINAS (Rp)</t>
  </si>
  <si>
    <t>AKOMODASI</t>
  </si>
  <si>
    <t>FORMAT 5. Laporan Realisasi Fisik dan Keuangan SKPD</t>
  </si>
  <si>
    <t>NO</t>
  </si>
  <si>
    <t>KEGIATAN</t>
  </si>
  <si>
    <t>BULAN DAN CAPAIAN KUMULATIF DALAM PERSENTASE</t>
  </si>
  <si>
    <t>Realisasi Keuangan dan Fisik</t>
  </si>
  <si>
    <t xml:space="preserve">Rencana Keuangan </t>
  </si>
  <si>
    <t>Rencana Fisik</t>
  </si>
  <si>
    <t xml:space="preserve">Realisasi Keuangan </t>
  </si>
  <si>
    <t>Realisasi Fisik</t>
  </si>
  <si>
    <t>Serang,       Mei  2019</t>
  </si>
  <si>
    <t>25 orang</t>
  </si>
  <si>
    <t>60 Orang</t>
  </si>
  <si>
    <t>40 orang</t>
  </si>
  <si>
    <t>40 Perusahaan</t>
  </si>
  <si>
    <t>23 Orang</t>
  </si>
  <si>
    <t>1 dokumen</t>
  </si>
  <si>
    <t>50 perusahaan</t>
  </si>
  <si>
    <t>110 orang</t>
  </si>
  <si>
    <t>45 Perusahaan</t>
  </si>
  <si>
    <t>70 orang</t>
  </si>
  <si>
    <t>75 perusahaan</t>
  </si>
  <si>
    <t>84 perusahaan</t>
  </si>
  <si>
    <t>40 perusahaan</t>
  </si>
  <si>
    <t>80 orang</t>
  </si>
  <si>
    <t>15 KK</t>
  </si>
  <si>
    <t>72 unit</t>
  </si>
  <si>
    <t>3 kegiatan</t>
  </si>
  <si>
    <t>4 dokumen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</si>
</sst>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7" formatCode="_(* #,##0.00_);_(* \(#,##0.00\);_(* &quot;-&quot;_);_(@_)"/>
  </numFmts>
  <fonts count="31">
    <font>
      <sz val="11"/>
      <color theme="1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b/>
      <sz val="12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8"/>
      <color theme="1"/>
      <name val="Calibri"/>
      <charset val="134"/>
      <scheme val="minor"/>
    </font>
    <font>
      <sz val="8"/>
      <color indexed="8"/>
      <name val="Arial"/>
      <charset val="134"/>
    </font>
    <font>
      <b/>
      <sz val="8"/>
      <color indexed="8"/>
      <name val="Arial"/>
      <charset val="134"/>
    </font>
    <font>
      <b/>
      <u/>
      <sz val="8"/>
      <color indexed="8"/>
      <name val="Arial"/>
      <charset val="134"/>
    </font>
    <font>
      <b/>
      <sz val="8"/>
      <color theme="1"/>
      <name val="Arial"/>
      <charset val="134"/>
    </font>
    <font>
      <sz val="11"/>
      <color rgb="FFFF0000"/>
      <name val="Calibri"/>
      <charset val="134"/>
      <scheme val="minor"/>
    </font>
    <font>
      <sz val="11"/>
      <color theme="0"/>
      <name val="Calibri"/>
      <charset val="134"/>
      <scheme val="minor"/>
    </font>
    <font>
      <sz val="8"/>
      <name val="Arial"/>
      <charset val="134"/>
    </font>
    <font>
      <sz val="8"/>
      <color theme="1"/>
      <name val="Arial"/>
      <charset val="134"/>
    </font>
    <font>
      <b/>
      <sz val="11"/>
      <color indexed="8"/>
      <name val="Arial"/>
      <charset val="134"/>
    </font>
    <font>
      <b/>
      <sz val="10"/>
      <color theme="1"/>
      <name val="Arial"/>
      <charset val="134"/>
    </font>
    <font>
      <b/>
      <sz val="9"/>
      <color theme="1"/>
      <name val="Arial"/>
      <charset val="134"/>
    </font>
    <font>
      <i/>
      <sz val="8"/>
      <name val="Arial"/>
      <charset val="134"/>
    </font>
    <font>
      <i/>
      <sz val="8"/>
      <color indexed="8"/>
      <name val="Arial"/>
      <charset val="134"/>
    </font>
    <font>
      <b/>
      <i/>
      <sz val="8"/>
      <color indexed="8"/>
      <name val="Arial"/>
      <charset val="134"/>
    </font>
    <font>
      <b/>
      <sz val="8"/>
      <name val="Arial"/>
      <charset val="134"/>
    </font>
    <font>
      <b/>
      <sz val="7"/>
      <color indexed="8"/>
      <name val="Arial"/>
      <charset val="134"/>
    </font>
    <font>
      <sz val="8"/>
      <color theme="0"/>
      <name val="Arial"/>
      <charset val="134"/>
    </font>
    <font>
      <b/>
      <u/>
      <sz val="12"/>
      <color theme="1"/>
      <name val="Times New Roman"/>
      <charset val="134"/>
    </font>
    <font>
      <sz val="9"/>
      <color theme="1"/>
      <name val="Calibri"/>
      <charset val="134"/>
      <scheme val="minor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/>
      <top/>
      <bottom style="dotted">
        <color indexed="8"/>
      </bottom>
      <diagonal/>
    </border>
    <border>
      <left/>
      <right/>
      <top/>
      <bottom style="dotted">
        <color indexed="8"/>
      </bottom>
      <diagonal/>
    </border>
    <border>
      <left/>
      <right style="thin">
        <color indexed="8"/>
      </right>
      <top/>
      <bottom style="dotted">
        <color indexed="8"/>
      </bottom>
      <diagonal/>
    </border>
    <border>
      <left style="medium">
        <color auto="1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/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 style="dotted">
        <color indexed="8"/>
      </bottom>
      <diagonal/>
    </border>
    <border>
      <left/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/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/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/>
      <top style="dotted">
        <color indexed="8"/>
      </top>
      <bottom style="dotted">
        <color indexed="8"/>
      </bottom>
      <diagonal/>
    </border>
    <border>
      <left style="thin">
        <color auto="1"/>
      </left>
      <right style="thin">
        <color auto="1"/>
      </right>
      <top style="dotted">
        <color indexed="8"/>
      </top>
      <bottom style="dotted">
        <color indexed="8"/>
      </bottom>
      <diagonal/>
    </border>
    <border>
      <left style="thin">
        <color indexed="8"/>
      </left>
      <right style="thin">
        <color auto="1"/>
      </right>
      <top style="dotted">
        <color indexed="8"/>
      </top>
      <bottom style="dotted">
        <color indexed="8"/>
      </bottom>
      <diagonal/>
    </border>
    <border>
      <left style="thin">
        <color auto="1"/>
      </left>
      <right/>
      <top/>
      <bottom style="dotted">
        <color indexed="8"/>
      </bottom>
      <diagonal/>
    </border>
    <border>
      <left style="thin">
        <color auto="1"/>
      </left>
      <right style="thin">
        <color indexed="8"/>
      </right>
      <top/>
      <bottom style="dotted">
        <color indexed="8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8"/>
      </left>
      <right style="medium">
        <color auto="1"/>
      </right>
      <top/>
      <bottom style="dotted">
        <color indexed="8"/>
      </bottom>
      <diagonal/>
    </border>
    <border>
      <left style="thin">
        <color indexed="8"/>
      </left>
      <right style="medium">
        <color auto="1"/>
      </right>
      <top style="dotted">
        <color indexed="8"/>
      </top>
      <bottom style="dotted">
        <color indexed="8"/>
      </bottom>
      <diagonal/>
    </border>
    <border>
      <left style="thin">
        <color auto="1"/>
      </left>
      <right style="medium">
        <color auto="1"/>
      </right>
      <top style="dotted">
        <color indexed="8"/>
      </top>
      <bottom style="dotted">
        <color indexed="8"/>
      </bottom>
      <diagonal/>
    </border>
    <border>
      <left/>
      <right/>
      <top style="dotted">
        <color indexed="8"/>
      </top>
      <bottom/>
      <diagonal/>
    </border>
    <border>
      <left style="thin">
        <color auto="1"/>
      </left>
      <right style="medium">
        <color auto="1"/>
      </right>
      <top style="dotted">
        <color indexed="8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indexed="8"/>
      </left>
      <right/>
      <top style="dotted">
        <color indexed="8"/>
      </top>
      <bottom style="thin">
        <color auto="1"/>
      </bottom>
      <diagonal/>
    </border>
    <border>
      <left/>
      <right/>
      <top style="dotted">
        <color indexed="8"/>
      </top>
      <bottom style="thin">
        <color auto="1"/>
      </bottom>
      <diagonal/>
    </border>
    <border>
      <left/>
      <right style="thin">
        <color indexed="8"/>
      </right>
      <top style="dotted">
        <color indexed="8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auto="1"/>
      </bottom>
      <diagonal/>
    </border>
    <border>
      <left style="thin">
        <color indexed="8"/>
      </left>
      <right style="medium">
        <color auto="1"/>
      </right>
      <top style="dotted">
        <color indexed="8"/>
      </top>
      <bottom/>
      <diagonal/>
    </border>
    <border>
      <left style="thin">
        <color indexed="8"/>
      </left>
      <right style="medium">
        <color auto="1"/>
      </right>
      <top style="dotted">
        <color indexed="8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indexed="8"/>
      </left>
      <right style="thin">
        <color indexed="8"/>
      </right>
      <top style="dashed">
        <color indexed="8"/>
      </top>
      <bottom style="dashed">
        <color indexed="8"/>
      </bottom>
      <diagonal/>
    </border>
  </borders>
  <cellStyleXfs count="5">
    <xf numFmtId="0" fontId="0" fillId="0" borderId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5" fillId="0" borderId="0">
      <alignment vertical="top"/>
    </xf>
    <xf numFmtId="0" fontId="25" fillId="0" borderId="0">
      <alignment vertical="top"/>
    </xf>
  </cellStyleXfs>
  <cellXfs count="36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4" fillId="0" borderId="1" xfId="0" applyFont="1" applyBorder="1"/>
    <xf numFmtId="164" fontId="5" fillId="0" borderId="1" xfId="1" applyNumberFormat="1" applyFont="1" applyBorder="1"/>
    <xf numFmtId="43" fontId="5" fillId="0" borderId="1" xfId="1" applyNumberFormat="1" applyFont="1" applyBorder="1"/>
    <xf numFmtId="164" fontId="0" fillId="0" borderId="0" xfId="0" applyNumberFormat="1"/>
    <xf numFmtId="164" fontId="5" fillId="0" borderId="0" xfId="0" applyNumberFormat="1" applyFont="1"/>
    <xf numFmtId="0" fontId="5" fillId="0" borderId="0" xfId="0" applyFont="1"/>
    <xf numFmtId="0" fontId="6" fillId="0" borderId="0" xfId="3" applyFont="1" applyFill="1" applyAlignment="1">
      <alignment horizontal="center" vertical="top"/>
    </xf>
    <xf numFmtId="0" fontId="6" fillId="0" borderId="0" xfId="3" applyFont="1" applyFill="1" applyAlignment="1">
      <alignment horizontal="center" vertical="top" wrapText="1"/>
    </xf>
    <xf numFmtId="0" fontId="7" fillId="0" borderId="0" xfId="3" applyFont="1" applyFill="1" applyAlignment="1">
      <alignment horizontal="center" vertical="top"/>
    </xf>
    <xf numFmtId="0" fontId="7" fillId="0" borderId="0" xfId="3" applyFont="1" applyFill="1" applyAlignment="1">
      <alignment horizontal="center" vertical="top" wrapText="1"/>
    </xf>
    <xf numFmtId="0" fontId="6" fillId="0" borderId="0" xfId="3" applyFont="1" applyFill="1">
      <alignment vertical="top"/>
    </xf>
    <xf numFmtId="0" fontId="6" fillId="0" borderId="0" xfId="3" applyFont="1" applyFill="1" applyAlignment="1">
      <alignment vertical="top" wrapText="1"/>
    </xf>
    <xf numFmtId="0" fontId="10" fillId="0" borderId="0" xfId="0" applyFont="1"/>
    <xf numFmtId="164" fontId="11" fillId="0" borderId="0" xfId="0" applyNumberFormat="1" applyFont="1"/>
    <xf numFmtId="43" fontId="11" fillId="0" borderId="0" xfId="0" applyNumberFormat="1" applyFont="1"/>
    <xf numFmtId="0" fontId="11" fillId="0" borderId="0" xfId="0" applyFont="1"/>
    <xf numFmtId="43" fontId="2" fillId="0" borderId="1" xfId="1" applyFont="1" applyBorder="1" applyAlignment="1">
      <alignment horizontal="center" vertical="center"/>
    </xf>
    <xf numFmtId="43" fontId="2" fillId="0" borderId="1" xfId="1" applyFont="1" applyBorder="1" applyAlignment="1">
      <alignment vertical="center"/>
    </xf>
    <xf numFmtId="43" fontId="0" fillId="0" borderId="0" xfId="0" applyNumberFormat="1"/>
    <xf numFmtId="43" fontId="0" fillId="0" borderId="0" xfId="1" applyFont="1"/>
    <xf numFmtId="0" fontId="0" fillId="0" borderId="1" xfId="0" applyBorder="1"/>
    <xf numFmtId="0" fontId="0" fillId="0" borderId="2" xfId="0" applyBorder="1" applyAlignment="1"/>
    <xf numFmtId="0" fontId="0" fillId="0" borderId="7" xfId="0" applyBorder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7" fillId="0" borderId="0" xfId="0" applyFont="1" applyFill="1" applyAlignment="1">
      <alignment vertical="top"/>
    </xf>
    <xf numFmtId="0" fontId="12" fillId="0" borderId="0" xfId="0" applyFont="1" applyFill="1" applyAlignment="1">
      <alignment vertical="top"/>
    </xf>
    <xf numFmtId="0" fontId="9" fillId="0" borderId="0" xfId="0" applyFont="1" applyFill="1" applyAlignment="1">
      <alignment horizontal="left"/>
    </xf>
    <xf numFmtId="0" fontId="6" fillId="0" borderId="0" xfId="0" applyFont="1" applyFill="1" applyAlignment="1">
      <alignment vertical="top"/>
    </xf>
    <xf numFmtId="4" fontId="6" fillId="0" borderId="0" xfId="0" applyNumberFormat="1" applyFont="1" applyFill="1" applyAlignment="1">
      <alignment vertical="top"/>
    </xf>
    <xf numFmtId="4" fontId="6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>
      <alignment vertical="top" wrapText="1"/>
    </xf>
    <xf numFmtId="0" fontId="13" fillId="0" borderId="0" xfId="0" applyFont="1" applyFill="1" applyAlignment="1">
      <alignment vertical="top"/>
    </xf>
    <xf numFmtId="0" fontId="7" fillId="0" borderId="0" xfId="3" applyFont="1" applyFill="1" applyAlignment="1">
      <alignment vertical="top"/>
    </xf>
    <xf numFmtId="0" fontId="1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top" wrapText="1"/>
    </xf>
    <xf numFmtId="0" fontId="9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 readingOrder="1"/>
    </xf>
    <xf numFmtId="0" fontId="9" fillId="0" borderId="18" xfId="0" applyFont="1" applyFill="1" applyBorder="1" applyAlignment="1">
      <alignment horizontal="left" vertical="top"/>
    </xf>
    <xf numFmtId="0" fontId="7" fillId="0" borderId="19" xfId="0" applyFont="1" applyFill="1" applyBorder="1" applyAlignment="1">
      <alignment vertical="top"/>
    </xf>
    <xf numFmtId="0" fontId="7" fillId="0" borderId="20" xfId="0" applyFont="1" applyFill="1" applyBorder="1" applyAlignment="1">
      <alignment vertical="top"/>
    </xf>
    <xf numFmtId="0" fontId="7" fillId="0" borderId="21" xfId="0" applyFont="1" applyFill="1" applyBorder="1" applyAlignment="1">
      <alignment vertical="top"/>
    </xf>
    <xf numFmtId="0" fontId="9" fillId="0" borderId="22" xfId="0" applyFont="1" applyFill="1" applyBorder="1" applyAlignment="1">
      <alignment horizontal="left" vertical="top"/>
    </xf>
    <xf numFmtId="0" fontId="7" fillId="0" borderId="23" xfId="0" applyFont="1" applyFill="1" applyBorder="1" applyAlignment="1">
      <alignment vertical="top"/>
    </xf>
    <xf numFmtId="0" fontId="7" fillId="0" borderId="24" xfId="0" applyFont="1" applyFill="1" applyBorder="1" applyAlignment="1">
      <alignment vertical="top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vertical="top"/>
    </xf>
    <xf numFmtId="0" fontId="12" fillId="0" borderId="22" xfId="0" applyFont="1" applyFill="1" applyBorder="1" applyAlignment="1">
      <alignment horizontal="left" vertical="top"/>
    </xf>
    <xf numFmtId="0" fontId="12" fillId="0" borderId="23" xfId="0" applyFont="1" applyFill="1" applyBorder="1" applyAlignment="1">
      <alignment vertical="top"/>
    </xf>
    <xf numFmtId="0" fontId="12" fillId="0" borderId="24" xfId="0" applyFont="1" applyFill="1" applyBorder="1" applyAlignment="1">
      <alignment vertical="top"/>
    </xf>
    <xf numFmtId="0" fontId="13" fillId="0" borderId="22" xfId="0" applyFont="1" applyFill="1" applyBorder="1" applyAlignment="1">
      <alignment horizontal="left" vertical="top"/>
    </xf>
    <xf numFmtId="0" fontId="6" fillId="0" borderId="23" xfId="0" applyFont="1" applyFill="1" applyBorder="1" applyAlignment="1">
      <alignment vertical="top"/>
    </xf>
    <xf numFmtId="0" fontId="6" fillId="0" borderId="24" xfId="0" applyFont="1" applyFill="1" applyBorder="1" applyAlignment="1">
      <alignment vertical="top"/>
    </xf>
    <xf numFmtId="0" fontId="6" fillId="0" borderId="25" xfId="0" applyFont="1" applyFill="1" applyBorder="1" applyAlignment="1">
      <alignment vertical="top"/>
    </xf>
    <xf numFmtId="0" fontId="18" fillId="0" borderId="24" xfId="0" applyFont="1" applyFill="1" applyBorder="1" applyAlignment="1">
      <alignment horizontal="left" vertical="top" wrapText="1"/>
    </xf>
    <xf numFmtId="0" fontId="18" fillId="0" borderId="25" xfId="0" applyFont="1" applyFill="1" applyBorder="1" applyAlignment="1">
      <alignment horizontal="left" vertical="top" wrapText="1"/>
    </xf>
    <xf numFmtId="0" fontId="6" fillId="0" borderId="25" xfId="0" applyFont="1" applyFill="1" applyBorder="1" applyAlignment="1">
      <alignment horizontal="left" vertical="top" wrapText="1"/>
    </xf>
    <xf numFmtId="0" fontId="19" fillId="0" borderId="24" xfId="0" applyFont="1" applyFill="1" applyBorder="1" applyAlignment="1">
      <alignment horizontal="left" vertical="top" wrapText="1"/>
    </xf>
    <xf numFmtId="0" fontId="19" fillId="0" borderId="25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vertical="top" wrapText="1"/>
    </xf>
    <xf numFmtId="4" fontId="7" fillId="0" borderId="31" xfId="0" applyNumberFormat="1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top" wrapText="1" readingOrder="1"/>
    </xf>
    <xf numFmtId="3" fontId="7" fillId="0" borderId="17" xfId="3" applyNumberFormat="1" applyFont="1" applyFill="1" applyBorder="1" applyAlignment="1">
      <alignment horizontal="center" vertical="center"/>
    </xf>
    <xf numFmtId="0" fontId="7" fillId="0" borderId="34" xfId="3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vertical="top"/>
    </xf>
    <xf numFmtId="4" fontId="12" fillId="0" borderId="21" xfId="3" applyNumberFormat="1" applyFont="1" applyFill="1" applyBorder="1" applyAlignment="1">
      <alignment vertical="top"/>
    </xf>
    <xf numFmtId="4" fontId="12" fillId="0" borderId="35" xfId="3" applyNumberFormat="1" applyFont="1" applyFill="1" applyBorder="1" applyAlignment="1">
      <alignment horizontal="center" vertical="top"/>
    </xf>
    <xf numFmtId="39" fontId="7" fillId="0" borderId="36" xfId="0" applyNumberFormat="1" applyFont="1" applyFill="1" applyBorder="1" applyAlignment="1">
      <alignment horizontal="right" vertical="top"/>
    </xf>
    <xf numFmtId="4" fontId="20" fillId="0" borderId="25" xfId="3" applyNumberFormat="1" applyFont="1" applyFill="1" applyBorder="1" applyAlignment="1">
      <alignment horizontal="center" vertical="top"/>
    </xf>
    <xf numFmtId="4" fontId="20" fillId="0" borderId="25" xfId="3" applyNumberFormat="1" applyFont="1" applyFill="1" applyBorder="1" applyAlignment="1">
      <alignment horizontal="right" vertical="top"/>
    </xf>
    <xf numFmtId="37" fontId="7" fillId="0" borderId="36" xfId="0" applyNumberFormat="1" applyFont="1" applyFill="1" applyBorder="1" applyAlignment="1">
      <alignment horizontal="right" vertical="center"/>
    </xf>
    <xf numFmtId="0" fontId="7" fillId="0" borderId="36" xfId="0" applyFont="1" applyFill="1" applyBorder="1" applyAlignment="1">
      <alignment vertical="top"/>
    </xf>
    <xf numFmtId="4" fontId="7" fillId="0" borderId="25" xfId="3" applyNumberFormat="1" applyFont="1" applyFill="1" applyBorder="1" applyAlignment="1">
      <alignment horizontal="center" vertical="top"/>
    </xf>
    <xf numFmtId="4" fontId="7" fillId="0" borderId="25" xfId="3" applyNumberFormat="1" applyFont="1" applyFill="1" applyBorder="1" applyAlignment="1">
      <alignment horizontal="right" vertical="top"/>
    </xf>
    <xf numFmtId="0" fontId="12" fillId="0" borderId="25" xfId="0" applyFont="1" applyFill="1" applyBorder="1" applyAlignment="1">
      <alignment horizontal="center" vertical="top" wrapText="1"/>
    </xf>
    <xf numFmtId="39" fontId="12" fillId="0" borderId="36" xfId="0" applyNumberFormat="1" applyFont="1" applyFill="1" applyBorder="1" applyAlignment="1">
      <alignment horizontal="right" vertical="top"/>
    </xf>
    <xf numFmtId="4" fontId="12" fillId="0" borderId="25" xfId="3" applyNumberFormat="1" applyFont="1" applyFill="1" applyBorder="1" applyAlignment="1">
      <alignment horizontal="center" vertical="top"/>
    </xf>
    <xf numFmtId="4" fontId="12" fillId="0" borderId="25" xfId="3" applyNumberFormat="1" applyFont="1" applyFill="1" applyBorder="1" applyAlignment="1">
      <alignment horizontal="right" vertical="top"/>
    </xf>
    <xf numFmtId="0" fontId="6" fillId="0" borderId="25" xfId="0" applyFont="1" applyFill="1" applyBorder="1" applyAlignment="1">
      <alignment horizontal="center" vertical="top"/>
    </xf>
    <xf numFmtId="0" fontId="6" fillId="0" borderId="36" xfId="0" applyFont="1" applyFill="1" applyBorder="1" applyAlignment="1">
      <alignment vertical="top"/>
    </xf>
    <xf numFmtId="4" fontId="6" fillId="0" borderId="25" xfId="3" applyNumberFormat="1" applyFont="1" applyFill="1" applyBorder="1" applyAlignment="1">
      <alignment horizontal="center" vertical="top"/>
    </xf>
    <xf numFmtId="4" fontId="6" fillId="0" borderId="25" xfId="3" applyNumberFormat="1" applyFont="1" applyFill="1" applyBorder="1" applyAlignment="1">
      <alignment vertical="top"/>
    </xf>
    <xf numFmtId="37" fontId="12" fillId="0" borderId="36" xfId="3" applyNumberFormat="1" applyFont="1" applyFill="1" applyBorder="1" applyAlignment="1">
      <alignment horizontal="right" vertical="center"/>
    </xf>
    <xf numFmtId="39" fontId="6" fillId="0" borderId="36" xfId="0" applyNumberFormat="1" applyFont="1" applyFill="1" applyBorder="1" applyAlignment="1">
      <alignment horizontal="right" vertical="top"/>
    </xf>
    <xf numFmtId="4" fontId="6" fillId="0" borderId="36" xfId="3" applyNumberFormat="1" applyFont="1" applyFill="1" applyBorder="1" applyAlignment="1">
      <alignment vertical="top"/>
    </xf>
    <xf numFmtId="4" fontId="12" fillId="0" borderId="37" xfId="3" applyNumberFormat="1" applyFont="1" applyFill="1" applyBorder="1" applyAlignment="1">
      <alignment vertical="top"/>
    </xf>
    <xf numFmtId="4" fontId="12" fillId="0" borderId="38" xfId="3" applyNumberFormat="1" applyFont="1" applyFill="1" applyBorder="1" applyAlignment="1">
      <alignment vertical="top"/>
    </xf>
    <xf numFmtId="4" fontId="12" fillId="0" borderId="36" xfId="3" applyNumberFormat="1" applyFont="1" applyFill="1" applyBorder="1" applyAlignment="1">
      <alignment horizontal="right" vertical="top"/>
    </xf>
    <xf numFmtId="4" fontId="12" fillId="0" borderId="39" xfId="3" applyNumberFormat="1" applyFont="1" applyFill="1" applyBorder="1" applyAlignment="1">
      <alignment horizontal="center" vertical="top"/>
    </xf>
    <xf numFmtId="4" fontId="6" fillId="0" borderId="36" xfId="3" applyNumberFormat="1" applyFont="1" applyFill="1" applyBorder="1" applyAlignment="1">
      <alignment horizontal="right" vertical="top"/>
    </xf>
    <xf numFmtId="0" fontId="6" fillId="0" borderId="25" xfId="0" applyFont="1" applyFill="1" applyBorder="1" applyAlignment="1">
      <alignment horizontal="center" vertical="top" wrapText="1"/>
    </xf>
    <xf numFmtId="4" fontId="6" fillId="0" borderId="23" xfId="3" applyNumberFormat="1" applyFont="1" applyFill="1" applyBorder="1" applyAlignment="1">
      <alignment horizontal="right" vertical="top"/>
    </xf>
    <xf numFmtId="37" fontId="6" fillId="0" borderId="36" xfId="0" applyNumberFormat="1" applyFont="1" applyFill="1" applyBorder="1" applyAlignment="1">
      <alignment horizontal="right" vertical="center"/>
    </xf>
    <xf numFmtId="4" fontId="20" fillId="0" borderId="36" xfId="3" applyNumberFormat="1" applyFont="1" applyFill="1" applyBorder="1" applyAlignment="1">
      <alignment horizontal="right" vertical="top"/>
    </xf>
    <xf numFmtId="39" fontId="7" fillId="0" borderId="25" xfId="0" applyNumberFormat="1" applyFont="1" applyFill="1" applyBorder="1" applyAlignment="1">
      <alignment horizontal="center" vertical="top"/>
    </xf>
    <xf numFmtId="39" fontId="6" fillId="0" borderId="25" xfId="0" applyNumberFormat="1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center" vertical="top"/>
    </xf>
    <xf numFmtId="39" fontId="6" fillId="0" borderId="31" xfId="0" applyNumberFormat="1" applyFont="1" applyFill="1" applyBorder="1" applyAlignment="1">
      <alignment vertical="top"/>
    </xf>
    <xf numFmtId="39" fontId="6" fillId="0" borderId="40" xfId="0" applyNumberFormat="1" applyFont="1" applyFill="1" applyBorder="1" applyAlignment="1">
      <alignment vertical="top"/>
    </xf>
    <xf numFmtId="0" fontId="7" fillId="0" borderId="25" xfId="0" applyFont="1" applyFill="1" applyBorder="1" applyAlignment="1">
      <alignment horizontal="center" vertical="top" wrapText="1"/>
    </xf>
    <xf numFmtId="0" fontId="6" fillId="0" borderId="41" xfId="0" applyFont="1" applyFill="1" applyBorder="1" applyAlignment="1">
      <alignment horizontal="center" vertical="top" wrapText="1"/>
    </xf>
    <xf numFmtId="167" fontId="6" fillId="0" borderId="42" xfId="2" applyNumberFormat="1" applyFont="1" applyFill="1" applyBorder="1" applyAlignment="1">
      <alignment vertical="top" wrapText="1"/>
    </xf>
    <xf numFmtId="167" fontId="6" fillId="0" borderId="25" xfId="2" applyNumberFormat="1" applyFont="1" applyFill="1" applyBorder="1" applyAlignment="1">
      <alignment horizontal="center" vertical="top" wrapText="1"/>
    </xf>
    <xf numFmtId="167" fontId="6" fillId="0" borderId="36" xfId="2" applyNumberFormat="1" applyFont="1" applyFill="1" applyBorder="1" applyAlignment="1">
      <alignment vertical="top" wrapText="1"/>
    </xf>
    <xf numFmtId="167" fontId="6" fillId="0" borderId="43" xfId="2" applyNumberFormat="1" applyFont="1" applyFill="1" applyBorder="1" applyAlignment="1">
      <alignment vertical="top" wrapText="1"/>
    </xf>
    <xf numFmtId="37" fontId="6" fillId="0" borderId="42" xfId="2" applyNumberFormat="1" applyFont="1" applyFill="1" applyBorder="1" applyAlignment="1">
      <alignment horizontal="right" vertical="center" wrapText="1"/>
    </xf>
    <xf numFmtId="0" fontId="7" fillId="0" borderId="41" xfId="0" applyFont="1" applyFill="1" applyBorder="1" applyAlignment="1">
      <alignment horizontal="center" vertical="top" wrapText="1"/>
    </xf>
    <xf numFmtId="167" fontId="7" fillId="0" borderId="42" xfId="2" applyNumberFormat="1" applyFont="1" applyFill="1" applyBorder="1" applyAlignment="1">
      <alignment vertical="top" wrapText="1"/>
    </xf>
    <xf numFmtId="37" fontId="7" fillId="0" borderId="35" xfId="0" applyNumberFormat="1" applyFont="1" applyFill="1" applyBorder="1" applyAlignment="1">
      <alignment horizontal="right" vertical="center"/>
    </xf>
    <xf numFmtId="167" fontId="6" fillId="0" borderId="23" xfId="2" applyNumberFormat="1" applyFont="1" applyFill="1" applyBorder="1" applyAlignment="1">
      <alignment vertical="top" wrapText="1"/>
    </xf>
    <xf numFmtId="37" fontId="6" fillId="0" borderId="41" xfId="2" applyNumberFormat="1" applyFont="1" applyFill="1" applyBorder="1" applyAlignment="1">
      <alignment horizontal="right" vertical="center" wrapText="1"/>
    </xf>
    <xf numFmtId="37" fontId="12" fillId="2" borderId="36" xfId="3" applyNumberFormat="1" applyFont="1" applyFill="1" applyBorder="1" applyAlignment="1">
      <alignment horizontal="right" vertical="center"/>
    </xf>
    <xf numFmtId="0" fontId="6" fillId="0" borderId="44" xfId="0" applyFont="1" applyFill="1" applyBorder="1" applyAlignment="1">
      <alignment horizontal="center" vertical="top" wrapText="1"/>
    </xf>
    <xf numFmtId="167" fontId="6" fillId="0" borderId="20" xfId="2" applyNumberFormat="1" applyFont="1" applyFill="1" applyBorder="1" applyAlignment="1">
      <alignment vertical="top" wrapText="1"/>
    </xf>
    <xf numFmtId="37" fontId="6" fillId="0" borderId="20" xfId="2" applyNumberFormat="1" applyFont="1" applyFill="1" applyBorder="1" applyAlignment="1">
      <alignment horizontal="right" vertical="center" wrapText="1"/>
    </xf>
    <xf numFmtId="0" fontId="7" fillId="0" borderId="45" xfId="0" applyFont="1" applyFill="1" applyBorder="1" applyAlignment="1">
      <alignment horizontal="center" vertical="top" wrapText="1"/>
    </xf>
    <xf numFmtId="39" fontId="7" fillId="0" borderId="35" xfId="0" applyNumberFormat="1" applyFont="1" applyFill="1" applyBorder="1" applyAlignment="1">
      <alignment horizontal="right" vertical="top"/>
    </xf>
    <xf numFmtId="39" fontId="6" fillId="0" borderId="36" xfId="0" applyNumberFormat="1" applyFont="1" applyFill="1" applyBorder="1" applyAlignment="1">
      <alignment vertical="top"/>
    </xf>
    <xf numFmtId="0" fontId="7" fillId="0" borderId="0" xfId="3" applyFont="1" applyFill="1" applyAlignment="1">
      <alignment vertical="top" wrapText="1"/>
    </xf>
    <xf numFmtId="4" fontId="7" fillId="0" borderId="51" xfId="0" applyNumberFormat="1" applyFont="1" applyFill="1" applyBorder="1" applyAlignment="1">
      <alignment horizontal="center" vertical="center" wrapText="1"/>
    </xf>
    <xf numFmtId="0" fontId="21" fillId="0" borderId="34" xfId="3" applyFont="1" applyFill="1" applyBorder="1" applyAlignment="1">
      <alignment horizontal="center" vertical="center" wrapText="1"/>
    </xf>
    <xf numFmtId="41" fontId="7" fillId="0" borderId="34" xfId="3" applyNumberFormat="1" applyFont="1" applyFill="1" applyBorder="1" applyAlignment="1">
      <alignment horizontal="center" vertical="center" wrapText="1"/>
    </xf>
    <xf numFmtId="0" fontId="7" fillId="0" borderId="17" xfId="3" applyNumberFormat="1" applyFont="1" applyFill="1" applyBorder="1" applyAlignment="1">
      <alignment horizontal="center" vertical="center" wrapText="1"/>
    </xf>
    <xf numFmtId="0" fontId="7" fillId="0" borderId="52" xfId="3" applyNumberFormat="1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vertical="top"/>
    </xf>
    <xf numFmtId="0" fontId="7" fillId="0" borderId="35" xfId="0" applyFont="1" applyFill="1" applyBorder="1" applyAlignment="1">
      <alignment horizontal="center" vertical="top"/>
    </xf>
    <xf numFmtId="41" fontId="12" fillId="0" borderId="35" xfId="3" applyNumberFormat="1" applyFont="1" applyFill="1" applyBorder="1" applyAlignment="1">
      <alignment vertical="top"/>
    </xf>
    <xf numFmtId="41" fontId="12" fillId="0" borderId="54" xfId="3" applyNumberFormat="1" applyFont="1" applyFill="1" applyBorder="1" applyAlignment="1">
      <alignment vertical="top" wrapText="1"/>
    </xf>
    <xf numFmtId="0" fontId="9" fillId="0" borderId="0" xfId="0" applyFont="1" applyFill="1" applyAlignment="1">
      <alignment vertical="top"/>
    </xf>
    <xf numFmtId="4" fontId="20" fillId="0" borderId="36" xfId="3" applyNumberFormat="1" applyFont="1" applyFill="1" applyBorder="1" applyAlignment="1">
      <alignment horizontal="center" vertical="top"/>
    </xf>
    <xf numFmtId="37" fontId="7" fillId="0" borderId="36" xfId="0" applyNumberFormat="1" applyFont="1" applyFill="1" applyBorder="1" applyAlignment="1">
      <alignment horizontal="right" vertical="top"/>
    </xf>
    <xf numFmtId="39" fontId="7" fillId="0" borderId="55" xfId="0" applyNumberFormat="1" applyFont="1" applyFill="1" applyBorder="1" applyAlignment="1">
      <alignment horizontal="right" vertical="top" wrapText="1"/>
    </xf>
    <xf numFmtId="39" fontId="13" fillId="0" borderId="0" xfId="0" applyNumberFormat="1" applyFont="1" applyFill="1" applyAlignment="1">
      <alignment vertical="top"/>
    </xf>
    <xf numFmtId="37" fontId="7" fillId="0" borderId="36" xfId="0" applyNumberFormat="1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top"/>
    </xf>
    <xf numFmtId="37" fontId="20" fillId="0" borderId="36" xfId="3" applyNumberFormat="1" applyFont="1" applyFill="1" applyBorder="1" applyAlignment="1">
      <alignment vertical="top"/>
    </xf>
    <xf numFmtId="41" fontId="20" fillId="0" borderId="36" xfId="3" applyNumberFormat="1" applyFont="1" applyFill="1" applyBorder="1" applyAlignment="1">
      <alignment vertical="top"/>
    </xf>
    <xf numFmtId="41" fontId="20" fillId="0" borderId="55" xfId="3" applyNumberFormat="1" applyFont="1" applyFill="1" applyBorder="1" applyAlignment="1">
      <alignment vertical="top" wrapText="1"/>
    </xf>
    <xf numFmtId="37" fontId="12" fillId="0" borderId="36" xfId="0" applyNumberFormat="1" applyFont="1" applyFill="1" applyBorder="1" applyAlignment="1">
      <alignment horizontal="right" vertical="center"/>
    </xf>
    <xf numFmtId="4" fontId="12" fillId="0" borderId="36" xfId="3" applyNumberFormat="1" applyFont="1" applyFill="1" applyBorder="1" applyAlignment="1">
      <alignment horizontal="center" vertical="top"/>
    </xf>
    <xf numFmtId="37" fontId="12" fillId="0" borderId="36" xfId="3" applyNumberFormat="1" applyFont="1" applyFill="1" applyBorder="1" applyAlignment="1">
      <alignment vertical="top"/>
    </xf>
    <xf numFmtId="41" fontId="12" fillId="0" borderId="36" xfId="3" applyNumberFormat="1" applyFont="1" applyFill="1" applyBorder="1" applyAlignment="1">
      <alignment vertical="top"/>
    </xf>
    <xf numFmtId="41" fontId="12" fillId="0" borderId="55" xfId="3" applyNumberFormat="1" applyFont="1" applyFill="1" applyBorder="1" applyAlignment="1">
      <alignment vertical="top" wrapText="1"/>
    </xf>
    <xf numFmtId="39" fontId="12" fillId="0" borderId="0" xfId="0" applyNumberFormat="1" applyFont="1" applyFill="1" applyAlignment="1">
      <alignment vertical="top"/>
    </xf>
    <xf numFmtId="37" fontId="6" fillId="0" borderId="36" xfId="0" applyNumberFormat="1" applyFont="1" applyFill="1" applyBorder="1" applyAlignment="1">
      <alignment vertical="center"/>
    </xf>
    <xf numFmtId="0" fontId="6" fillId="0" borderId="36" xfId="0" applyFont="1" applyFill="1" applyBorder="1" applyAlignment="1">
      <alignment horizontal="center" vertical="top"/>
    </xf>
    <xf numFmtId="167" fontId="13" fillId="0" borderId="0" xfId="0" applyNumberFormat="1" applyFont="1" applyFill="1" applyAlignment="1">
      <alignment vertical="top"/>
    </xf>
    <xf numFmtId="43" fontId="12" fillId="0" borderId="55" xfId="1" applyFont="1" applyFill="1" applyBorder="1" applyAlignment="1">
      <alignment vertical="top" wrapText="1"/>
    </xf>
    <xf numFmtId="37" fontId="6" fillId="0" borderId="43" xfId="0" applyNumberFormat="1" applyFont="1" applyFill="1" applyBorder="1" applyAlignment="1">
      <alignment vertical="top"/>
    </xf>
    <xf numFmtId="0" fontId="6" fillId="0" borderId="55" xfId="0" applyFont="1" applyFill="1" applyBorder="1" applyAlignment="1">
      <alignment vertical="top" wrapText="1"/>
    </xf>
    <xf numFmtId="39" fontId="20" fillId="0" borderId="36" xfId="0" applyNumberFormat="1" applyFont="1" applyFill="1" applyBorder="1" applyAlignment="1">
      <alignment horizontal="right" vertical="top"/>
    </xf>
    <xf numFmtId="39" fontId="7" fillId="0" borderId="36" xfId="0" applyNumberFormat="1" applyFont="1" applyFill="1" applyBorder="1" applyAlignment="1">
      <alignment horizontal="center" vertical="top"/>
    </xf>
    <xf numFmtId="37" fontId="7" fillId="0" borderId="43" xfId="0" applyNumberFormat="1" applyFont="1" applyFill="1" applyBorder="1" applyAlignment="1">
      <alignment vertical="top"/>
    </xf>
    <xf numFmtId="4" fontId="7" fillId="0" borderId="23" xfId="0" applyNumberFormat="1" applyFont="1" applyFill="1" applyBorder="1" applyAlignment="1">
      <alignment vertical="top"/>
    </xf>
    <xf numFmtId="4" fontId="7" fillId="0" borderId="55" xfId="0" applyNumberFormat="1" applyFont="1" applyFill="1" applyBorder="1" applyAlignment="1">
      <alignment vertical="top" wrapText="1"/>
    </xf>
    <xf numFmtId="39" fontId="6" fillId="0" borderId="36" xfId="0" applyNumberFormat="1" applyFont="1" applyFill="1" applyBorder="1" applyAlignment="1">
      <alignment horizontal="center" vertical="top"/>
    </xf>
    <xf numFmtId="4" fontId="6" fillId="0" borderId="23" xfId="0" applyNumberFormat="1" applyFont="1" applyFill="1" applyBorder="1" applyAlignment="1">
      <alignment vertical="top"/>
    </xf>
    <xf numFmtId="4" fontId="6" fillId="0" borderId="55" xfId="0" applyNumberFormat="1" applyFont="1" applyFill="1" applyBorder="1" applyAlignment="1">
      <alignment vertical="top" wrapText="1"/>
    </xf>
    <xf numFmtId="39" fontId="13" fillId="0" borderId="0" xfId="0" applyNumberFormat="1" applyFont="1" applyFill="1" applyBorder="1" applyAlignment="1">
      <alignment horizontal="right" vertical="top"/>
    </xf>
    <xf numFmtId="0" fontId="7" fillId="0" borderId="55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39" fontId="20" fillId="0" borderId="36" xfId="0" applyNumberFormat="1" applyFont="1" applyFill="1" applyBorder="1" applyAlignment="1">
      <alignment horizontal="right" vertical="center"/>
    </xf>
    <xf numFmtId="39" fontId="9" fillId="0" borderId="0" xfId="0" applyNumberFormat="1" applyFont="1" applyFill="1" applyAlignment="1">
      <alignment vertical="top"/>
    </xf>
    <xf numFmtId="43" fontId="12" fillId="0" borderId="36" xfId="1" applyFont="1" applyFill="1" applyBorder="1" applyAlignment="1">
      <alignment vertical="top"/>
    </xf>
    <xf numFmtId="41" fontId="13" fillId="0" borderId="0" xfId="0" applyNumberFormat="1" applyFont="1" applyFill="1" applyAlignment="1">
      <alignment vertical="top"/>
    </xf>
    <xf numFmtId="37" fontId="6" fillId="0" borderId="43" xfId="1" applyNumberFormat="1" applyFont="1" applyFill="1" applyBorder="1" applyAlignment="1">
      <alignment vertical="top"/>
    </xf>
    <xf numFmtId="43" fontId="6" fillId="0" borderId="23" xfId="1" applyFont="1" applyFill="1" applyBorder="1" applyAlignment="1">
      <alignment vertical="top"/>
    </xf>
    <xf numFmtId="43" fontId="6" fillId="0" borderId="55" xfId="1" applyFont="1" applyFill="1" applyBorder="1" applyAlignment="1">
      <alignment vertical="top" wrapText="1"/>
    </xf>
    <xf numFmtId="43" fontId="13" fillId="0" borderId="0" xfId="0" applyNumberFormat="1" applyFont="1" applyFill="1" applyAlignment="1">
      <alignment vertical="top"/>
    </xf>
    <xf numFmtId="43" fontId="13" fillId="0" borderId="0" xfId="1" applyFont="1" applyFill="1" applyAlignment="1">
      <alignment vertical="top"/>
    </xf>
    <xf numFmtId="37" fontId="12" fillId="0" borderId="36" xfId="1" applyNumberFormat="1" applyFont="1" applyFill="1" applyBorder="1" applyAlignment="1">
      <alignment vertical="top"/>
    </xf>
    <xf numFmtId="37" fontId="6" fillId="0" borderId="42" xfId="2" applyNumberFormat="1" applyFont="1" applyFill="1" applyBorder="1" applyAlignment="1">
      <alignment vertical="center" wrapText="1"/>
    </xf>
    <xf numFmtId="167" fontId="6" fillId="0" borderId="42" xfId="2" applyNumberFormat="1" applyFont="1" applyFill="1" applyBorder="1" applyAlignment="1">
      <alignment horizontal="center" vertical="top" wrapText="1"/>
    </xf>
    <xf numFmtId="43" fontId="6" fillId="0" borderId="23" xfId="0" applyNumberFormat="1" applyFont="1" applyFill="1" applyBorder="1" applyAlignment="1">
      <alignment vertical="top"/>
    </xf>
    <xf numFmtId="43" fontId="6" fillId="0" borderId="55" xfId="0" applyNumberFormat="1" applyFont="1" applyFill="1" applyBorder="1" applyAlignment="1">
      <alignment vertical="top" wrapText="1"/>
    </xf>
    <xf numFmtId="37" fontId="7" fillId="0" borderId="42" xfId="2" applyNumberFormat="1" applyFont="1" applyFill="1" applyBorder="1" applyAlignment="1">
      <alignment vertical="top" wrapText="1"/>
    </xf>
    <xf numFmtId="167" fontId="7" fillId="0" borderId="24" xfId="2" applyNumberFormat="1" applyFont="1" applyFill="1" applyBorder="1" applyAlignment="1">
      <alignment vertical="top" wrapText="1"/>
    </xf>
    <xf numFmtId="167" fontId="7" fillId="0" borderId="56" xfId="2" applyNumberFormat="1" applyFont="1" applyFill="1" applyBorder="1" applyAlignment="1">
      <alignment vertical="top" wrapText="1"/>
    </xf>
    <xf numFmtId="167" fontId="6" fillId="0" borderId="24" xfId="2" applyNumberFormat="1" applyFont="1" applyFill="1" applyBorder="1" applyAlignment="1">
      <alignment horizontal="center" vertical="top" wrapText="1"/>
    </xf>
    <xf numFmtId="37" fontId="6" fillId="0" borderId="23" xfId="0" applyNumberFormat="1" applyFont="1" applyFill="1" applyBorder="1" applyAlignment="1">
      <alignment vertical="top"/>
    </xf>
    <xf numFmtId="43" fontId="6" fillId="0" borderId="54" xfId="0" applyNumberFormat="1" applyFont="1" applyFill="1" applyBorder="1" applyAlignment="1">
      <alignment vertical="top" wrapText="1"/>
    </xf>
    <xf numFmtId="39" fontId="6" fillId="0" borderId="23" xfId="0" applyNumberFormat="1" applyFont="1" applyFill="1" applyBorder="1" applyAlignment="1">
      <alignment horizontal="right" vertical="top"/>
    </xf>
    <xf numFmtId="37" fontId="6" fillId="0" borderId="41" xfId="0" applyNumberFormat="1" applyFont="1" applyFill="1" applyBorder="1" applyAlignment="1">
      <alignment horizontal="right" vertical="center"/>
    </xf>
    <xf numFmtId="39" fontId="6" fillId="0" borderId="24" xfId="0" applyNumberFormat="1" applyFont="1" applyFill="1" applyBorder="1" applyAlignment="1">
      <alignment horizontal="right" vertical="top"/>
    </xf>
    <xf numFmtId="4" fontId="12" fillId="0" borderId="24" xfId="3" applyNumberFormat="1" applyFont="1" applyFill="1" applyBorder="1" applyAlignment="1">
      <alignment horizontal="center" vertical="top"/>
    </xf>
    <xf numFmtId="37" fontId="12" fillId="0" borderId="23" xfId="3" applyNumberFormat="1" applyFont="1" applyFill="1" applyBorder="1" applyAlignment="1">
      <alignment vertical="top"/>
    </xf>
    <xf numFmtId="41" fontId="12" fillId="0" borderId="23" xfId="3" applyNumberFormat="1" applyFont="1" applyFill="1" applyBorder="1" applyAlignment="1">
      <alignment vertical="top"/>
    </xf>
    <xf numFmtId="43" fontId="6" fillId="0" borderId="19" xfId="0" applyNumberFormat="1" applyFont="1" applyFill="1" applyBorder="1" applyAlignment="1">
      <alignment vertical="top"/>
    </xf>
    <xf numFmtId="167" fontId="6" fillId="0" borderId="24" xfId="2" applyNumberFormat="1" applyFont="1" applyFill="1" applyBorder="1" applyAlignment="1">
      <alignment vertical="top" wrapText="1"/>
    </xf>
    <xf numFmtId="37" fontId="6" fillId="0" borderId="20" xfId="2" applyNumberFormat="1" applyFont="1" applyFill="1" applyBorder="1" applyAlignment="1">
      <alignment vertical="center" wrapText="1"/>
    </xf>
    <xf numFmtId="37" fontId="6" fillId="0" borderId="19" xfId="0" applyNumberFormat="1" applyFont="1" applyFill="1" applyBorder="1" applyAlignment="1">
      <alignment vertical="top"/>
    </xf>
    <xf numFmtId="37" fontId="7" fillId="0" borderId="35" xfId="0" applyNumberFormat="1" applyFont="1" applyFill="1" applyBorder="1" applyAlignment="1">
      <alignment horizontal="right" vertical="top"/>
    </xf>
    <xf numFmtId="39" fontId="7" fillId="0" borderId="54" xfId="0" applyNumberFormat="1" applyFont="1" applyFill="1" applyBorder="1" applyAlignment="1">
      <alignment horizontal="right" vertical="top" wrapText="1"/>
    </xf>
    <xf numFmtId="4" fontId="6" fillId="0" borderId="57" xfId="0" applyNumberFormat="1" applyFont="1" applyFill="1" applyBorder="1" applyAlignment="1">
      <alignment vertical="top"/>
    </xf>
    <xf numFmtId="4" fontId="6" fillId="0" borderId="58" xfId="0" applyNumberFormat="1" applyFont="1" applyFill="1" applyBorder="1" applyAlignment="1">
      <alignment vertical="top" wrapText="1"/>
    </xf>
    <xf numFmtId="41" fontId="12" fillId="0" borderId="19" xfId="3" applyNumberFormat="1" applyFont="1" applyFill="1" applyBorder="1" applyAlignment="1">
      <alignment vertical="top"/>
    </xf>
    <xf numFmtId="41" fontId="12" fillId="0" borderId="56" xfId="3" applyNumberFormat="1" applyFont="1" applyFill="1" applyBorder="1" applyAlignment="1">
      <alignment vertical="top" wrapText="1"/>
    </xf>
    <xf numFmtId="37" fontId="7" fillId="0" borderId="23" xfId="0" applyNumberFormat="1" applyFont="1" applyFill="1" applyBorder="1" applyAlignment="1">
      <alignment vertical="top"/>
    </xf>
    <xf numFmtId="39" fontId="6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43" fontId="6" fillId="0" borderId="0" xfId="1" applyFont="1" applyFill="1" applyAlignment="1">
      <alignment vertical="top"/>
    </xf>
    <xf numFmtId="2" fontId="22" fillId="0" borderId="0" xfId="0" applyNumberFormat="1" applyFont="1" applyFill="1" applyAlignment="1">
      <alignment vertical="top"/>
    </xf>
    <xf numFmtId="0" fontId="18" fillId="0" borderId="57" xfId="0" applyFont="1" applyFill="1" applyBorder="1" applyAlignment="1">
      <alignment horizontal="left" vertical="top"/>
    </xf>
    <xf numFmtId="0" fontId="18" fillId="0" borderId="39" xfId="0" applyFont="1" applyFill="1" applyBorder="1" applyAlignment="1">
      <alignment horizontal="left" vertical="top"/>
    </xf>
    <xf numFmtId="0" fontId="19" fillId="0" borderId="24" xfId="0" applyFont="1" applyFill="1" applyBorder="1" applyAlignment="1">
      <alignment vertical="top"/>
    </xf>
    <xf numFmtId="0" fontId="18" fillId="0" borderId="24" xfId="0" applyFont="1" applyFill="1" applyBorder="1" applyAlignment="1">
      <alignment vertical="top"/>
    </xf>
    <xf numFmtId="0" fontId="13" fillId="0" borderId="59" xfId="0" applyFont="1" applyFill="1" applyBorder="1" applyAlignment="1">
      <alignment horizontal="left" vertical="top"/>
    </xf>
    <xf numFmtId="0" fontId="6" fillId="0" borderId="60" xfId="0" applyFont="1" applyFill="1" applyBorder="1" applyAlignment="1">
      <alignment vertical="top"/>
    </xf>
    <xf numFmtId="0" fontId="6" fillId="0" borderId="61" xfId="0" applyFont="1" applyFill="1" applyBorder="1" applyAlignment="1">
      <alignment vertical="top"/>
    </xf>
    <xf numFmtId="0" fontId="6" fillId="0" borderId="61" xfId="0" applyFont="1" applyFill="1" applyBorder="1" applyAlignment="1">
      <alignment horizontal="left" vertical="top" wrapText="1"/>
    </xf>
    <xf numFmtId="0" fontId="6" fillId="0" borderId="62" xfId="0" applyFont="1" applyFill="1" applyBorder="1" applyAlignment="1">
      <alignment horizontal="left" vertical="top" wrapText="1"/>
    </xf>
    <xf numFmtId="0" fontId="1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right" vertical="top" wrapText="1"/>
    </xf>
    <xf numFmtId="4" fontId="6" fillId="0" borderId="36" xfId="0" applyNumberFormat="1" applyFont="1" applyFill="1" applyBorder="1" applyAlignment="1">
      <alignment vertical="top"/>
    </xf>
    <xf numFmtId="4" fontId="12" fillId="0" borderId="37" xfId="3" applyNumberFormat="1" applyFont="1" applyFill="1" applyBorder="1" applyAlignment="1">
      <alignment horizontal="right" vertical="top"/>
    </xf>
    <xf numFmtId="37" fontId="12" fillId="0" borderId="37" xfId="3" applyNumberFormat="1" applyFont="1" applyFill="1" applyBorder="1" applyAlignment="1">
      <alignment horizontal="right" vertical="center"/>
    </xf>
    <xf numFmtId="0" fontId="6" fillId="0" borderId="39" xfId="0" applyFont="1" applyFill="1" applyBorder="1" applyAlignment="1">
      <alignment horizontal="center" vertical="top"/>
    </xf>
    <xf numFmtId="39" fontId="6" fillId="0" borderId="37" xfId="0" applyNumberFormat="1" applyFont="1" applyFill="1" applyBorder="1" applyAlignment="1">
      <alignment horizontal="right" vertical="top"/>
    </xf>
    <xf numFmtId="37" fontId="6" fillId="0" borderId="37" xfId="0" applyNumberFormat="1" applyFont="1" applyFill="1" applyBorder="1" applyAlignment="1">
      <alignment horizontal="right" vertical="center"/>
    </xf>
    <xf numFmtId="4" fontId="6" fillId="0" borderId="39" xfId="0" applyNumberFormat="1" applyFont="1" applyFill="1" applyBorder="1" applyAlignment="1">
      <alignment horizontal="center" vertical="top"/>
    </xf>
    <xf numFmtId="4" fontId="6" fillId="0" borderId="37" xfId="0" applyNumberFormat="1" applyFont="1" applyFill="1" applyBorder="1" applyAlignment="1">
      <alignment vertical="top"/>
    </xf>
    <xf numFmtId="4" fontId="6" fillId="0" borderId="25" xfId="0" applyNumberFormat="1" applyFont="1" applyFill="1" applyBorder="1" applyAlignment="1">
      <alignment horizontal="center" vertical="top"/>
    </xf>
    <xf numFmtId="4" fontId="6" fillId="0" borderId="36" xfId="0" applyNumberFormat="1" applyFont="1" applyFill="1" applyBorder="1" applyAlignment="1">
      <alignment horizontal="right" vertical="top"/>
    </xf>
    <xf numFmtId="39" fontId="6" fillId="0" borderId="63" xfId="0" applyNumberFormat="1" applyFont="1" applyFill="1" applyBorder="1" applyAlignment="1">
      <alignment horizontal="right" vertical="top"/>
    </xf>
    <xf numFmtId="4" fontId="12" fillId="0" borderId="62" xfId="3" applyNumberFormat="1" applyFont="1" applyFill="1" applyBorder="1" applyAlignment="1">
      <alignment horizontal="center" vertical="top"/>
    </xf>
    <xf numFmtId="4" fontId="12" fillId="0" borderId="63" xfId="3" applyNumberFormat="1" applyFont="1" applyFill="1" applyBorder="1" applyAlignment="1">
      <alignment horizontal="right" vertical="top"/>
    </xf>
    <xf numFmtId="37" fontId="12" fillId="0" borderId="63" xfId="3" applyNumberFormat="1" applyFont="1" applyFill="1" applyBorder="1" applyAlignment="1">
      <alignment horizontal="center" vertical="top"/>
    </xf>
    <xf numFmtId="4" fontId="20" fillId="0" borderId="34" xfId="3" applyNumberFormat="1" applyFont="1" applyFill="1" applyBorder="1" applyAlignment="1">
      <alignment horizontal="center" vertical="top"/>
    </xf>
    <xf numFmtId="4" fontId="20" fillId="0" borderId="34" xfId="3" applyNumberFormat="1" applyFont="1" applyFill="1" applyBorder="1" applyAlignment="1">
      <alignment horizontal="right" vertical="top"/>
    </xf>
    <xf numFmtId="4" fontId="12" fillId="0" borderId="0" xfId="3" applyNumberFormat="1" applyFont="1" applyFill="1" applyBorder="1" applyAlignment="1">
      <alignment horizontal="right" vertical="top"/>
    </xf>
    <xf numFmtId="39" fontId="6" fillId="0" borderId="0" xfId="0" applyNumberFormat="1" applyFont="1" applyFill="1" applyAlignment="1">
      <alignment horizontal="right" vertical="top"/>
    </xf>
    <xf numFmtId="39" fontId="7" fillId="0" borderId="23" xfId="0" applyNumberFormat="1" applyFont="1" applyFill="1" applyBorder="1" applyAlignment="1">
      <alignment vertical="top"/>
    </xf>
    <xf numFmtId="39" fontId="7" fillId="0" borderId="55" xfId="0" applyNumberFormat="1" applyFont="1" applyFill="1" applyBorder="1" applyAlignment="1">
      <alignment vertical="top" wrapText="1"/>
    </xf>
    <xf numFmtId="37" fontId="6" fillId="0" borderId="37" xfId="0" applyNumberFormat="1" applyFont="1" applyFill="1" applyBorder="1" applyAlignment="1">
      <alignment vertical="center"/>
    </xf>
    <xf numFmtId="4" fontId="12" fillId="0" borderId="37" xfId="3" applyNumberFormat="1" applyFont="1" applyFill="1" applyBorder="1" applyAlignment="1">
      <alignment horizontal="center" vertical="top"/>
    </xf>
    <xf numFmtId="41" fontId="12" fillId="0" borderId="38" xfId="3" applyNumberFormat="1" applyFont="1" applyFill="1" applyBorder="1" applyAlignment="1">
      <alignment vertical="top"/>
    </xf>
    <xf numFmtId="41" fontId="12" fillId="0" borderId="64" xfId="3" applyNumberFormat="1" applyFont="1" applyFill="1" applyBorder="1" applyAlignment="1">
      <alignment vertical="top" wrapText="1"/>
    </xf>
    <xf numFmtId="39" fontId="7" fillId="0" borderId="37" xfId="0" applyNumberFormat="1" applyFont="1" applyFill="1" applyBorder="1" applyAlignment="1">
      <alignment horizontal="right" vertical="top"/>
    </xf>
    <xf numFmtId="39" fontId="6" fillId="0" borderId="37" xfId="0" applyNumberFormat="1" applyFont="1" applyFill="1" applyBorder="1" applyAlignment="1">
      <alignment horizontal="center" vertical="top"/>
    </xf>
    <xf numFmtId="4" fontId="6" fillId="0" borderId="38" xfId="0" applyNumberFormat="1" applyFont="1" applyFill="1" applyBorder="1" applyAlignment="1">
      <alignment vertical="top"/>
    </xf>
    <xf numFmtId="4" fontId="6" fillId="0" borderId="64" xfId="0" applyNumberFormat="1" applyFont="1" applyFill="1" applyBorder="1" applyAlignment="1">
      <alignment vertical="top" wrapText="1"/>
    </xf>
    <xf numFmtId="167" fontId="12" fillId="0" borderId="36" xfId="3" applyNumberFormat="1" applyFont="1" applyFill="1" applyBorder="1" applyAlignment="1">
      <alignment vertical="top"/>
    </xf>
    <xf numFmtId="167" fontId="12" fillId="0" borderId="23" xfId="3" applyNumberFormat="1" applyFont="1" applyFill="1" applyBorder="1" applyAlignment="1">
      <alignment vertical="top"/>
    </xf>
    <xf numFmtId="39" fontId="12" fillId="0" borderId="36" xfId="0" applyNumberFormat="1" applyFont="1" applyFill="1" applyBorder="1" applyAlignment="1">
      <alignment horizontal="right" vertical="center"/>
    </xf>
    <xf numFmtId="4" fontId="6" fillId="0" borderId="36" xfId="0" applyNumberFormat="1" applyFont="1" applyFill="1" applyBorder="1" applyAlignment="1">
      <alignment horizontal="center" vertical="top"/>
    </xf>
    <xf numFmtId="4" fontId="12" fillId="0" borderId="63" xfId="3" applyNumberFormat="1" applyFont="1" applyFill="1" applyBorder="1" applyAlignment="1">
      <alignment horizontal="center" vertical="top"/>
    </xf>
    <xf numFmtId="41" fontId="12" fillId="0" borderId="60" xfId="3" applyNumberFormat="1" applyFont="1" applyFill="1" applyBorder="1" applyAlignment="1">
      <alignment vertical="top"/>
    </xf>
    <xf numFmtId="41" fontId="12" fillId="0" borderId="65" xfId="3" applyNumberFormat="1" applyFont="1" applyFill="1" applyBorder="1" applyAlignment="1">
      <alignment vertical="top" wrapText="1"/>
    </xf>
    <xf numFmtId="37" fontId="20" fillId="0" borderId="34" xfId="3" applyNumberFormat="1" applyFont="1" applyFill="1" applyBorder="1" applyAlignment="1">
      <alignment horizontal="center" vertical="top"/>
    </xf>
    <xf numFmtId="39" fontId="6" fillId="0" borderId="34" xfId="0" applyNumberFormat="1" applyFont="1" applyFill="1" applyBorder="1" applyAlignment="1">
      <alignment horizontal="right" vertical="top"/>
    </xf>
    <xf numFmtId="41" fontId="20" fillId="0" borderId="34" xfId="3" applyNumberFormat="1" applyFont="1" applyFill="1" applyBorder="1">
      <alignment vertical="top"/>
    </xf>
    <xf numFmtId="41" fontId="20" fillId="0" borderId="66" xfId="3" applyNumberFormat="1" applyFont="1" applyFill="1" applyBorder="1" applyAlignment="1">
      <alignment vertical="top" wrapText="1"/>
    </xf>
    <xf numFmtId="4" fontId="12" fillId="0" borderId="0" xfId="3" applyNumberFormat="1" applyFont="1" applyFill="1" applyBorder="1" applyAlignment="1">
      <alignment horizontal="center" vertical="top"/>
    </xf>
    <xf numFmtId="41" fontId="12" fillId="0" borderId="0" xfId="3" applyNumberFormat="1" applyFont="1" applyFill="1" applyBorder="1">
      <alignment vertical="top"/>
    </xf>
    <xf numFmtId="41" fontId="12" fillId="0" borderId="0" xfId="3" applyNumberFormat="1" applyFont="1" applyFill="1" applyBorder="1" applyAlignment="1">
      <alignment vertical="top" wrapText="1"/>
    </xf>
    <xf numFmtId="43" fontId="6" fillId="0" borderId="0" xfId="1" applyNumberFormat="1" applyFont="1" applyFill="1" applyAlignment="1">
      <alignment vertical="top"/>
    </xf>
    <xf numFmtId="43" fontId="6" fillId="0" borderId="0" xfId="0" applyNumberFormat="1" applyFont="1" applyFill="1" applyAlignment="1">
      <alignment vertical="top"/>
    </xf>
    <xf numFmtId="0" fontId="0" fillId="0" borderId="8" xfId="0" applyBorder="1"/>
    <xf numFmtId="0" fontId="0" fillId="0" borderId="9" xfId="0" applyBorder="1"/>
    <xf numFmtId="0" fontId="0" fillId="0" borderId="67" xfId="0" applyBorder="1"/>
    <xf numFmtId="0" fontId="0" fillId="0" borderId="68" xfId="0" applyBorder="1"/>
    <xf numFmtId="0" fontId="0" fillId="0" borderId="10" xfId="0" applyBorder="1"/>
    <xf numFmtId="0" fontId="0" fillId="0" borderId="11" xfId="0" applyBorder="1"/>
    <xf numFmtId="164" fontId="24" fillId="0" borderId="1" xfId="1" applyNumberFormat="1" applyFont="1" applyBorder="1"/>
    <xf numFmtId="43" fontId="24" fillId="0" borderId="1" xfId="1" applyNumberFormat="1" applyFont="1" applyBorder="1"/>
    <xf numFmtId="0" fontId="0" fillId="0" borderId="69" xfId="0" applyBorder="1"/>
    <xf numFmtId="0" fontId="0" fillId="0" borderId="70" xfId="0" applyBorder="1"/>
    <xf numFmtId="0" fontId="0" fillId="0" borderId="34" xfId="0" applyBorder="1" applyAlignment="1">
      <alignment horizontal="center" vertical="center"/>
    </xf>
    <xf numFmtId="0" fontId="0" fillId="0" borderId="6" xfId="0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14" fillId="0" borderId="0" xfId="3" applyFont="1" applyFill="1" applyAlignment="1">
      <alignment horizontal="left" vertical="top"/>
    </xf>
    <xf numFmtId="0" fontId="15" fillId="0" borderId="0" xfId="0" applyFont="1" applyFill="1" applyAlignment="1">
      <alignment horizontal="center"/>
    </xf>
    <xf numFmtId="4" fontId="7" fillId="0" borderId="26" xfId="0" applyNumberFormat="1" applyFont="1" applyFill="1" applyBorder="1" applyAlignment="1">
      <alignment horizontal="center" vertical="center" wrapText="1"/>
    </xf>
    <xf numFmtId="4" fontId="7" fillId="0" borderId="29" xfId="0" applyNumberFormat="1" applyFont="1" applyFill="1" applyBorder="1" applyAlignment="1">
      <alignment horizontal="center" vertical="center" wrapText="1"/>
    </xf>
    <xf numFmtId="4" fontId="7" fillId="0" borderId="46" xfId="0" applyNumberFormat="1" applyFont="1" applyFill="1" applyBorder="1" applyAlignment="1">
      <alignment horizontal="center" vertical="center" wrapText="1"/>
    </xf>
    <xf numFmtId="4" fontId="7" fillId="0" borderId="32" xfId="0" applyNumberFormat="1" applyFont="1" applyFill="1" applyBorder="1" applyAlignment="1">
      <alignment horizontal="center" vertical="center"/>
    </xf>
    <xf numFmtId="4" fontId="7" fillId="0" borderId="49" xfId="0" applyNumberFormat="1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 readingOrder="1"/>
    </xf>
    <xf numFmtId="0" fontId="7" fillId="0" borderId="17" xfId="0" applyFont="1" applyFill="1" applyBorder="1" applyAlignment="1">
      <alignment horizontal="center" vertical="center" wrapText="1" readingOrder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17" fillId="0" borderId="24" xfId="0" applyFont="1" applyFill="1" applyBorder="1" applyAlignment="1">
      <alignment horizontal="left" vertical="top" wrapText="1"/>
    </xf>
    <xf numFmtId="0" fontId="17" fillId="0" borderId="25" xfId="0" applyFont="1" applyFill="1" applyBorder="1" applyAlignment="1">
      <alignment horizontal="left" vertical="top" wrapText="1"/>
    </xf>
    <xf numFmtId="0" fontId="18" fillId="0" borderId="24" xfId="0" applyFont="1" applyFill="1" applyBorder="1" applyAlignment="1">
      <alignment horizontal="left" vertical="top" wrapText="1"/>
    </xf>
    <xf numFmtId="0" fontId="18" fillId="0" borderId="25" xfId="0" applyFont="1" applyFill="1" applyBorder="1" applyAlignment="1">
      <alignment horizontal="left" vertical="top" wrapText="1"/>
    </xf>
    <xf numFmtId="0" fontId="18" fillId="2" borderId="24" xfId="0" applyFont="1" applyFill="1" applyBorder="1" applyAlignment="1">
      <alignment horizontal="left" vertical="top" wrapText="1"/>
    </xf>
    <xf numFmtId="0" fontId="18" fillId="0" borderId="57" xfId="0" applyFont="1" applyFill="1" applyBorder="1" applyAlignment="1">
      <alignment horizontal="left" vertical="top"/>
    </xf>
    <xf numFmtId="0" fontId="18" fillId="0" borderId="39" xfId="0" applyFont="1" applyFill="1" applyBorder="1" applyAlignment="1">
      <alignment horizontal="left" vertical="top"/>
    </xf>
    <xf numFmtId="0" fontId="16" fillId="0" borderId="15" xfId="0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6" fillId="0" borderId="0" xfId="3" applyFont="1" applyFill="1" applyAlignment="1">
      <alignment horizontal="center" vertical="top"/>
    </xf>
    <xf numFmtId="0" fontId="7" fillId="0" borderId="0" xfId="3" applyFont="1" applyFill="1" applyAlignment="1">
      <alignment horizontal="center" vertical="top"/>
    </xf>
    <xf numFmtId="0" fontId="8" fillId="0" borderId="0" xfId="3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top" wrapText="1"/>
    </xf>
    <xf numFmtId="0" fontId="2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top" wrapText="1" readingOrder="1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 readingOrder="1"/>
    </xf>
    <xf numFmtId="0" fontId="7" fillId="0" borderId="1" xfId="0" applyFont="1" applyFill="1" applyBorder="1" applyAlignment="1">
      <alignment horizontal="center" vertical="center" wrapText="1" readingOrder="1"/>
    </xf>
    <xf numFmtId="0" fontId="7" fillId="0" borderId="4" xfId="0" applyFont="1" applyFill="1" applyBorder="1" applyAlignment="1">
      <alignment horizontal="center" vertical="center" wrapText="1" readingOrder="1"/>
    </xf>
    <xf numFmtId="0" fontId="7" fillId="0" borderId="27" xfId="4" applyFont="1" applyFill="1" applyBorder="1" applyAlignment="1">
      <alignment horizontal="center" vertical="center" wrapText="1"/>
    </xf>
    <xf numFmtId="0" fontId="7" fillId="0" borderId="30" xfId="4" applyFont="1" applyFill="1" applyBorder="1" applyAlignment="1">
      <alignment horizontal="center" vertical="center" wrapText="1"/>
    </xf>
    <xf numFmtId="4" fontId="7" fillId="0" borderId="28" xfId="0" applyNumberFormat="1" applyFont="1" applyFill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 wrapText="1"/>
    </xf>
    <xf numFmtId="4" fontId="7" fillId="0" borderId="47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0" fontId="7" fillId="0" borderId="26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47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48" xfId="4" applyFont="1" applyFill="1" applyBorder="1" applyAlignment="1">
      <alignment horizontal="center" vertical="center" wrapText="1"/>
    </xf>
    <xf numFmtId="0" fontId="7" fillId="0" borderId="50" xfId="4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 readingOrder="1"/>
    </xf>
    <xf numFmtId="0" fontId="7" fillId="0" borderId="0" xfId="0" applyFont="1" applyFill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3" fontId="2" fillId="0" borderId="2" xfId="1" applyFont="1" applyBorder="1" applyAlignment="1">
      <alignment horizontal="center" vertical="center"/>
    </xf>
    <xf numFmtId="43" fontId="2" fillId="0" borderId="7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3" fontId="2" fillId="0" borderId="2" xfId="1" applyNumberFormat="1" applyFont="1" applyBorder="1" applyAlignment="1">
      <alignment horizontal="center" vertical="center"/>
    </xf>
    <xf numFmtId="43" fontId="2" fillId="0" borderId="7" xfId="1" applyNumberFormat="1" applyFont="1" applyBorder="1" applyAlignment="1">
      <alignment horizontal="center" vertical="center"/>
    </xf>
    <xf numFmtId="43" fontId="0" fillId="0" borderId="2" xfId="1" applyFont="1" applyBorder="1" applyAlignment="1">
      <alignment horizontal="center" vertical="center"/>
    </xf>
    <xf numFmtId="43" fontId="0" fillId="0" borderId="7" xfId="1" applyFont="1" applyBorder="1" applyAlignment="1">
      <alignment horizontal="center" vertical="center"/>
    </xf>
    <xf numFmtId="43" fontId="2" fillId="0" borderId="4" xfId="1" applyFont="1" applyBorder="1" applyAlignment="1">
      <alignment horizontal="center" vertical="center"/>
    </xf>
    <xf numFmtId="43" fontId="2" fillId="0" borderId="6" xfId="1" applyFont="1" applyBorder="1" applyAlignment="1">
      <alignment horizontal="center" vertical="center"/>
    </xf>
    <xf numFmtId="43" fontId="2" fillId="0" borderId="8" xfId="1" applyFont="1" applyBorder="1" applyAlignment="1">
      <alignment horizontal="center" vertical="center"/>
    </xf>
    <xf numFmtId="43" fontId="2" fillId="0" borderId="9" xfId="1" applyFont="1" applyBorder="1" applyAlignment="1">
      <alignment horizontal="center" vertical="center"/>
    </xf>
    <xf numFmtId="43" fontId="2" fillId="0" borderId="10" xfId="1" applyFont="1" applyBorder="1" applyAlignment="1">
      <alignment horizontal="center" vertical="center"/>
    </xf>
    <xf numFmtId="43" fontId="2" fillId="0" borderId="11" xfId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37" fontId="20" fillId="0" borderId="37" xfId="3" applyNumberFormat="1" applyFont="1" applyFill="1" applyBorder="1" applyAlignment="1">
      <alignment horizontal="right" vertical="center"/>
    </xf>
    <xf numFmtId="37" fontId="12" fillId="0" borderId="35" xfId="3" applyNumberFormat="1" applyFont="1" applyFill="1" applyBorder="1" applyAlignment="1">
      <alignment horizontal="right" vertical="center"/>
    </xf>
    <xf numFmtId="164" fontId="27" fillId="0" borderId="71" xfId="1" applyNumberFormat="1" applyFont="1" applyBorder="1"/>
    <xf numFmtId="4" fontId="28" fillId="0" borderId="34" xfId="3" applyNumberFormat="1" applyFont="1" applyFill="1" applyBorder="1" applyAlignment="1">
      <alignment horizontal="center" vertical="top"/>
    </xf>
    <xf numFmtId="0" fontId="29" fillId="0" borderId="25" xfId="0" applyFont="1" applyFill="1" applyBorder="1" applyAlignment="1">
      <alignment horizontal="center" vertical="top" wrapText="1"/>
    </xf>
    <xf numFmtId="0" fontId="29" fillId="0" borderId="41" xfId="0" applyFont="1" applyFill="1" applyBorder="1" applyAlignment="1">
      <alignment horizontal="center" vertical="top" wrapText="1"/>
    </xf>
    <xf numFmtId="0" fontId="29" fillId="0" borderId="39" xfId="0" applyFont="1" applyFill="1" applyBorder="1" applyAlignment="1">
      <alignment horizontal="center" vertical="top"/>
    </xf>
    <xf numFmtId="0" fontId="30" fillId="0" borderId="25" xfId="0" applyFont="1" applyFill="1" applyBorder="1" applyAlignment="1">
      <alignment horizontal="center" vertical="top" wrapText="1"/>
    </xf>
  </cellXfs>
  <cellStyles count="5">
    <cellStyle name="Comma" xfId="1" builtinId="3"/>
    <cellStyle name="Comma [0]" xfId="2" builtinId="6"/>
    <cellStyle name="Normal" xfId="0" builtinId="0"/>
    <cellStyle name="Normal 2" xfId="3"/>
    <cellStyle name="Normal_KECAMATAN SERANG - SKPD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762000</xdr:colOff>
      <xdr:row>4</xdr:row>
      <xdr:rowOff>752475</xdr:rowOff>
    </xdr:from>
    <xdr:to>
      <xdr:col>0</xdr:col>
      <xdr:colOff>771525</xdr:colOff>
      <xdr:row>6</xdr:row>
      <xdr:rowOff>0</xdr:rowOff>
    </xdr:to>
    <xdr:cxnSp macro="">
      <xdr:nvCxnSpPr>
        <xdr:cNvPr id="5" name="Straight Arrow Connector 4"/>
        <xdr:cNvCxnSpPr/>
      </xdr:nvCxnSpPr>
      <xdr:spPr>
        <a:xfrm>
          <a:off x="762000" y="1562100"/>
          <a:ext cx="9525" cy="38100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762000</xdr:colOff>
      <xdr:row>5</xdr:row>
      <xdr:rowOff>200025</xdr:rowOff>
    </xdr:from>
    <xdr:to>
      <xdr:col>5</xdr:col>
      <xdr:colOff>1209675</xdr:colOff>
      <xdr:row>5</xdr:row>
      <xdr:rowOff>209550</xdr:rowOff>
    </xdr:to>
    <xdr:cxnSp macro="">
      <xdr:nvCxnSpPr>
        <xdr:cNvPr id="11" name="Straight Connector 10"/>
        <xdr:cNvCxnSpPr/>
      </xdr:nvCxnSpPr>
      <xdr:spPr>
        <a:xfrm flipV="1">
          <a:off x="762000" y="1771650"/>
          <a:ext cx="4943475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1219200</xdr:colOff>
      <xdr:row>5</xdr:row>
      <xdr:rowOff>200025</xdr:rowOff>
    </xdr:from>
    <xdr:to>
      <xdr:col>5</xdr:col>
      <xdr:colOff>1228725</xdr:colOff>
      <xdr:row>5</xdr:row>
      <xdr:rowOff>371475</xdr:rowOff>
    </xdr:to>
    <xdr:cxnSp macro="">
      <xdr:nvCxnSpPr>
        <xdr:cNvPr id="12" name="Straight Arrow Connector 11"/>
        <xdr:cNvCxnSpPr/>
      </xdr:nvCxnSpPr>
      <xdr:spPr>
        <a:xfrm>
          <a:off x="5715000" y="1771650"/>
          <a:ext cx="9525" cy="1714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762000</xdr:colOff>
      <xdr:row>8</xdr:row>
      <xdr:rowOff>19050</xdr:rowOff>
    </xdr:from>
    <xdr:to>
      <xdr:col>0</xdr:col>
      <xdr:colOff>771525</xdr:colOff>
      <xdr:row>8</xdr:row>
      <xdr:rowOff>428625</xdr:rowOff>
    </xdr:to>
    <xdr:cxnSp macro="">
      <xdr:nvCxnSpPr>
        <xdr:cNvPr id="14" name="Straight Arrow Connector 13"/>
        <xdr:cNvCxnSpPr/>
      </xdr:nvCxnSpPr>
      <xdr:spPr>
        <a:xfrm>
          <a:off x="762000" y="2657475"/>
          <a:ext cx="9525" cy="40957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742950</xdr:colOff>
      <xdr:row>8</xdr:row>
      <xdr:rowOff>200026</xdr:rowOff>
    </xdr:from>
    <xdr:to>
      <xdr:col>2</xdr:col>
      <xdr:colOff>847725</xdr:colOff>
      <xdr:row>8</xdr:row>
      <xdr:rowOff>209550</xdr:rowOff>
    </xdr:to>
    <xdr:cxnSp macro="">
      <xdr:nvCxnSpPr>
        <xdr:cNvPr id="15" name="Straight Connector 14"/>
        <xdr:cNvCxnSpPr/>
      </xdr:nvCxnSpPr>
      <xdr:spPr>
        <a:xfrm>
          <a:off x="742950" y="2838450"/>
          <a:ext cx="2419350" cy="9525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828675</xdr:colOff>
      <xdr:row>8</xdr:row>
      <xdr:rowOff>190500</xdr:rowOff>
    </xdr:from>
    <xdr:to>
      <xdr:col>2</xdr:col>
      <xdr:colOff>838200</xdr:colOff>
      <xdr:row>8</xdr:row>
      <xdr:rowOff>428625</xdr:rowOff>
    </xdr:to>
    <xdr:cxnSp macro="">
      <xdr:nvCxnSpPr>
        <xdr:cNvPr id="18" name="Straight Arrow Connector 17"/>
        <xdr:cNvCxnSpPr/>
      </xdr:nvCxnSpPr>
      <xdr:spPr>
        <a:xfrm>
          <a:off x="3143250" y="2828925"/>
          <a:ext cx="9525" cy="2381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1276350</xdr:colOff>
      <xdr:row>8</xdr:row>
      <xdr:rowOff>0</xdr:rowOff>
    </xdr:from>
    <xdr:to>
      <xdr:col>6</xdr:col>
      <xdr:colOff>0</xdr:colOff>
      <xdr:row>9</xdr:row>
      <xdr:rowOff>0</xdr:rowOff>
    </xdr:to>
    <xdr:cxnSp macro="">
      <xdr:nvCxnSpPr>
        <xdr:cNvPr id="19" name="Straight Arrow Connector 18"/>
        <xdr:cNvCxnSpPr/>
      </xdr:nvCxnSpPr>
      <xdr:spPr>
        <a:xfrm>
          <a:off x="5772150" y="2638425"/>
          <a:ext cx="9525" cy="4286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1247775</xdr:colOff>
      <xdr:row>8</xdr:row>
      <xdr:rowOff>200025</xdr:rowOff>
    </xdr:from>
    <xdr:to>
      <xdr:col>8</xdr:col>
      <xdr:colOff>485775</xdr:colOff>
      <xdr:row>8</xdr:row>
      <xdr:rowOff>209549</xdr:rowOff>
    </xdr:to>
    <xdr:cxnSp macro="">
      <xdr:nvCxnSpPr>
        <xdr:cNvPr id="20" name="Straight Connector 19"/>
        <xdr:cNvCxnSpPr/>
      </xdr:nvCxnSpPr>
      <xdr:spPr>
        <a:xfrm>
          <a:off x="5743575" y="2838450"/>
          <a:ext cx="2324100" cy="88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485775</xdr:colOff>
      <xdr:row>8</xdr:row>
      <xdr:rowOff>190500</xdr:rowOff>
    </xdr:from>
    <xdr:to>
      <xdr:col>8</xdr:col>
      <xdr:colOff>485775</xdr:colOff>
      <xdr:row>8</xdr:row>
      <xdr:rowOff>428625</xdr:rowOff>
    </xdr:to>
    <xdr:cxnSp macro="">
      <xdr:nvCxnSpPr>
        <xdr:cNvPr id="21" name="Straight Arrow Connector 20"/>
        <xdr:cNvCxnSpPr/>
      </xdr:nvCxnSpPr>
      <xdr:spPr>
        <a:xfrm>
          <a:off x="8067675" y="2828925"/>
          <a:ext cx="0" cy="23812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495300</xdr:colOff>
      <xdr:row>12</xdr:row>
      <xdr:rowOff>9525</xdr:rowOff>
    </xdr:from>
    <xdr:to>
      <xdr:col>8</xdr:col>
      <xdr:colOff>495300</xdr:colOff>
      <xdr:row>12</xdr:row>
      <xdr:rowOff>485775</xdr:rowOff>
    </xdr:to>
    <xdr:cxnSp macro="">
      <xdr:nvCxnSpPr>
        <xdr:cNvPr id="22" name="Straight Arrow Connector 21"/>
        <xdr:cNvCxnSpPr/>
      </xdr:nvCxnSpPr>
      <xdr:spPr>
        <a:xfrm>
          <a:off x="8077200" y="3943350"/>
          <a:ext cx="0" cy="4762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1247775</xdr:colOff>
      <xdr:row>12</xdr:row>
      <xdr:rowOff>238125</xdr:rowOff>
    </xdr:from>
    <xdr:to>
      <xdr:col>8</xdr:col>
      <xdr:colOff>485775</xdr:colOff>
      <xdr:row>12</xdr:row>
      <xdr:rowOff>247649</xdr:rowOff>
    </xdr:to>
    <xdr:cxnSp macro="">
      <xdr:nvCxnSpPr>
        <xdr:cNvPr id="28" name="Straight Connector 27"/>
        <xdr:cNvCxnSpPr/>
      </xdr:nvCxnSpPr>
      <xdr:spPr>
        <a:xfrm>
          <a:off x="5743575" y="4171950"/>
          <a:ext cx="2324100" cy="8890"/>
        </a:xfrm>
        <a:prstGeom prst="lin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1266825</xdr:colOff>
      <xdr:row>12</xdr:row>
      <xdr:rowOff>257175</xdr:rowOff>
    </xdr:from>
    <xdr:to>
      <xdr:col>5</xdr:col>
      <xdr:colOff>1266825</xdr:colOff>
      <xdr:row>12</xdr:row>
      <xdr:rowOff>552450</xdr:rowOff>
    </xdr:to>
    <xdr:cxnSp macro="">
      <xdr:nvCxnSpPr>
        <xdr:cNvPr id="29" name="Straight Arrow Connector 28"/>
        <xdr:cNvCxnSpPr/>
      </xdr:nvCxnSpPr>
      <xdr:spPr>
        <a:xfrm>
          <a:off x="5762625" y="4191000"/>
          <a:ext cx="0" cy="295275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1285875</xdr:colOff>
      <xdr:row>15</xdr:row>
      <xdr:rowOff>171450</xdr:rowOff>
    </xdr:from>
    <xdr:to>
      <xdr:col>5</xdr:col>
      <xdr:colOff>1285875</xdr:colOff>
      <xdr:row>17</xdr:row>
      <xdr:rowOff>38100</xdr:rowOff>
    </xdr:to>
    <xdr:cxnSp macro="">
      <xdr:nvCxnSpPr>
        <xdr:cNvPr id="30" name="Straight Arrow Connector 29"/>
        <xdr:cNvCxnSpPr/>
      </xdr:nvCxnSpPr>
      <xdr:spPr>
        <a:xfrm>
          <a:off x="5781675" y="5467350"/>
          <a:ext cx="0" cy="361950"/>
        </a:xfrm>
        <a:prstGeom prst="straightConnector1">
          <a:avLst/>
        </a:prstGeom>
        <a:ln>
          <a:tailEnd type="arrow"/>
        </a:ln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selection activeCell="K10" sqref="K10"/>
    </sheetView>
  </sheetViews>
  <sheetFormatPr defaultColWidth="9" defaultRowHeight="15"/>
  <cols>
    <col min="2" max="2" width="10.7109375" customWidth="1"/>
    <col min="3" max="26" width="7.7109375" customWidth="1"/>
  </cols>
  <sheetData>
    <row r="1" spans="1:26" ht="18.75">
      <c r="A1" s="1" t="s">
        <v>0</v>
      </c>
    </row>
    <row r="3" spans="1:26">
      <c r="A3" t="s">
        <v>1</v>
      </c>
    </row>
    <row r="4" spans="1:26">
      <c r="A4" t="s">
        <v>2</v>
      </c>
    </row>
    <row r="6" spans="1:26" ht="18.75">
      <c r="A6" s="277" t="s">
        <v>3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8" spans="1:26" ht="15.75">
      <c r="A8" s="263"/>
      <c r="B8" s="264"/>
      <c r="C8" s="278" t="s">
        <v>4</v>
      </c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</row>
    <row r="9" spans="1:26">
      <c r="A9" s="265"/>
      <c r="B9" s="266"/>
      <c r="C9" s="279" t="s">
        <v>5</v>
      </c>
      <c r="D9" s="279"/>
      <c r="E9" s="279" t="s">
        <v>6</v>
      </c>
      <c r="F9" s="279"/>
      <c r="G9" s="279" t="s">
        <v>7</v>
      </c>
      <c r="H9" s="279"/>
      <c r="I9" s="279" t="s">
        <v>8</v>
      </c>
      <c r="J9" s="279"/>
      <c r="K9" s="279" t="s">
        <v>9</v>
      </c>
      <c r="L9" s="279"/>
      <c r="M9" s="279" t="s">
        <v>10</v>
      </c>
      <c r="N9" s="279"/>
      <c r="O9" s="279" t="s">
        <v>11</v>
      </c>
      <c r="P9" s="279"/>
      <c r="Q9" s="279" t="s">
        <v>12</v>
      </c>
      <c r="R9" s="279"/>
      <c r="S9" s="279" t="s">
        <v>13</v>
      </c>
      <c r="T9" s="279"/>
      <c r="U9" s="279" t="s">
        <v>14</v>
      </c>
      <c r="V9" s="279"/>
      <c r="W9" s="279" t="s">
        <v>15</v>
      </c>
      <c r="X9" s="279"/>
      <c r="Y9" s="279" t="s">
        <v>16</v>
      </c>
      <c r="Z9" s="279"/>
    </row>
    <row r="10" spans="1:26">
      <c r="A10" s="271"/>
      <c r="B10" s="272"/>
      <c r="C10" s="273" t="s">
        <v>17</v>
      </c>
      <c r="D10" s="273" t="s">
        <v>18</v>
      </c>
      <c r="E10" s="273" t="s">
        <v>17</v>
      </c>
      <c r="F10" s="273" t="s">
        <v>18</v>
      </c>
      <c r="G10" s="273" t="s">
        <v>17</v>
      </c>
      <c r="H10" s="273" t="s">
        <v>18</v>
      </c>
      <c r="I10" s="273" t="s">
        <v>17</v>
      </c>
      <c r="J10" s="273" t="s">
        <v>18</v>
      </c>
      <c r="K10" s="273" t="s">
        <v>17</v>
      </c>
      <c r="L10" s="273" t="s">
        <v>18</v>
      </c>
      <c r="M10" s="273" t="s">
        <v>17</v>
      </c>
      <c r="N10" s="273" t="s">
        <v>18</v>
      </c>
      <c r="O10" s="273" t="s">
        <v>17</v>
      </c>
      <c r="P10" s="273" t="s">
        <v>18</v>
      </c>
      <c r="Q10" s="273" t="s">
        <v>17</v>
      </c>
      <c r="R10" s="273" t="s">
        <v>18</v>
      </c>
      <c r="S10" s="273" t="s">
        <v>17</v>
      </c>
      <c r="T10" s="273" t="s">
        <v>18</v>
      </c>
      <c r="U10" s="273" t="s">
        <v>17</v>
      </c>
      <c r="V10" s="273" t="s">
        <v>18</v>
      </c>
      <c r="W10" s="273" t="s">
        <v>17</v>
      </c>
      <c r="X10" s="273" t="s">
        <v>18</v>
      </c>
      <c r="Y10" s="273" t="s">
        <v>17</v>
      </c>
      <c r="Z10" s="273" t="s">
        <v>18</v>
      </c>
    </row>
    <row r="11" spans="1:26" ht="20.100000000000001" customHeight="1">
      <c r="A11" s="280" t="s">
        <v>19</v>
      </c>
      <c r="B11" s="274" t="s">
        <v>20</v>
      </c>
      <c r="C11" s="274"/>
      <c r="D11" s="274"/>
      <c r="E11" s="274"/>
      <c r="F11" s="274"/>
      <c r="G11" s="274"/>
      <c r="H11" s="274"/>
      <c r="I11" s="274"/>
      <c r="J11" s="274"/>
      <c r="K11" s="274"/>
      <c r="L11" s="274"/>
      <c r="M11" s="274"/>
      <c r="N11" s="274"/>
      <c r="O11" s="274"/>
      <c r="P11" s="274"/>
      <c r="Q11" s="274"/>
      <c r="R11" s="274"/>
      <c r="S11" s="274"/>
      <c r="T11" s="274"/>
      <c r="U11" s="274"/>
      <c r="V11" s="274"/>
      <c r="W11" s="274"/>
      <c r="X11" s="274"/>
      <c r="Y11" s="274"/>
      <c r="Z11" s="274"/>
    </row>
    <row r="12" spans="1:26" ht="20.100000000000001" customHeight="1">
      <c r="A12" s="281"/>
      <c r="B12" s="24" t="s">
        <v>21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</row>
    <row r="13" spans="1:26" ht="20.100000000000001" customHeight="1">
      <c r="A13" s="281" t="s">
        <v>22</v>
      </c>
      <c r="B13" s="24" t="s">
        <v>20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</row>
    <row r="14" spans="1:26" ht="20.100000000000001" customHeight="1">
      <c r="A14" s="281"/>
      <c r="B14" s="24" t="s">
        <v>21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</row>
    <row r="16" spans="1:26">
      <c r="T16" s="275" t="s">
        <v>23</v>
      </c>
    </row>
    <row r="21" spans="20:20">
      <c r="T21" s="276" t="s">
        <v>24</v>
      </c>
    </row>
  </sheetData>
  <mergeCells count="16">
    <mergeCell ref="A11:A12"/>
    <mergeCell ref="A13:A14"/>
    <mergeCell ref="A6:Z6"/>
    <mergeCell ref="C8:Z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9:V9"/>
    <mergeCell ref="W9:X9"/>
    <mergeCell ref="Y9:Z9"/>
  </mergeCells>
  <pageMargins left="0.31388888888888899" right="0.31388888888888899" top="0.94374999999999998" bottom="0.74791666666666701" header="0.31388888888888899" footer="0.31388888888888899"/>
  <pageSetup paperSize="512" scale="7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workbookViewId="0">
      <selection activeCell="I10" sqref="I10"/>
    </sheetView>
  </sheetViews>
  <sheetFormatPr defaultColWidth="9" defaultRowHeight="15"/>
  <cols>
    <col min="2" max="2" width="8.7109375" customWidth="1"/>
    <col min="3" max="3" width="10.7109375" customWidth="1"/>
    <col min="4" max="4" width="5.140625" customWidth="1"/>
    <col min="5" max="5" width="10.7109375" customWidth="1"/>
    <col min="6" max="6" width="6" customWidth="1"/>
    <col min="7" max="7" width="10.7109375" customWidth="1"/>
    <col min="8" max="8" width="6" customWidth="1"/>
    <col min="9" max="9" width="10.7109375" customWidth="1"/>
    <col min="10" max="10" width="6" customWidth="1"/>
    <col min="11" max="11" width="10.7109375" customWidth="1"/>
    <col min="12" max="12" width="5.140625" customWidth="1"/>
    <col min="13" max="13" width="10.7109375" customWidth="1"/>
    <col min="14" max="14" width="5.140625" customWidth="1"/>
    <col min="15" max="15" width="10.7109375" customWidth="1"/>
    <col min="16" max="16" width="6" customWidth="1"/>
    <col min="17" max="17" width="10.7109375" customWidth="1"/>
    <col min="18" max="18" width="6" customWidth="1"/>
    <col min="19" max="19" width="10.7109375" customWidth="1"/>
    <col min="20" max="20" width="5.140625" customWidth="1"/>
    <col min="21" max="21" width="10.7109375" customWidth="1"/>
    <col min="22" max="22" width="5.140625" customWidth="1"/>
    <col min="23" max="23" width="10.7109375" customWidth="1"/>
    <col min="24" max="24" width="6" customWidth="1"/>
    <col min="25" max="25" width="10.7109375" customWidth="1"/>
    <col min="26" max="26" width="5.140625" customWidth="1"/>
    <col min="27" max="27" width="20.140625" customWidth="1"/>
  </cols>
  <sheetData>
    <row r="1" spans="1:28" ht="18.75">
      <c r="A1" s="1" t="s">
        <v>25</v>
      </c>
    </row>
    <row r="3" spans="1:28">
      <c r="A3" t="s">
        <v>26</v>
      </c>
      <c r="B3" t="s">
        <v>27</v>
      </c>
    </row>
    <row r="5" spans="1:28" ht="18.75">
      <c r="A5" s="277" t="s">
        <v>28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</row>
    <row r="7" spans="1:28" ht="15.75">
      <c r="A7" s="263"/>
      <c r="B7" s="264"/>
      <c r="C7" s="278" t="s">
        <v>4</v>
      </c>
      <c r="D7" s="278"/>
      <c r="E7" s="278"/>
      <c r="F7" s="278"/>
      <c r="G7" s="278"/>
      <c r="H7" s="278"/>
      <c r="I7" s="278"/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</row>
    <row r="8" spans="1:28">
      <c r="A8" s="265"/>
      <c r="B8" s="266"/>
      <c r="C8" s="282" t="s">
        <v>5</v>
      </c>
      <c r="D8" s="282"/>
      <c r="E8" s="282" t="s">
        <v>6</v>
      </c>
      <c r="F8" s="282"/>
      <c r="G8" s="282" t="s">
        <v>7</v>
      </c>
      <c r="H8" s="282"/>
      <c r="I8" s="282" t="s">
        <v>8</v>
      </c>
      <c r="J8" s="282"/>
      <c r="K8" s="282" t="s">
        <v>9</v>
      </c>
      <c r="L8" s="282"/>
      <c r="M8" s="282" t="s">
        <v>10</v>
      </c>
      <c r="N8" s="282"/>
      <c r="O8" s="282" t="s">
        <v>11</v>
      </c>
      <c r="P8" s="282"/>
      <c r="Q8" s="282" t="s">
        <v>12</v>
      </c>
      <c r="R8" s="282"/>
      <c r="S8" s="282" t="s">
        <v>13</v>
      </c>
      <c r="T8" s="282"/>
      <c r="U8" s="282" t="s">
        <v>14</v>
      </c>
      <c r="V8" s="282"/>
      <c r="W8" s="282" t="s">
        <v>15</v>
      </c>
      <c r="X8" s="282"/>
      <c r="Y8" s="282" t="s">
        <v>16</v>
      </c>
      <c r="Z8" s="282"/>
    </row>
    <row r="9" spans="1:28">
      <c r="A9" s="267"/>
      <c r="B9" s="268"/>
      <c r="C9" s="2" t="s">
        <v>17</v>
      </c>
      <c r="D9" s="2" t="s">
        <v>18</v>
      </c>
      <c r="E9" s="2" t="s">
        <v>17</v>
      </c>
      <c r="F9" s="2" t="s">
        <v>18</v>
      </c>
      <c r="G9" s="2" t="s">
        <v>17</v>
      </c>
      <c r="H9" s="2" t="s">
        <v>18</v>
      </c>
      <c r="I9" s="2" t="s">
        <v>17</v>
      </c>
      <c r="J9" s="2" t="s">
        <v>18</v>
      </c>
      <c r="K9" s="2" t="s">
        <v>17</v>
      </c>
      <c r="L9" s="2" t="s">
        <v>18</v>
      </c>
      <c r="M9" s="2" t="s">
        <v>17</v>
      </c>
      <c r="N9" s="2" t="s">
        <v>18</v>
      </c>
      <c r="O9" s="2" t="s">
        <v>17</v>
      </c>
      <c r="P9" s="2" t="s">
        <v>18</v>
      </c>
      <c r="Q9" s="2" t="s">
        <v>17</v>
      </c>
      <c r="R9" s="2" t="s">
        <v>18</v>
      </c>
      <c r="S9" s="2" t="s">
        <v>17</v>
      </c>
      <c r="T9" s="2" t="s">
        <v>18</v>
      </c>
      <c r="U9" s="2" t="s">
        <v>17</v>
      </c>
      <c r="V9" s="2" t="s">
        <v>18</v>
      </c>
      <c r="W9" s="2" t="s">
        <v>17</v>
      </c>
      <c r="X9" s="2" t="s">
        <v>18</v>
      </c>
      <c r="Y9" s="2" t="s">
        <v>17</v>
      </c>
      <c r="Z9" s="2" t="s">
        <v>18</v>
      </c>
    </row>
    <row r="10" spans="1:28" ht="24.95" customHeight="1">
      <c r="A10" s="283" t="s">
        <v>19</v>
      </c>
      <c r="B10" s="4" t="s">
        <v>20</v>
      </c>
      <c r="C10" s="269">
        <v>0</v>
      </c>
      <c r="D10" s="269">
        <f>C10/4606956625*100</f>
        <v>0</v>
      </c>
      <c r="E10" s="269">
        <v>221403537</v>
      </c>
      <c r="F10" s="270">
        <f>E10/4606956625*100</f>
        <v>4.8058524319186526</v>
      </c>
      <c r="G10" s="269">
        <v>534174633</v>
      </c>
      <c r="H10" s="270">
        <f>G10/4606956625*100</f>
        <v>11.5949568550583</v>
      </c>
      <c r="I10" s="269">
        <v>446717608</v>
      </c>
      <c r="J10" s="270">
        <f>I10/4606956625*100</f>
        <v>9.6965881027803249</v>
      </c>
      <c r="K10" s="269">
        <v>355004333</v>
      </c>
      <c r="L10" s="270">
        <f>K10/4606956625*100</f>
        <v>7.7058318950419897</v>
      </c>
      <c r="M10" s="269">
        <v>270914000</v>
      </c>
      <c r="N10" s="270">
        <f>M10/4606956625*100</f>
        <v>5.8805415820471287</v>
      </c>
      <c r="O10" s="269">
        <v>363488001</v>
      </c>
      <c r="P10" s="270">
        <f>O10/4606956625*100</f>
        <v>7.8899809698121475</v>
      </c>
      <c r="Q10" s="269">
        <v>687833819</v>
      </c>
      <c r="R10" s="270">
        <f>Q10/4606956625*100</f>
        <v>14.930329824843966</v>
      </c>
      <c r="S10" s="269">
        <v>126682034</v>
      </c>
      <c r="T10" s="270">
        <f>S10/4606956625*100</f>
        <v>2.7497987133751236</v>
      </c>
      <c r="U10" s="269">
        <v>288604000</v>
      </c>
      <c r="V10" s="270">
        <f>U10/4606956625*100</f>
        <v>6.2645260959017612</v>
      </c>
      <c r="W10" s="269">
        <v>732507300</v>
      </c>
      <c r="X10" s="270">
        <f>W10/4606956625*100</f>
        <v>15.900025974305759</v>
      </c>
      <c r="Y10" s="269">
        <v>340509311</v>
      </c>
      <c r="Z10" s="270">
        <f>Y10/4606956625*100</f>
        <v>7.3911985442233252</v>
      </c>
      <c r="AA10" s="7">
        <f>SUM(C10,E10,G10,I10,K10,M10,O10,Q10,S10,U10,W10,Y10)</f>
        <v>4367838576</v>
      </c>
      <c r="AB10" s="22">
        <f>SUM(D10,F10,H10,J10,L10,N10,P10,R10,T10,V10,X10,Z10)</f>
        <v>94.809630989308488</v>
      </c>
    </row>
    <row r="11" spans="1:28" ht="24.95" customHeight="1">
      <c r="A11" s="283"/>
      <c r="B11" s="4" t="s">
        <v>21</v>
      </c>
      <c r="C11" s="269"/>
      <c r="D11" s="269"/>
      <c r="E11" s="269"/>
      <c r="F11" s="270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</row>
    <row r="12" spans="1:28" ht="24.95" customHeight="1">
      <c r="A12" s="283" t="s">
        <v>22</v>
      </c>
      <c r="B12" s="4" t="s">
        <v>20</v>
      </c>
      <c r="C12" s="269">
        <v>166118400</v>
      </c>
      <c r="D12" s="270">
        <f>C12/3044524365*100</f>
        <v>5.4563005607609911</v>
      </c>
      <c r="E12" s="269">
        <v>312621000</v>
      </c>
      <c r="F12" s="270">
        <f>E12/3044524365*100</f>
        <v>10.268303436619073</v>
      </c>
      <c r="G12" s="269">
        <v>252245250</v>
      </c>
      <c r="H12" s="270">
        <f>G12/3044524365*100</f>
        <v>8.2852104223511436</v>
      </c>
      <c r="I12" s="269">
        <v>746032000</v>
      </c>
      <c r="J12" s="270">
        <f>I12/3044524365*100</f>
        <v>24.504057467117693</v>
      </c>
      <c r="K12" s="269">
        <v>263751000</v>
      </c>
      <c r="L12" s="270">
        <f>K12/3044524365*100</f>
        <v>8.663126596459346</v>
      </c>
      <c r="M12" s="269">
        <v>91125250</v>
      </c>
      <c r="N12" s="270">
        <f>M12/3044524365*100</f>
        <v>2.9930865736395575</v>
      </c>
      <c r="O12" s="269">
        <v>616051000</v>
      </c>
      <c r="P12" s="270">
        <f>O12/3044524365*100</f>
        <v>20.234720637553512</v>
      </c>
      <c r="Q12" s="269">
        <v>166151000</v>
      </c>
      <c r="R12" s="270">
        <f>Q12/3044524365*100</f>
        <v>5.4573713355714926</v>
      </c>
      <c r="S12" s="269">
        <v>85850250</v>
      </c>
      <c r="T12" s="270">
        <f>S12/3044524365*100</f>
        <v>2.819824698627432</v>
      </c>
      <c r="U12" s="269">
        <v>169488000</v>
      </c>
      <c r="V12" s="270">
        <f>U12/3044524365*100</f>
        <v>5.5669779473090211</v>
      </c>
      <c r="W12" s="269">
        <v>86602000</v>
      </c>
      <c r="X12" s="270">
        <f>W12/3044524365*100</f>
        <v>2.844516568682478</v>
      </c>
      <c r="Y12" s="269">
        <v>88489215</v>
      </c>
      <c r="Z12" s="270">
        <f>Y12/3044524365*100</f>
        <v>2.9065037553082611</v>
      </c>
      <c r="AA12" s="7">
        <f>SUM(C12,E12,G12,I12,K12,M12,O12,Q12,S12,U12,W12,Y12)</f>
        <v>3044524365</v>
      </c>
      <c r="AB12" s="22">
        <f>SUM(D12,F12,H12,J12,L12,N12,P12,R12,T12,V12,X12,Z12)</f>
        <v>100.00000000000001</v>
      </c>
    </row>
    <row r="13" spans="1:28" ht="24.95" customHeight="1">
      <c r="A13" s="283"/>
      <c r="B13" s="4" t="s">
        <v>21</v>
      </c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</row>
  </sheetData>
  <mergeCells count="16">
    <mergeCell ref="A10:A11"/>
    <mergeCell ref="A12:A13"/>
    <mergeCell ref="A5:Z5"/>
    <mergeCell ref="C7:Z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8:V8"/>
    <mergeCell ref="W8:X8"/>
    <mergeCell ref="Y8:Z8"/>
  </mergeCells>
  <pageMargins left="0.118055555555556" right="0.118055555555556" top="0.94374999999999998" bottom="0.74791666666666701" header="0.31388888888888899" footer="0.31388888888888899"/>
  <pageSetup paperSize="512" scale="7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VX113"/>
  <sheetViews>
    <sheetView topLeftCell="A46" zoomScale="85" zoomScaleNormal="85" workbookViewId="0">
      <selection activeCell="H97" sqref="H97"/>
    </sheetView>
  </sheetViews>
  <sheetFormatPr defaultColWidth="6.85546875" defaultRowHeight="11.25"/>
  <cols>
    <col min="1" max="1" width="21.28515625" style="31" customWidth="1"/>
    <col min="2" max="7" width="1.7109375" style="32" customWidth="1"/>
    <col min="8" max="8" width="34.42578125" style="32" customWidth="1"/>
    <col min="9" max="9" width="14.7109375" style="32" customWidth="1"/>
    <col min="10" max="10" width="18.42578125" style="32" customWidth="1"/>
    <col min="11" max="11" width="12" style="33" customWidth="1"/>
    <col min="12" max="12" width="9.140625" style="33" customWidth="1"/>
    <col min="13" max="13" width="11.140625" style="33" customWidth="1"/>
    <col min="14" max="14" width="10.140625" style="33" customWidth="1"/>
    <col min="15" max="15" width="8.42578125" style="33" customWidth="1"/>
    <col min="16" max="16" width="15.85546875" style="33" customWidth="1"/>
    <col min="17" max="17" width="9.7109375" style="33" customWidth="1"/>
    <col min="18" max="18" width="15.140625" style="34" customWidth="1"/>
    <col min="19" max="19" width="9.85546875" style="33" customWidth="1"/>
    <col min="20" max="20" width="9" style="34" customWidth="1"/>
    <col min="21" max="21" width="17" style="32" customWidth="1"/>
    <col min="22" max="22" width="11.85546875" style="32" customWidth="1"/>
    <col min="23" max="23" width="17.7109375" style="35" customWidth="1"/>
    <col min="24" max="24" width="25" style="36" customWidth="1"/>
    <col min="25" max="260" width="6.85546875" style="32"/>
    <col min="261" max="261" width="4.7109375" style="32" customWidth="1"/>
    <col min="262" max="262" width="21.28515625" style="32" customWidth="1"/>
    <col min="263" max="268" width="1.7109375" style="32" customWidth="1"/>
    <col min="269" max="269" width="42.42578125" style="32" customWidth="1"/>
    <col min="270" max="270" width="15.140625" style="32" customWidth="1"/>
    <col min="271" max="271" width="9.140625" style="32" customWidth="1"/>
    <col min="272" max="272" width="6.85546875" style="32" hidden="1" customWidth="1"/>
    <col min="273" max="273" width="9.85546875" style="32" customWidth="1"/>
    <col min="274" max="274" width="10.85546875" style="32" customWidth="1"/>
    <col min="275" max="275" width="16.42578125" style="32" customWidth="1"/>
    <col min="276" max="276" width="8.28515625" style="32" customWidth="1"/>
    <col min="277" max="277" width="14.85546875" style="32" customWidth="1"/>
    <col min="278" max="278" width="8" style="32" customWidth="1"/>
    <col min="279" max="279" width="6.42578125" style="32" customWidth="1"/>
    <col min="280" max="280" width="25" style="32" customWidth="1"/>
    <col min="281" max="516" width="6.85546875" style="32"/>
    <col min="517" max="517" width="4.7109375" style="32" customWidth="1"/>
    <col min="518" max="518" width="21.28515625" style="32" customWidth="1"/>
    <col min="519" max="524" width="1.7109375" style="32" customWidth="1"/>
    <col min="525" max="525" width="42.42578125" style="32" customWidth="1"/>
    <col min="526" max="526" width="15.140625" style="32" customWidth="1"/>
    <col min="527" max="527" width="9.140625" style="32" customWidth="1"/>
    <col min="528" max="528" width="6.85546875" style="32" hidden="1" customWidth="1"/>
    <col min="529" max="529" width="9.85546875" style="32" customWidth="1"/>
    <col min="530" max="530" width="10.85546875" style="32" customWidth="1"/>
    <col min="531" max="531" width="16.42578125" style="32" customWidth="1"/>
    <col min="532" max="532" width="8.28515625" style="32" customWidth="1"/>
    <col min="533" max="533" width="14.85546875" style="32" customWidth="1"/>
    <col min="534" max="534" width="8" style="32" customWidth="1"/>
    <col min="535" max="535" width="6.42578125" style="32" customWidth="1"/>
    <col min="536" max="536" width="25" style="32" customWidth="1"/>
    <col min="537" max="772" width="6.85546875" style="32"/>
    <col min="773" max="773" width="4.7109375" style="32" customWidth="1"/>
    <col min="774" max="774" width="21.28515625" style="32" customWidth="1"/>
    <col min="775" max="780" width="1.7109375" style="32" customWidth="1"/>
    <col min="781" max="781" width="42.42578125" style="32" customWidth="1"/>
    <col min="782" max="782" width="15.140625" style="32" customWidth="1"/>
    <col min="783" max="783" width="9.140625" style="32" customWidth="1"/>
    <col min="784" max="784" width="6.85546875" style="32" hidden="1" customWidth="1"/>
    <col min="785" max="785" width="9.85546875" style="32" customWidth="1"/>
    <col min="786" max="786" width="10.85546875" style="32" customWidth="1"/>
    <col min="787" max="787" width="16.42578125" style="32" customWidth="1"/>
    <col min="788" max="788" width="8.28515625" style="32" customWidth="1"/>
    <col min="789" max="789" width="14.85546875" style="32" customWidth="1"/>
    <col min="790" max="790" width="8" style="32" customWidth="1"/>
    <col min="791" max="791" width="6.42578125" style="32" customWidth="1"/>
    <col min="792" max="792" width="25" style="32" customWidth="1"/>
    <col min="793" max="1028" width="6.85546875" style="32"/>
    <col min="1029" max="1029" width="4.7109375" style="32" customWidth="1"/>
    <col min="1030" max="1030" width="21.28515625" style="32" customWidth="1"/>
    <col min="1031" max="1036" width="1.7109375" style="32" customWidth="1"/>
    <col min="1037" max="1037" width="42.42578125" style="32" customWidth="1"/>
    <col min="1038" max="1038" width="15.140625" style="32" customWidth="1"/>
    <col min="1039" max="1039" width="9.140625" style="32" customWidth="1"/>
    <col min="1040" max="1040" width="6.85546875" style="32" hidden="1" customWidth="1"/>
    <col min="1041" max="1041" width="9.85546875" style="32" customWidth="1"/>
    <col min="1042" max="1042" width="10.85546875" style="32" customWidth="1"/>
    <col min="1043" max="1043" width="16.42578125" style="32" customWidth="1"/>
    <col min="1044" max="1044" width="8.28515625" style="32" customWidth="1"/>
    <col min="1045" max="1045" width="14.85546875" style="32" customWidth="1"/>
    <col min="1046" max="1046" width="8" style="32" customWidth="1"/>
    <col min="1047" max="1047" width="6.42578125" style="32" customWidth="1"/>
    <col min="1048" max="1048" width="25" style="32" customWidth="1"/>
    <col min="1049" max="1284" width="6.85546875" style="32"/>
    <col min="1285" max="1285" width="4.7109375" style="32" customWidth="1"/>
    <col min="1286" max="1286" width="21.28515625" style="32" customWidth="1"/>
    <col min="1287" max="1292" width="1.7109375" style="32" customWidth="1"/>
    <col min="1293" max="1293" width="42.42578125" style="32" customWidth="1"/>
    <col min="1294" max="1294" width="15.140625" style="32" customWidth="1"/>
    <col min="1295" max="1295" width="9.140625" style="32" customWidth="1"/>
    <col min="1296" max="1296" width="6.85546875" style="32" hidden="1" customWidth="1"/>
    <col min="1297" max="1297" width="9.85546875" style="32" customWidth="1"/>
    <col min="1298" max="1298" width="10.85546875" style="32" customWidth="1"/>
    <col min="1299" max="1299" width="16.42578125" style="32" customWidth="1"/>
    <col min="1300" max="1300" width="8.28515625" style="32" customWidth="1"/>
    <col min="1301" max="1301" width="14.85546875" style="32" customWidth="1"/>
    <col min="1302" max="1302" width="8" style="32" customWidth="1"/>
    <col min="1303" max="1303" width="6.42578125" style="32" customWidth="1"/>
    <col min="1304" max="1304" width="25" style="32" customWidth="1"/>
    <col min="1305" max="1540" width="6.85546875" style="32"/>
    <col min="1541" max="1541" width="4.7109375" style="32" customWidth="1"/>
    <col min="1542" max="1542" width="21.28515625" style="32" customWidth="1"/>
    <col min="1543" max="1548" width="1.7109375" style="32" customWidth="1"/>
    <col min="1549" max="1549" width="42.42578125" style="32" customWidth="1"/>
    <col min="1550" max="1550" width="15.140625" style="32" customWidth="1"/>
    <col min="1551" max="1551" width="9.140625" style="32" customWidth="1"/>
    <col min="1552" max="1552" width="6.85546875" style="32" hidden="1" customWidth="1"/>
    <col min="1553" max="1553" width="9.85546875" style="32" customWidth="1"/>
    <col min="1554" max="1554" width="10.85546875" style="32" customWidth="1"/>
    <col min="1555" max="1555" width="16.42578125" style="32" customWidth="1"/>
    <col min="1556" max="1556" width="8.28515625" style="32" customWidth="1"/>
    <col min="1557" max="1557" width="14.85546875" style="32" customWidth="1"/>
    <col min="1558" max="1558" width="8" style="32" customWidth="1"/>
    <col min="1559" max="1559" width="6.42578125" style="32" customWidth="1"/>
    <col min="1560" max="1560" width="25" style="32" customWidth="1"/>
    <col min="1561" max="1796" width="6.85546875" style="32"/>
    <col min="1797" max="1797" width="4.7109375" style="32" customWidth="1"/>
    <col min="1798" max="1798" width="21.28515625" style="32" customWidth="1"/>
    <col min="1799" max="1804" width="1.7109375" style="32" customWidth="1"/>
    <col min="1805" max="1805" width="42.42578125" style="32" customWidth="1"/>
    <col min="1806" max="1806" width="15.140625" style="32" customWidth="1"/>
    <col min="1807" max="1807" width="9.140625" style="32" customWidth="1"/>
    <col min="1808" max="1808" width="6.85546875" style="32" hidden="1" customWidth="1"/>
    <col min="1809" max="1809" width="9.85546875" style="32" customWidth="1"/>
    <col min="1810" max="1810" width="10.85546875" style="32" customWidth="1"/>
    <col min="1811" max="1811" width="16.42578125" style="32" customWidth="1"/>
    <col min="1812" max="1812" width="8.28515625" style="32" customWidth="1"/>
    <col min="1813" max="1813" width="14.85546875" style="32" customWidth="1"/>
    <col min="1814" max="1814" width="8" style="32" customWidth="1"/>
    <col min="1815" max="1815" width="6.42578125" style="32" customWidth="1"/>
    <col min="1816" max="1816" width="25" style="32" customWidth="1"/>
    <col min="1817" max="2052" width="6.85546875" style="32"/>
    <col min="2053" max="2053" width="4.7109375" style="32" customWidth="1"/>
    <col min="2054" max="2054" width="21.28515625" style="32" customWidth="1"/>
    <col min="2055" max="2060" width="1.7109375" style="32" customWidth="1"/>
    <col min="2061" max="2061" width="42.42578125" style="32" customWidth="1"/>
    <col min="2062" max="2062" width="15.140625" style="32" customWidth="1"/>
    <col min="2063" max="2063" width="9.140625" style="32" customWidth="1"/>
    <col min="2064" max="2064" width="6.85546875" style="32" hidden="1" customWidth="1"/>
    <col min="2065" max="2065" width="9.85546875" style="32" customWidth="1"/>
    <col min="2066" max="2066" width="10.85546875" style="32" customWidth="1"/>
    <col min="2067" max="2067" width="16.42578125" style="32" customWidth="1"/>
    <col min="2068" max="2068" width="8.28515625" style="32" customWidth="1"/>
    <col min="2069" max="2069" width="14.85546875" style="32" customWidth="1"/>
    <col min="2070" max="2070" width="8" style="32" customWidth="1"/>
    <col min="2071" max="2071" width="6.42578125" style="32" customWidth="1"/>
    <col min="2072" max="2072" width="25" style="32" customWidth="1"/>
    <col min="2073" max="2308" width="6.85546875" style="32"/>
    <col min="2309" max="2309" width="4.7109375" style="32" customWidth="1"/>
    <col min="2310" max="2310" width="21.28515625" style="32" customWidth="1"/>
    <col min="2311" max="2316" width="1.7109375" style="32" customWidth="1"/>
    <col min="2317" max="2317" width="42.42578125" style="32" customWidth="1"/>
    <col min="2318" max="2318" width="15.140625" style="32" customWidth="1"/>
    <col min="2319" max="2319" width="9.140625" style="32" customWidth="1"/>
    <col min="2320" max="2320" width="6.85546875" style="32" hidden="1" customWidth="1"/>
    <col min="2321" max="2321" width="9.85546875" style="32" customWidth="1"/>
    <col min="2322" max="2322" width="10.85546875" style="32" customWidth="1"/>
    <col min="2323" max="2323" width="16.42578125" style="32" customWidth="1"/>
    <col min="2324" max="2324" width="8.28515625" style="32" customWidth="1"/>
    <col min="2325" max="2325" width="14.85546875" style="32" customWidth="1"/>
    <col min="2326" max="2326" width="8" style="32" customWidth="1"/>
    <col min="2327" max="2327" width="6.42578125" style="32" customWidth="1"/>
    <col min="2328" max="2328" width="25" style="32" customWidth="1"/>
    <col min="2329" max="2564" width="6.85546875" style="32"/>
    <col min="2565" max="2565" width="4.7109375" style="32" customWidth="1"/>
    <col min="2566" max="2566" width="21.28515625" style="32" customWidth="1"/>
    <col min="2567" max="2572" width="1.7109375" style="32" customWidth="1"/>
    <col min="2573" max="2573" width="42.42578125" style="32" customWidth="1"/>
    <col min="2574" max="2574" width="15.140625" style="32" customWidth="1"/>
    <col min="2575" max="2575" width="9.140625" style="32" customWidth="1"/>
    <col min="2576" max="2576" width="6.85546875" style="32" hidden="1" customWidth="1"/>
    <col min="2577" max="2577" width="9.85546875" style="32" customWidth="1"/>
    <col min="2578" max="2578" width="10.85546875" style="32" customWidth="1"/>
    <col min="2579" max="2579" width="16.42578125" style="32" customWidth="1"/>
    <col min="2580" max="2580" width="8.28515625" style="32" customWidth="1"/>
    <col min="2581" max="2581" width="14.85546875" style="32" customWidth="1"/>
    <col min="2582" max="2582" width="8" style="32" customWidth="1"/>
    <col min="2583" max="2583" width="6.42578125" style="32" customWidth="1"/>
    <col min="2584" max="2584" width="25" style="32" customWidth="1"/>
    <col min="2585" max="2820" width="6.85546875" style="32"/>
    <col min="2821" max="2821" width="4.7109375" style="32" customWidth="1"/>
    <col min="2822" max="2822" width="21.28515625" style="32" customWidth="1"/>
    <col min="2823" max="2828" width="1.7109375" style="32" customWidth="1"/>
    <col min="2829" max="2829" width="42.42578125" style="32" customWidth="1"/>
    <col min="2830" max="2830" width="15.140625" style="32" customWidth="1"/>
    <col min="2831" max="2831" width="9.140625" style="32" customWidth="1"/>
    <col min="2832" max="2832" width="6.85546875" style="32" hidden="1" customWidth="1"/>
    <col min="2833" max="2833" width="9.85546875" style="32" customWidth="1"/>
    <col min="2834" max="2834" width="10.85546875" style="32" customWidth="1"/>
    <col min="2835" max="2835" width="16.42578125" style="32" customWidth="1"/>
    <col min="2836" max="2836" width="8.28515625" style="32" customWidth="1"/>
    <col min="2837" max="2837" width="14.85546875" style="32" customWidth="1"/>
    <col min="2838" max="2838" width="8" style="32" customWidth="1"/>
    <col min="2839" max="2839" width="6.42578125" style="32" customWidth="1"/>
    <col min="2840" max="2840" width="25" style="32" customWidth="1"/>
    <col min="2841" max="3076" width="6.85546875" style="32"/>
    <col min="3077" max="3077" width="4.7109375" style="32" customWidth="1"/>
    <col min="3078" max="3078" width="21.28515625" style="32" customWidth="1"/>
    <col min="3079" max="3084" width="1.7109375" style="32" customWidth="1"/>
    <col min="3085" max="3085" width="42.42578125" style="32" customWidth="1"/>
    <col min="3086" max="3086" width="15.140625" style="32" customWidth="1"/>
    <col min="3087" max="3087" width="9.140625" style="32" customWidth="1"/>
    <col min="3088" max="3088" width="6.85546875" style="32" hidden="1" customWidth="1"/>
    <col min="3089" max="3089" width="9.85546875" style="32" customWidth="1"/>
    <col min="3090" max="3090" width="10.85546875" style="32" customWidth="1"/>
    <col min="3091" max="3091" width="16.42578125" style="32" customWidth="1"/>
    <col min="3092" max="3092" width="8.28515625" style="32" customWidth="1"/>
    <col min="3093" max="3093" width="14.85546875" style="32" customWidth="1"/>
    <col min="3094" max="3094" width="8" style="32" customWidth="1"/>
    <col min="3095" max="3095" width="6.42578125" style="32" customWidth="1"/>
    <col min="3096" max="3096" width="25" style="32" customWidth="1"/>
    <col min="3097" max="3332" width="6.85546875" style="32"/>
    <col min="3333" max="3333" width="4.7109375" style="32" customWidth="1"/>
    <col min="3334" max="3334" width="21.28515625" style="32" customWidth="1"/>
    <col min="3335" max="3340" width="1.7109375" style="32" customWidth="1"/>
    <col min="3341" max="3341" width="42.42578125" style="32" customWidth="1"/>
    <col min="3342" max="3342" width="15.140625" style="32" customWidth="1"/>
    <col min="3343" max="3343" width="9.140625" style="32" customWidth="1"/>
    <col min="3344" max="3344" width="6.85546875" style="32" hidden="1" customWidth="1"/>
    <col min="3345" max="3345" width="9.85546875" style="32" customWidth="1"/>
    <col min="3346" max="3346" width="10.85546875" style="32" customWidth="1"/>
    <col min="3347" max="3347" width="16.42578125" style="32" customWidth="1"/>
    <col min="3348" max="3348" width="8.28515625" style="32" customWidth="1"/>
    <col min="3349" max="3349" width="14.85546875" style="32" customWidth="1"/>
    <col min="3350" max="3350" width="8" style="32" customWidth="1"/>
    <col min="3351" max="3351" width="6.42578125" style="32" customWidth="1"/>
    <col min="3352" max="3352" width="25" style="32" customWidth="1"/>
    <col min="3353" max="3588" width="6.85546875" style="32"/>
    <col min="3589" max="3589" width="4.7109375" style="32" customWidth="1"/>
    <col min="3590" max="3590" width="21.28515625" style="32" customWidth="1"/>
    <col min="3591" max="3596" width="1.7109375" style="32" customWidth="1"/>
    <col min="3597" max="3597" width="42.42578125" style="32" customWidth="1"/>
    <col min="3598" max="3598" width="15.140625" style="32" customWidth="1"/>
    <col min="3599" max="3599" width="9.140625" style="32" customWidth="1"/>
    <col min="3600" max="3600" width="6.85546875" style="32" hidden="1" customWidth="1"/>
    <col min="3601" max="3601" width="9.85546875" style="32" customWidth="1"/>
    <col min="3602" max="3602" width="10.85546875" style="32" customWidth="1"/>
    <col min="3603" max="3603" width="16.42578125" style="32" customWidth="1"/>
    <col min="3604" max="3604" width="8.28515625" style="32" customWidth="1"/>
    <col min="3605" max="3605" width="14.85546875" style="32" customWidth="1"/>
    <col min="3606" max="3606" width="8" style="32" customWidth="1"/>
    <col min="3607" max="3607" width="6.42578125" style="32" customWidth="1"/>
    <col min="3608" max="3608" width="25" style="32" customWidth="1"/>
    <col min="3609" max="3844" width="6.85546875" style="32"/>
    <col min="3845" max="3845" width="4.7109375" style="32" customWidth="1"/>
    <col min="3846" max="3846" width="21.28515625" style="32" customWidth="1"/>
    <col min="3847" max="3852" width="1.7109375" style="32" customWidth="1"/>
    <col min="3853" max="3853" width="42.42578125" style="32" customWidth="1"/>
    <col min="3854" max="3854" width="15.140625" style="32" customWidth="1"/>
    <col min="3855" max="3855" width="9.140625" style="32" customWidth="1"/>
    <col min="3856" max="3856" width="6.85546875" style="32" hidden="1" customWidth="1"/>
    <col min="3857" max="3857" width="9.85546875" style="32" customWidth="1"/>
    <col min="3858" max="3858" width="10.85546875" style="32" customWidth="1"/>
    <col min="3859" max="3859" width="16.42578125" style="32" customWidth="1"/>
    <col min="3860" max="3860" width="8.28515625" style="32" customWidth="1"/>
    <col min="3861" max="3861" width="14.85546875" style="32" customWidth="1"/>
    <col min="3862" max="3862" width="8" style="32" customWidth="1"/>
    <col min="3863" max="3863" width="6.42578125" style="32" customWidth="1"/>
    <col min="3864" max="3864" width="25" style="32" customWidth="1"/>
    <col min="3865" max="4100" width="6.85546875" style="32"/>
    <col min="4101" max="4101" width="4.7109375" style="32" customWidth="1"/>
    <col min="4102" max="4102" width="21.28515625" style="32" customWidth="1"/>
    <col min="4103" max="4108" width="1.7109375" style="32" customWidth="1"/>
    <col min="4109" max="4109" width="42.42578125" style="32" customWidth="1"/>
    <col min="4110" max="4110" width="15.140625" style="32" customWidth="1"/>
    <col min="4111" max="4111" width="9.140625" style="32" customWidth="1"/>
    <col min="4112" max="4112" width="6.85546875" style="32" hidden="1" customWidth="1"/>
    <col min="4113" max="4113" width="9.85546875" style="32" customWidth="1"/>
    <col min="4114" max="4114" width="10.85546875" style="32" customWidth="1"/>
    <col min="4115" max="4115" width="16.42578125" style="32" customWidth="1"/>
    <col min="4116" max="4116" width="8.28515625" style="32" customWidth="1"/>
    <col min="4117" max="4117" width="14.85546875" style="32" customWidth="1"/>
    <col min="4118" max="4118" width="8" style="32" customWidth="1"/>
    <col min="4119" max="4119" width="6.42578125" style="32" customWidth="1"/>
    <col min="4120" max="4120" width="25" style="32" customWidth="1"/>
    <col min="4121" max="4356" width="6.85546875" style="32"/>
    <col min="4357" max="4357" width="4.7109375" style="32" customWidth="1"/>
    <col min="4358" max="4358" width="21.28515625" style="32" customWidth="1"/>
    <col min="4359" max="4364" width="1.7109375" style="32" customWidth="1"/>
    <col min="4365" max="4365" width="42.42578125" style="32" customWidth="1"/>
    <col min="4366" max="4366" width="15.140625" style="32" customWidth="1"/>
    <col min="4367" max="4367" width="9.140625" style="32" customWidth="1"/>
    <col min="4368" max="4368" width="6.85546875" style="32" hidden="1" customWidth="1"/>
    <col min="4369" max="4369" width="9.85546875" style="32" customWidth="1"/>
    <col min="4370" max="4370" width="10.85546875" style="32" customWidth="1"/>
    <col min="4371" max="4371" width="16.42578125" style="32" customWidth="1"/>
    <col min="4372" max="4372" width="8.28515625" style="32" customWidth="1"/>
    <col min="4373" max="4373" width="14.85546875" style="32" customWidth="1"/>
    <col min="4374" max="4374" width="8" style="32" customWidth="1"/>
    <col min="4375" max="4375" width="6.42578125" style="32" customWidth="1"/>
    <col min="4376" max="4376" width="25" style="32" customWidth="1"/>
    <col min="4377" max="4612" width="6.85546875" style="32"/>
    <col min="4613" max="4613" width="4.7109375" style="32" customWidth="1"/>
    <col min="4614" max="4614" width="21.28515625" style="32" customWidth="1"/>
    <col min="4615" max="4620" width="1.7109375" style="32" customWidth="1"/>
    <col min="4621" max="4621" width="42.42578125" style="32" customWidth="1"/>
    <col min="4622" max="4622" width="15.140625" style="32" customWidth="1"/>
    <col min="4623" max="4623" width="9.140625" style="32" customWidth="1"/>
    <col min="4624" max="4624" width="6.85546875" style="32" hidden="1" customWidth="1"/>
    <col min="4625" max="4625" width="9.85546875" style="32" customWidth="1"/>
    <col min="4626" max="4626" width="10.85546875" style="32" customWidth="1"/>
    <col min="4627" max="4627" width="16.42578125" style="32" customWidth="1"/>
    <col min="4628" max="4628" width="8.28515625" style="32" customWidth="1"/>
    <col min="4629" max="4629" width="14.85546875" style="32" customWidth="1"/>
    <col min="4630" max="4630" width="8" style="32" customWidth="1"/>
    <col min="4631" max="4631" width="6.42578125" style="32" customWidth="1"/>
    <col min="4632" max="4632" width="25" style="32" customWidth="1"/>
    <col min="4633" max="4868" width="6.85546875" style="32"/>
    <col min="4869" max="4869" width="4.7109375" style="32" customWidth="1"/>
    <col min="4870" max="4870" width="21.28515625" style="32" customWidth="1"/>
    <col min="4871" max="4876" width="1.7109375" style="32" customWidth="1"/>
    <col min="4877" max="4877" width="42.42578125" style="32" customWidth="1"/>
    <col min="4878" max="4878" width="15.140625" style="32" customWidth="1"/>
    <col min="4879" max="4879" width="9.140625" style="32" customWidth="1"/>
    <col min="4880" max="4880" width="6.85546875" style="32" hidden="1" customWidth="1"/>
    <col min="4881" max="4881" width="9.85546875" style="32" customWidth="1"/>
    <col min="4882" max="4882" width="10.85546875" style="32" customWidth="1"/>
    <col min="4883" max="4883" width="16.42578125" style="32" customWidth="1"/>
    <col min="4884" max="4884" width="8.28515625" style="32" customWidth="1"/>
    <col min="4885" max="4885" width="14.85546875" style="32" customWidth="1"/>
    <col min="4886" max="4886" width="8" style="32" customWidth="1"/>
    <col min="4887" max="4887" width="6.42578125" style="32" customWidth="1"/>
    <col min="4888" max="4888" width="25" style="32" customWidth="1"/>
    <col min="4889" max="5124" width="6.85546875" style="32"/>
    <col min="5125" max="5125" width="4.7109375" style="32" customWidth="1"/>
    <col min="5126" max="5126" width="21.28515625" style="32" customWidth="1"/>
    <col min="5127" max="5132" width="1.7109375" style="32" customWidth="1"/>
    <col min="5133" max="5133" width="42.42578125" style="32" customWidth="1"/>
    <col min="5134" max="5134" width="15.140625" style="32" customWidth="1"/>
    <col min="5135" max="5135" width="9.140625" style="32" customWidth="1"/>
    <col min="5136" max="5136" width="6.85546875" style="32" hidden="1" customWidth="1"/>
    <col min="5137" max="5137" width="9.85546875" style="32" customWidth="1"/>
    <col min="5138" max="5138" width="10.85546875" style="32" customWidth="1"/>
    <col min="5139" max="5139" width="16.42578125" style="32" customWidth="1"/>
    <col min="5140" max="5140" width="8.28515625" style="32" customWidth="1"/>
    <col min="5141" max="5141" width="14.85546875" style="32" customWidth="1"/>
    <col min="5142" max="5142" width="8" style="32" customWidth="1"/>
    <col min="5143" max="5143" width="6.42578125" style="32" customWidth="1"/>
    <col min="5144" max="5144" width="25" style="32" customWidth="1"/>
    <col min="5145" max="5380" width="6.85546875" style="32"/>
    <col min="5381" max="5381" width="4.7109375" style="32" customWidth="1"/>
    <col min="5382" max="5382" width="21.28515625" style="32" customWidth="1"/>
    <col min="5383" max="5388" width="1.7109375" style="32" customWidth="1"/>
    <col min="5389" max="5389" width="42.42578125" style="32" customWidth="1"/>
    <col min="5390" max="5390" width="15.140625" style="32" customWidth="1"/>
    <col min="5391" max="5391" width="9.140625" style="32" customWidth="1"/>
    <col min="5392" max="5392" width="6.85546875" style="32" hidden="1" customWidth="1"/>
    <col min="5393" max="5393" width="9.85546875" style="32" customWidth="1"/>
    <col min="5394" max="5394" width="10.85546875" style="32" customWidth="1"/>
    <col min="5395" max="5395" width="16.42578125" style="32" customWidth="1"/>
    <col min="5396" max="5396" width="8.28515625" style="32" customWidth="1"/>
    <col min="5397" max="5397" width="14.85546875" style="32" customWidth="1"/>
    <col min="5398" max="5398" width="8" style="32" customWidth="1"/>
    <col min="5399" max="5399" width="6.42578125" style="32" customWidth="1"/>
    <col min="5400" max="5400" width="25" style="32" customWidth="1"/>
    <col min="5401" max="5636" width="6.85546875" style="32"/>
    <col min="5637" max="5637" width="4.7109375" style="32" customWidth="1"/>
    <col min="5638" max="5638" width="21.28515625" style="32" customWidth="1"/>
    <col min="5639" max="5644" width="1.7109375" style="32" customWidth="1"/>
    <col min="5645" max="5645" width="42.42578125" style="32" customWidth="1"/>
    <col min="5646" max="5646" width="15.140625" style="32" customWidth="1"/>
    <col min="5647" max="5647" width="9.140625" style="32" customWidth="1"/>
    <col min="5648" max="5648" width="6.85546875" style="32" hidden="1" customWidth="1"/>
    <col min="5649" max="5649" width="9.85546875" style="32" customWidth="1"/>
    <col min="5650" max="5650" width="10.85546875" style="32" customWidth="1"/>
    <col min="5651" max="5651" width="16.42578125" style="32" customWidth="1"/>
    <col min="5652" max="5652" width="8.28515625" style="32" customWidth="1"/>
    <col min="5653" max="5653" width="14.85546875" style="32" customWidth="1"/>
    <col min="5654" max="5654" width="8" style="32" customWidth="1"/>
    <col min="5655" max="5655" width="6.42578125" style="32" customWidth="1"/>
    <col min="5656" max="5656" width="25" style="32" customWidth="1"/>
    <col min="5657" max="5892" width="6.85546875" style="32"/>
    <col min="5893" max="5893" width="4.7109375" style="32" customWidth="1"/>
    <col min="5894" max="5894" width="21.28515625" style="32" customWidth="1"/>
    <col min="5895" max="5900" width="1.7109375" style="32" customWidth="1"/>
    <col min="5901" max="5901" width="42.42578125" style="32" customWidth="1"/>
    <col min="5902" max="5902" width="15.140625" style="32" customWidth="1"/>
    <col min="5903" max="5903" width="9.140625" style="32" customWidth="1"/>
    <col min="5904" max="5904" width="6.85546875" style="32" hidden="1" customWidth="1"/>
    <col min="5905" max="5905" width="9.85546875" style="32" customWidth="1"/>
    <col min="5906" max="5906" width="10.85546875" style="32" customWidth="1"/>
    <col min="5907" max="5907" width="16.42578125" style="32" customWidth="1"/>
    <col min="5908" max="5908" width="8.28515625" style="32" customWidth="1"/>
    <col min="5909" max="5909" width="14.85546875" style="32" customWidth="1"/>
    <col min="5910" max="5910" width="8" style="32" customWidth="1"/>
    <col min="5911" max="5911" width="6.42578125" style="32" customWidth="1"/>
    <col min="5912" max="5912" width="25" style="32" customWidth="1"/>
    <col min="5913" max="6148" width="6.85546875" style="32"/>
    <col min="6149" max="6149" width="4.7109375" style="32" customWidth="1"/>
    <col min="6150" max="6150" width="21.28515625" style="32" customWidth="1"/>
    <col min="6151" max="6156" width="1.7109375" style="32" customWidth="1"/>
    <col min="6157" max="6157" width="42.42578125" style="32" customWidth="1"/>
    <col min="6158" max="6158" width="15.140625" style="32" customWidth="1"/>
    <col min="6159" max="6159" width="9.140625" style="32" customWidth="1"/>
    <col min="6160" max="6160" width="6.85546875" style="32" hidden="1" customWidth="1"/>
    <col min="6161" max="6161" width="9.85546875" style="32" customWidth="1"/>
    <col min="6162" max="6162" width="10.85546875" style="32" customWidth="1"/>
    <col min="6163" max="6163" width="16.42578125" style="32" customWidth="1"/>
    <col min="6164" max="6164" width="8.28515625" style="32" customWidth="1"/>
    <col min="6165" max="6165" width="14.85546875" style="32" customWidth="1"/>
    <col min="6166" max="6166" width="8" style="32" customWidth="1"/>
    <col min="6167" max="6167" width="6.42578125" style="32" customWidth="1"/>
    <col min="6168" max="6168" width="25" style="32" customWidth="1"/>
    <col min="6169" max="6404" width="6.85546875" style="32"/>
    <col min="6405" max="6405" width="4.7109375" style="32" customWidth="1"/>
    <col min="6406" max="6406" width="21.28515625" style="32" customWidth="1"/>
    <col min="6407" max="6412" width="1.7109375" style="32" customWidth="1"/>
    <col min="6413" max="6413" width="42.42578125" style="32" customWidth="1"/>
    <col min="6414" max="6414" width="15.140625" style="32" customWidth="1"/>
    <col min="6415" max="6415" width="9.140625" style="32" customWidth="1"/>
    <col min="6416" max="6416" width="6.85546875" style="32" hidden="1" customWidth="1"/>
    <col min="6417" max="6417" width="9.85546875" style="32" customWidth="1"/>
    <col min="6418" max="6418" width="10.85546875" style="32" customWidth="1"/>
    <col min="6419" max="6419" width="16.42578125" style="32" customWidth="1"/>
    <col min="6420" max="6420" width="8.28515625" style="32" customWidth="1"/>
    <col min="6421" max="6421" width="14.85546875" style="32" customWidth="1"/>
    <col min="6422" max="6422" width="8" style="32" customWidth="1"/>
    <col min="6423" max="6423" width="6.42578125" style="32" customWidth="1"/>
    <col min="6424" max="6424" width="25" style="32" customWidth="1"/>
    <col min="6425" max="6660" width="6.85546875" style="32"/>
    <col min="6661" max="6661" width="4.7109375" style="32" customWidth="1"/>
    <col min="6662" max="6662" width="21.28515625" style="32" customWidth="1"/>
    <col min="6663" max="6668" width="1.7109375" style="32" customWidth="1"/>
    <col min="6669" max="6669" width="42.42578125" style="32" customWidth="1"/>
    <col min="6670" max="6670" width="15.140625" style="32" customWidth="1"/>
    <col min="6671" max="6671" width="9.140625" style="32" customWidth="1"/>
    <col min="6672" max="6672" width="6.85546875" style="32" hidden="1" customWidth="1"/>
    <col min="6673" max="6673" width="9.85546875" style="32" customWidth="1"/>
    <col min="6674" max="6674" width="10.85546875" style="32" customWidth="1"/>
    <col min="6675" max="6675" width="16.42578125" style="32" customWidth="1"/>
    <col min="6676" max="6676" width="8.28515625" style="32" customWidth="1"/>
    <col min="6677" max="6677" width="14.85546875" style="32" customWidth="1"/>
    <col min="6678" max="6678" width="8" style="32" customWidth="1"/>
    <col min="6679" max="6679" width="6.42578125" style="32" customWidth="1"/>
    <col min="6680" max="6680" width="25" style="32" customWidth="1"/>
    <col min="6681" max="6916" width="6.85546875" style="32"/>
    <col min="6917" max="6917" width="4.7109375" style="32" customWidth="1"/>
    <col min="6918" max="6918" width="21.28515625" style="32" customWidth="1"/>
    <col min="6919" max="6924" width="1.7109375" style="32" customWidth="1"/>
    <col min="6925" max="6925" width="42.42578125" style="32" customWidth="1"/>
    <col min="6926" max="6926" width="15.140625" style="32" customWidth="1"/>
    <col min="6927" max="6927" width="9.140625" style="32" customWidth="1"/>
    <col min="6928" max="6928" width="6.85546875" style="32" hidden="1" customWidth="1"/>
    <col min="6929" max="6929" width="9.85546875" style="32" customWidth="1"/>
    <col min="6930" max="6930" width="10.85546875" style="32" customWidth="1"/>
    <col min="6931" max="6931" width="16.42578125" style="32" customWidth="1"/>
    <col min="6932" max="6932" width="8.28515625" style="32" customWidth="1"/>
    <col min="6933" max="6933" width="14.85546875" style="32" customWidth="1"/>
    <col min="6934" max="6934" width="8" style="32" customWidth="1"/>
    <col min="6935" max="6935" width="6.42578125" style="32" customWidth="1"/>
    <col min="6936" max="6936" width="25" style="32" customWidth="1"/>
    <col min="6937" max="7172" width="6.85546875" style="32"/>
    <col min="7173" max="7173" width="4.7109375" style="32" customWidth="1"/>
    <col min="7174" max="7174" width="21.28515625" style="32" customWidth="1"/>
    <col min="7175" max="7180" width="1.7109375" style="32" customWidth="1"/>
    <col min="7181" max="7181" width="42.42578125" style="32" customWidth="1"/>
    <col min="7182" max="7182" width="15.140625" style="32" customWidth="1"/>
    <col min="7183" max="7183" width="9.140625" style="32" customWidth="1"/>
    <col min="7184" max="7184" width="6.85546875" style="32" hidden="1" customWidth="1"/>
    <col min="7185" max="7185" width="9.85546875" style="32" customWidth="1"/>
    <col min="7186" max="7186" width="10.85546875" style="32" customWidth="1"/>
    <col min="7187" max="7187" width="16.42578125" style="32" customWidth="1"/>
    <col min="7188" max="7188" width="8.28515625" style="32" customWidth="1"/>
    <col min="7189" max="7189" width="14.85546875" style="32" customWidth="1"/>
    <col min="7190" max="7190" width="8" style="32" customWidth="1"/>
    <col min="7191" max="7191" width="6.42578125" style="32" customWidth="1"/>
    <col min="7192" max="7192" width="25" style="32" customWidth="1"/>
    <col min="7193" max="7428" width="6.85546875" style="32"/>
    <col min="7429" max="7429" width="4.7109375" style="32" customWidth="1"/>
    <col min="7430" max="7430" width="21.28515625" style="32" customWidth="1"/>
    <col min="7431" max="7436" width="1.7109375" style="32" customWidth="1"/>
    <col min="7437" max="7437" width="42.42578125" style="32" customWidth="1"/>
    <col min="7438" max="7438" width="15.140625" style="32" customWidth="1"/>
    <col min="7439" max="7439" width="9.140625" style="32" customWidth="1"/>
    <col min="7440" max="7440" width="6.85546875" style="32" hidden="1" customWidth="1"/>
    <col min="7441" max="7441" width="9.85546875" style="32" customWidth="1"/>
    <col min="7442" max="7442" width="10.85546875" style="32" customWidth="1"/>
    <col min="7443" max="7443" width="16.42578125" style="32" customWidth="1"/>
    <col min="7444" max="7444" width="8.28515625" style="32" customWidth="1"/>
    <col min="7445" max="7445" width="14.85546875" style="32" customWidth="1"/>
    <col min="7446" max="7446" width="8" style="32" customWidth="1"/>
    <col min="7447" max="7447" width="6.42578125" style="32" customWidth="1"/>
    <col min="7448" max="7448" width="25" style="32" customWidth="1"/>
    <col min="7449" max="7684" width="6.85546875" style="32"/>
    <col min="7685" max="7685" width="4.7109375" style="32" customWidth="1"/>
    <col min="7686" max="7686" width="21.28515625" style="32" customWidth="1"/>
    <col min="7687" max="7692" width="1.7109375" style="32" customWidth="1"/>
    <col min="7693" max="7693" width="42.42578125" style="32" customWidth="1"/>
    <col min="7694" max="7694" width="15.140625" style="32" customWidth="1"/>
    <col min="7695" max="7695" width="9.140625" style="32" customWidth="1"/>
    <col min="7696" max="7696" width="6.85546875" style="32" hidden="1" customWidth="1"/>
    <col min="7697" max="7697" width="9.85546875" style="32" customWidth="1"/>
    <col min="7698" max="7698" width="10.85546875" style="32" customWidth="1"/>
    <col min="7699" max="7699" width="16.42578125" style="32" customWidth="1"/>
    <col min="7700" max="7700" width="8.28515625" style="32" customWidth="1"/>
    <col min="7701" max="7701" width="14.85546875" style="32" customWidth="1"/>
    <col min="7702" max="7702" width="8" style="32" customWidth="1"/>
    <col min="7703" max="7703" width="6.42578125" style="32" customWidth="1"/>
    <col min="7704" max="7704" width="25" style="32" customWidth="1"/>
    <col min="7705" max="7940" width="6.85546875" style="32"/>
    <col min="7941" max="7941" width="4.7109375" style="32" customWidth="1"/>
    <col min="7942" max="7942" width="21.28515625" style="32" customWidth="1"/>
    <col min="7943" max="7948" width="1.7109375" style="32" customWidth="1"/>
    <col min="7949" max="7949" width="42.42578125" style="32" customWidth="1"/>
    <col min="7950" max="7950" width="15.140625" style="32" customWidth="1"/>
    <col min="7951" max="7951" width="9.140625" style="32" customWidth="1"/>
    <col min="7952" max="7952" width="6.85546875" style="32" hidden="1" customWidth="1"/>
    <col min="7953" max="7953" width="9.85546875" style="32" customWidth="1"/>
    <col min="7954" max="7954" width="10.85546875" style="32" customWidth="1"/>
    <col min="7955" max="7955" width="16.42578125" style="32" customWidth="1"/>
    <col min="7956" max="7956" width="8.28515625" style="32" customWidth="1"/>
    <col min="7957" max="7957" width="14.85546875" style="32" customWidth="1"/>
    <col min="7958" max="7958" width="8" style="32" customWidth="1"/>
    <col min="7959" max="7959" width="6.42578125" style="32" customWidth="1"/>
    <col min="7960" max="7960" width="25" style="32" customWidth="1"/>
    <col min="7961" max="8196" width="6.85546875" style="32"/>
    <col min="8197" max="8197" width="4.7109375" style="32" customWidth="1"/>
    <col min="8198" max="8198" width="21.28515625" style="32" customWidth="1"/>
    <col min="8199" max="8204" width="1.7109375" style="32" customWidth="1"/>
    <col min="8205" max="8205" width="42.42578125" style="32" customWidth="1"/>
    <col min="8206" max="8206" width="15.140625" style="32" customWidth="1"/>
    <col min="8207" max="8207" width="9.140625" style="32" customWidth="1"/>
    <col min="8208" max="8208" width="6.85546875" style="32" hidden="1" customWidth="1"/>
    <col min="8209" max="8209" width="9.85546875" style="32" customWidth="1"/>
    <col min="8210" max="8210" width="10.85546875" style="32" customWidth="1"/>
    <col min="8211" max="8211" width="16.42578125" style="32" customWidth="1"/>
    <col min="8212" max="8212" width="8.28515625" style="32" customWidth="1"/>
    <col min="8213" max="8213" width="14.85546875" style="32" customWidth="1"/>
    <col min="8214" max="8214" width="8" style="32" customWidth="1"/>
    <col min="8215" max="8215" width="6.42578125" style="32" customWidth="1"/>
    <col min="8216" max="8216" width="25" style="32" customWidth="1"/>
    <col min="8217" max="8452" width="6.85546875" style="32"/>
    <col min="8453" max="8453" width="4.7109375" style="32" customWidth="1"/>
    <col min="8454" max="8454" width="21.28515625" style="32" customWidth="1"/>
    <col min="8455" max="8460" width="1.7109375" style="32" customWidth="1"/>
    <col min="8461" max="8461" width="42.42578125" style="32" customWidth="1"/>
    <col min="8462" max="8462" width="15.140625" style="32" customWidth="1"/>
    <col min="8463" max="8463" width="9.140625" style="32" customWidth="1"/>
    <col min="8464" max="8464" width="6.85546875" style="32" hidden="1" customWidth="1"/>
    <col min="8465" max="8465" width="9.85546875" style="32" customWidth="1"/>
    <col min="8466" max="8466" width="10.85546875" style="32" customWidth="1"/>
    <col min="8467" max="8467" width="16.42578125" style="32" customWidth="1"/>
    <col min="8468" max="8468" width="8.28515625" style="32" customWidth="1"/>
    <col min="8469" max="8469" width="14.85546875" style="32" customWidth="1"/>
    <col min="8470" max="8470" width="8" style="32" customWidth="1"/>
    <col min="8471" max="8471" width="6.42578125" style="32" customWidth="1"/>
    <col min="8472" max="8472" width="25" style="32" customWidth="1"/>
    <col min="8473" max="8708" width="6.85546875" style="32"/>
    <col min="8709" max="8709" width="4.7109375" style="32" customWidth="1"/>
    <col min="8710" max="8710" width="21.28515625" style="32" customWidth="1"/>
    <col min="8711" max="8716" width="1.7109375" style="32" customWidth="1"/>
    <col min="8717" max="8717" width="42.42578125" style="32" customWidth="1"/>
    <col min="8718" max="8718" width="15.140625" style="32" customWidth="1"/>
    <col min="8719" max="8719" width="9.140625" style="32" customWidth="1"/>
    <col min="8720" max="8720" width="6.85546875" style="32" hidden="1" customWidth="1"/>
    <col min="8721" max="8721" width="9.85546875" style="32" customWidth="1"/>
    <col min="8722" max="8722" width="10.85546875" style="32" customWidth="1"/>
    <col min="8723" max="8723" width="16.42578125" style="32" customWidth="1"/>
    <col min="8724" max="8724" width="8.28515625" style="32" customWidth="1"/>
    <col min="8725" max="8725" width="14.85546875" style="32" customWidth="1"/>
    <col min="8726" max="8726" width="8" style="32" customWidth="1"/>
    <col min="8727" max="8727" width="6.42578125" style="32" customWidth="1"/>
    <col min="8728" max="8728" width="25" style="32" customWidth="1"/>
    <col min="8729" max="8964" width="6.85546875" style="32"/>
    <col min="8965" max="8965" width="4.7109375" style="32" customWidth="1"/>
    <col min="8966" max="8966" width="21.28515625" style="32" customWidth="1"/>
    <col min="8967" max="8972" width="1.7109375" style="32" customWidth="1"/>
    <col min="8973" max="8973" width="42.42578125" style="32" customWidth="1"/>
    <col min="8974" max="8974" width="15.140625" style="32" customWidth="1"/>
    <col min="8975" max="8975" width="9.140625" style="32" customWidth="1"/>
    <col min="8976" max="8976" width="6.85546875" style="32" hidden="1" customWidth="1"/>
    <col min="8977" max="8977" width="9.85546875" style="32" customWidth="1"/>
    <col min="8978" max="8978" width="10.85546875" style="32" customWidth="1"/>
    <col min="8979" max="8979" width="16.42578125" style="32" customWidth="1"/>
    <col min="8980" max="8980" width="8.28515625" style="32" customWidth="1"/>
    <col min="8981" max="8981" width="14.85546875" style="32" customWidth="1"/>
    <col min="8982" max="8982" width="8" style="32" customWidth="1"/>
    <col min="8983" max="8983" width="6.42578125" style="32" customWidth="1"/>
    <col min="8984" max="8984" width="25" style="32" customWidth="1"/>
    <col min="8985" max="9220" width="6.85546875" style="32"/>
    <col min="9221" max="9221" width="4.7109375" style="32" customWidth="1"/>
    <col min="9222" max="9222" width="21.28515625" style="32" customWidth="1"/>
    <col min="9223" max="9228" width="1.7109375" style="32" customWidth="1"/>
    <col min="9229" max="9229" width="42.42578125" style="32" customWidth="1"/>
    <col min="9230" max="9230" width="15.140625" style="32" customWidth="1"/>
    <col min="9231" max="9231" width="9.140625" style="32" customWidth="1"/>
    <col min="9232" max="9232" width="6.85546875" style="32" hidden="1" customWidth="1"/>
    <col min="9233" max="9233" width="9.85546875" style="32" customWidth="1"/>
    <col min="9234" max="9234" width="10.85546875" style="32" customWidth="1"/>
    <col min="9235" max="9235" width="16.42578125" style="32" customWidth="1"/>
    <col min="9236" max="9236" width="8.28515625" style="32" customWidth="1"/>
    <col min="9237" max="9237" width="14.85546875" style="32" customWidth="1"/>
    <col min="9238" max="9238" width="8" style="32" customWidth="1"/>
    <col min="9239" max="9239" width="6.42578125" style="32" customWidth="1"/>
    <col min="9240" max="9240" width="25" style="32" customWidth="1"/>
    <col min="9241" max="9476" width="6.85546875" style="32"/>
    <col min="9477" max="9477" width="4.7109375" style="32" customWidth="1"/>
    <col min="9478" max="9478" width="21.28515625" style="32" customWidth="1"/>
    <col min="9479" max="9484" width="1.7109375" style="32" customWidth="1"/>
    <col min="9485" max="9485" width="42.42578125" style="32" customWidth="1"/>
    <col min="9486" max="9486" width="15.140625" style="32" customWidth="1"/>
    <col min="9487" max="9487" width="9.140625" style="32" customWidth="1"/>
    <col min="9488" max="9488" width="6.85546875" style="32" hidden="1" customWidth="1"/>
    <col min="9489" max="9489" width="9.85546875" style="32" customWidth="1"/>
    <col min="9490" max="9490" width="10.85546875" style="32" customWidth="1"/>
    <col min="9491" max="9491" width="16.42578125" style="32" customWidth="1"/>
    <col min="9492" max="9492" width="8.28515625" style="32" customWidth="1"/>
    <col min="9493" max="9493" width="14.85546875" style="32" customWidth="1"/>
    <col min="9494" max="9494" width="8" style="32" customWidth="1"/>
    <col min="9495" max="9495" width="6.42578125" style="32" customWidth="1"/>
    <col min="9496" max="9496" width="25" style="32" customWidth="1"/>
    <col min="9497" max="9732" width="6.85546875" style="32"/>
    <col min="9733" max="9733" width="4.7109375" style="32" customWidth="1"/>
    <col min="9734" max="9734" width="21.28515625" style="32" customWidth="1"/>
    <col min="9735" max="9740" width="1.7109375" style="32" customWidth="1"/>
    <col min="9741" max="9741" width="42.42578125" style="32" customWidth="1"/>
    <col min="9742" max="9742" width="15.140625" style="32" customWidth="1"/>
    <col min="9743" max="9743" width="9.140625" style="32" customWidth="1"/>
    <col min="9744" max="9744" width="6.85546875" style="32" hidden="1" customWidth="1"/>
    <col min="9745" max="9745" width="9.85546875" style="32" customWidth="1"/>
    <col min="9746" max="9746" width="10.85546875" style="32" customWidth="1"/>
    <col min="9747" max="9747" width="16.42578125" style="32" customWidth="1"/>
    <col min="9748" max="9748" width="8.28515625" style="32" customWidth="1"/>
    <col min="9749" max="9749" width="14.85546875" style="32" customWidth="1"/>
    <col min="9750" max="9750" width="8" style="32" customWidth="1"/>
    <col min="9751" max="9751" width="6.42578125" style="32" customWidth="1"/>
    <col min="9752" max="9752" width="25" style="32" customWidth="1"/>
    <col min="9753" max="9988" width="6.85546875" style="32"/>
    <col min="9989" max="9989" width="4.7109375" style="32" customWidth="1"/>
    <col min="9990" max="9990" width="21.28515625" style="32" customWidth="1"/>
    <col min="9991" max="9996" width="1.7109375" style="32" customWidth="1"/>
    <col min="9997" max="9997" width="42.42578125" style="32" customWidth="1"/>
    <col min="9998" max="9998" width="15.140625" style="32" customWidth="1"/>
    <col min="9999" max="9999" width="9.140625" style="32" customWidth="1"/>
    <col min="10000" max="10000" width="6.85546875" style="32" hidden="1" customWidth="1"/>
    <col min="10001" max="10001" width="9.85546875" style="32" customWidth="1"/>
    <col min="10002" max="10002" width="10.85546875" style="32" customWidth="1"/>
    <col min="10003" max="10003" width="16.42578125" style="32" customWidth="1"/>
    <col min="10004" max="10004" width="8.28515625" style="32" customWidth="1"/>
    <col min="10005" max="10005" width="14.85546875" style="32" customWidth="1"/>
    <col min="10006" max="10006" width="8" style="32" customWidth="1"/>
    <col min="10007" max="10007" width="6.42578125" style="32" customWidth="1"/>
    <col min="10008" max="10008" width="25" style="32" customWidth="1"/>
    <col min="10009" max="10244" width="6.85546875" style="32"/>
    <col min="10245" max="10245" width="4.7109375" style="32" customWidth="1"/>
    <col min="10246" max="10246" width="21.28515625" style="32" customWidth="1"/>
    <col min="10247" max="10252" width="1.7109375" style="32" customWidth="1"/>
    <col min="10253" max="10253" width="42.42578125" style="32" customWidth="1"/>
    <col min="10254" max="10254" width="15.140625" style="32" customWidth="1"/>
    <col min="10255" max="10255" width="9.140625" style="32" customWidth="1"/>
    <col min="10256" max="10256" width="6.85546875" style="32" hidden="1" customWidth="1"/>
    <col min="10257" max="10257" width="9.85546875" style="32" customWidth="1"/>
    <col min="10258" max="10258" width="10.85546875" style="32" customWidth="1"/>
    <col min="10259" max="10259" width="16.42578125" style="32" customWidth="1"/>
    <col min="10260" max="10260" width="8.28515625" style="32" customWidth="1"/>
    <col min="10261" max="10261" width="14.85546875" style="32" customWidth="1"/>
    <col min="10262" max="10262" width="8" style="32" customWidth="1"/>
    <col min="10263" max="10263" width="6.42578125" style="32" customWidth="1"/>
    <col min="10264" max="10264" width="25" style="32" customWidth="1"/>
    <col min="10265" max="10500" width="6.85546875" style="32"/>
    <col min="10501" max="10501" width="4.7109375" style="32" customWidth="1"/>
    <col min="10502" max="10502" width="21.28515625" style="32" customWidth="1"/>
    <col min="10503" max="10508" width="1.7109375" style="32" customWidth="1"/>
    <col min="10509" max="10509" width="42.42578125" style="32" customWidth="1"/>
    <col min="10510" max="10510" width="15.140625" style="32" customWidth="1"/>
    <col min="10511" max="10511" width="9.140625" style="32" customWidth="1"/>
    <col min="10512" max="10512" width="6.85546875" style="32" hidden="1" customWidth="1"/>
    <col min="10513" max="10513" width="9.85546875" style="32" customWidth="1"/>
    <col min="10514" max="10514" width="10.85546875" style="32" customWidth="1"/>
    <col min="10515" max="10515" width="16.42578125" style="32" customWidth="1"/>
    <col min="10516" max="10516" width="8.28515625" style="32" customWidth="1"/>
    <col min="10517" max="10517" width="14.85546875" style="32" customWidth="1"/>
    <col min="10518" max="10518" width="8" style="32" customWidth="1"/>
    <col min="10519" max="10519" width="6.42578125" style="32" customWidth="1"/>
    <col min="10520" max="10520" width="25" style="32" customWidth="1"/>
    <col min="10521" max="10756" width="6.85546875" style="32"/>
    <col min="10757" max="10757" width="4.7109375" style="32" customWidth="1"/>
    <col min="10758" max="10758" width="21.28515625" style="32" customWidth="1"/>
    <col min="10759" max="10764" width="1.7109375" style="32" customWidth="1"/>
    <col min="10765" max="10765" width="42.42578125" style="32" customWidth="1"/>
    <col min="10766" max="10766" width="15.140625" style="32" customWidth="1"/>
    <col min="10767" max="10767" width="9.140625" style="32" customWidth="1"/>
    <col min="10768" max="10768" width="6.85546875" style="32" hidden="1" customWidth="1"/>
    <col min="10769" max="10769" width="9.85546875" style="32" customWidth="1"/>
    <col min="10770" max="10770" width="10.85546875" style="32" customWidth="1"/>
    <col min="10771" max="10771" width="16.42578125" style="32" customWidth="1"/>
    <col min="10772" max="10772" width="8.28515625" style="32" customWidth="1"/>
    <col min="10773" max="10773" width="14.85546875" style="32" customWidth="1"/>
    <col min="10774" max="10774" width="8" style="32" customWidth="1"/>
    <col min="10775" max="10775" width="6.42578125" style="32" customWidth="1"/>
    <col min="10776" max="10776" width="25" style="32" customWidth="1"/>
    <col min="10777" max="11012" width="6.85546875" style="32"/>
    <col min="11013" max="11013" width="4.7109375" style="32" customWidth="1"/>
    <col min="11014" max="11014" width="21.28515625" style="32" customWidth="1"/>
    <col min="11015" max="11020" width="1.7109375" style="32" customWidth="1"/>
    <col min="11021" max="11021" width="42.42578125" style="32" customWidth="1"/>
    <col min="11022" max="11022" width="15.140625" style="32" customWidth="1"/>
    <col min="11023" max="11023" width="9.140625" style="32" customWidth="1"/>
    <col min="11024" max="11024" width="6.85546875" style="32" hidden="1" customWidth="1"/>
    <col min="11025" max="11025" width="9.85546875" style="32" customWidth="1"/>
    <col min="11026" max="11026" width="10.85546875" style="32" customWidth="1"/>
    <col min="11027" max="11027" width="16.42578125" style="32" customWidth="1"/>
    <col min="11028" max="11028" width="8.28515625" style="32" customWidth="1"/>
    <col min="11029" max="11029" width="14.85546875" style="32" customWidth="1"/>
    <col min="11030" max="11030" width="8" style="32" customWidth="1"/>
    <col min="11031" max="11031" width="6.42578125" style="32" customWidth="1"/>
    <col min="11032" max="11032" width="25" style="32" customWidth="1"/>
    <col min="11033" max="11268" width="6.85546875" style="32"/>
    <col min="11269" max="11269" width="4.7109375" style="32" customWidth="1"/>
    <col min="11270" max="11270" width="21.28515625" style="32" customWidth="1"/>
    <col min="11271" max="11276" width="1.7109375" style="32" customWidth="1"/>
    <col min="11277" max="11277" width="42.42578125" style="32" customWidth="1"/>
    <col min="11278" max="11278" width="15.140625" style="32" customWidth="1"/>
    <col min="11279" max="11279" width="9.140625" style="32" customWidth="1"/>
    <col min="11280" max="11280" width="6.85546875" style="32" hidden="1" customWidth="1"/>
    <col min="11281" max="11281" width="9.85546875" style="32" customWidth="1"/>
    <col min="11282" max="11282" width="10.85546875" style="32" customWidth="1"/>
    <col min="11283" max="11283" width="16.42578125" style="32" customWidth="1"/>
    <col min="11284" max="11284" width="8.28515625" style="32" customWidth="1"/>
    <col min="11285" max="11285" width="14.85546875" style="32" customWidth="1"/>
    <col min="11286" max="11286" width="8" style="32" customWidth="1"/>
    <col min="11287" max="11287" width="6.42578125" style="32" customWidth="1"/>
    <col min="11288" max="11288" width="25" style="32" customWidth="1"/>
    <col min="11289" max="11524" width="6.85546875" style="32"/>
    <col min="11525" max="11525" width="4.7109375" style="32" customWidth="1"/>
    <col min="11526" max="11526" width="21.28515625" style="32" customWidth="1"/>
    <col min="11527" max="11532" width="1.7109375" style="32" customWidth="1"/>
    <col min="11533" max="11533" width="42.42578125" style="32" customWidth="1"/>
    <col min="11534" max="11534" width="15.140625" style="32" customWidth="1"/>
    <col min="11535" max="11535" width="9.140625" style="32" customWidth="1"/>
    <col min="11536" max="11536" width="6.85546875" style="32" hidden="1" customWidth="1"/>
    <col min="11537" max="11537" width="9.85546875" style="32" customWidth="1"/>
    <col min="11538" max="11538" width="10.85546875" style="32" customWidth="1"/>
    <col min="11539" max="11539" width="16.42578125" style="32" customWidth="1"/>
    <col min="11540" max="11540" width="8.28515625" style="32" customWidth="1"/>
    <col min="11541" max="11541" width="14.85546875" style="32" customWidth="1"/>
    <col min="11542" max="11542" width="8" style="32" customWidth="1"/>
    <col min="11543" max="11543" width="6.42578125" style="32" customWidth="1"/>
    <col min="11544" max="11544" width="25" style="32" customWidth="1"/>
    <col min="11545" max="11780" width="6.85546875" style="32"/>
    <col min="11781" max="11781" width="4.7109375" style="32" customWidth="1"/>
    <col min="11782" max="11782" width="21.28515625" style="32" customWidth="1"/>
    <col min="11783" max="11788" width="1.7109375" style="32" customWidth="1"/>
    <col min="11789" max="11789" width="42.42578125" style="32" customWidth="1"/>
    <col min="11790" max="11790" width="15.140625" style="32" customWidth="1"/>
    <col min="11791" max="11791" width="9.140625" style="32" customWidth="1"/>
    <col min="11792" max="11792" width="6.85546875" style="32" hidden="1" customWidth="1"/>
    <col min="11793" max="11793" width="9.85546875" style="32" customWidth="1"/>
    <col min="11794" max="11794" width="10.85546875" style="32" customWidth="1"/>
    <col min="11795" max="11795" width="16.42578125" style="32" customWidth="1"/>
    <col min="11796" max="11796" width="8.28515625" style="32" customWidth="1"/>
    <col min="11797" max="11797" width="14.85546875" style="32" customWidth="1"/>
    <col min="11798" max="11798" width="8" style="32" customWidth="1"/>
    <col min="11799" max="11799" width="6.42578125" style="32" customWidth="1"/>
    <col min="11800" max="11800" width="25" style="32" customWidth="1"/>
    <col min="11801" max="12036" width="6.85546875" style="32"/>
    <col min="12037" max="12037" width="4.7109375" style="32" customWidth="1"/>
    <col min="12038" max="12038" width="21.28515625" style="32" customWidth="1"/>
    <col min="12039" max="12044" width="1.7109375" style="32" customWidth="1"/>
    <col min="12045" max="12045" width="42.42578125" style="32" customWidth="1"/>
    <col min="12046" max="12046" width="15.140625" style="32" customWidth="1"/>
    <col min="12047" max="12047" width="9.140625" style="32" customWidth="1"/>
    <col min="12048" max="12048" width="6.85546875" style="32" hidden="1" customWidth="1"/>
    <col min="12049" max="12049" width="9.85546875" style="32" customWidth="1"/>
    <col min="12050" max="12050" width="10.85546875" style="32" customWidth="1"/>
    <col min="12051" max="12051" width="16.42578125" style="32" customWidth="1"/>
    <col min="12052" max="12052" width="8.28515625" style="32" customWidth="1"/>
    <col min="12053" max="12053" width="14.85546875" style="32" customWidth="1"/>
    <col min="12054" max="12054" width="8" style="32" customWidth="1"/>
    <col min="12055" max="12055" width="6.42578125" style="32" customWidth="1"/>
    <col min="12056" max="12056" width="25" style="32" customWidth="1"/>
    <col min="12057" max="12292" width="6.85546875" style="32"/>
    <col min="12293" max="12293" width="4.7109375" style="32" customWidth="1"/>
    <col min="12294" max="12294" width="21.28515625" style="32" customWidth="1"/>
    <col min="12295" max="12300" width="1.7109375" style="32" customWidth="1"/>
    <col min="12301" max="12301" width="42.42578125" style="32" customWidth="1"/>
    <col min="12302" max="12302" width="15.140625" style="32" customWidth="1"/>
    <col min="12303" max="12303" width="9.140625" style="32" customWidth="1"/>
    <col min="12304" max="12304" width="6.85546875" style="32" hidden="1" customWidth="1"/>
    <col min="12305" max="12305" width="9.85546875" style="32" customWidth="1"/>
    <col min="12306" max="12306" width="10.85546875" style="32" customWidth="1"/>
    <col min="12307" max="12307" width="16.42578125" style="32" customWidth="1"/>
    <col min="12308" max="12308" width="8.28515625" style="32" customWidth="1"/>
    <col min="12309" max="12309" width="14.85546875" style="32" customWidth="1"/>
    <col min="12310" max="12310" width="8" style="32" customWidth="1"/>
    <col min="12311" max="12311" width="6.42578125" style="32" customWidth="1"/>
    <col min="12312" max="12312" width="25" style="32" customWidth="1"/>
    <col min="12313" max="12548" width="6.85546875" style="32"/>
    <col min="12549" max="12549" width="4.7109375" style="32" customWidth="1"/>
    <col min="12550" max="12550" width="21.28515625" style="32" customWidth="1"/>
    <col min="12551" max="12556" width="1.7109375" style="32" customWidth="1"/>
    <col min="12557" max="12557" width="42.42578125" style="32" customWidth="1"/>
    <col min="12558" max="12558" width="15.140625" style="32" customWidth="1"/>
    <col min="12559" max="12559" width="9.140625" style="32" customWidth="1"/>
    <col min="12560" max="12560" width="6.85546875" style="32" hidden="1" customWidth="1"/>
    <col min="12561" max="12561" width="9.85546875" style="32" customWidth="1"/>
    <col min="12562" max="12562" width="10.85546875" style="32" customWidth="1"/>
    <col min="12563" max="12563" width="16.42578125" style="32" customWidth="1"/>
    <col min="12564" max="12564" width="8.28515625" style="32" customWidth="1"/>
    <col min="12565" max="12565" width="14.85546875" style="32" customWidth="1"/>
    <col min="12566" max="12566" width="8" style="32" customWidth="1"/>
    <col min="12567" max="12567" width="6.42578125" style="32" customWidth="1"/>
    <col min="12568" max="12568" width="25" style="32" customWidth="1"/>
    <col min="12569" max="12804" width="6.85546875" style="32"/>
    <col min="12805" max="12805" width="4.7109375" style="32" customWidth="1"/>
    <col min="12806" max="12806" width="21.28515625" style="32" customWidth="1"/>
    <col min="12807" max="12812" width="1.7109375" style="32" customWidth="1"/>
    <col min="12813" max="12813" width="42.42578125" style="32" customWidth="1"/>
    <col min="12814" max="12814" width="15.140625" style="32" customWidth="1"/>
    <col min="12815" max="12815" width="9.140625" style="32" customWidth="1"/>
    <col min="12816" max="12816" width="6.85546875" style="32" hidden="1" customWidth="1"/>
    <col min="12817" max="12817" width="9.85546875" style="32" customWidth="1"/>
    <col min="12818" max="12818" width="10.85546875" style="32" customWidth="1"/>
    <col min="12819" max="12819" width="16.42578125" style="32" customWidth="1"/>
    <col min="12820" max="12820" width="8.28515625" style="32" customWidth="1"/>
    <col min="12821" max="12821" width="14.85546875" style="32" customWidth="1"/>
    <col min="12822" max="12822" width="8" style="32" customWidth="1"/>
    <col min="12823" max="12823" width="6.42578125" style="32" customWidth="1"/>
    <col min="12824" max="12824" width="25" style="32" customWidth="1"/>
    <col min="12825" max="13060" width="6.85546875" style="32"/>
    <col min="13061" max="13061" width="4.7109375" style="32" customWidth="1"/>
    <col min="13062" max="13062" width="21.28515625" style="32" customWidth="1"/>
    <col min="13063" max="13068" width="1.7109375" style="32" customWidth="1"/>
    <col min="13069" max="13069" width="42.42578125" style="32" customWidth="1"/>
    <col min="13070" max="13070" width="15.140625" style="32" customWidth="1"/>
    <col min="13071" max="13071" width="9.140625" style="32" customWidth="1"/>
    <col min="13072" max="13072" width="6.85546875" style="32" hidden="1" customWidth="1"/>
    <col min="13073" max="13073" width="9.85546875" style="32" customWidth="1"/>
    <col min="13074" max="13074" width="10.85546875" style="32" customWidth="1"/>
    <col min="13075" max="13075" width="16.42578125" style="32" customWidth="1"/>
    <col min="13076" max="13076" width="8.28515625" style="32" customWidth="1"/>
    <col min="13077" max="13077" width="14.85546875" style="32" customWidth="1"/>
    <col min="13078" max="13078" width="8" style="32" customWidth="1"/>
    <col min="13079" max="13079" width="6.42578125" style="32" customWidth="1"/>
    <col min="13080" max="13080" width="25" style="32" customWidth="1"/>
    <col min="13081" max="13316" width="6.85546875" style="32"/>
    <col min="13317" max="13317" width="4.7109375" style="32" customWidth="1"/>
    <col min="13318" max="13318" width="21.28515625" style="32" customWidth="1"/>
    <col min="13319" max="13324" width="1.7109375" style="32" customWidth="1"/>
    <col min="13325" max="13325" width="42.42578125" style="32" customWidth="1"/>
    <col min="13326" max="13326" width="15.140625" style="32" customWidth="1"/>
    <col min="13327" max="13327" width="9.140625" style="32" customWidth="1"/>
    <col min="13328" max="13328" width="6.85546875" style="32" hidden="1" customWidth="1"/>
    <col min="13329" max="13329" width="9.85546875" style="32" customWidth="1"/>
    <col min="13330" max="13330" width="10.85546875" style="32" customWidth="1"/>
    <col min="13331" max="13331" width="16.42578125" style="32" customWidth="1"/>
    <col min="13332" max="13332" width="8.28515625" style="32" customWidth="1"/>
    <col min="13333" max="13333" width="14.85546875" style="32" customWidth="1"/>
    <col min="13334" max="13334" width="8" style="32" customWidth="1"/>
    <col min="13335" max="13335" width="6.42578125" style="32" customWidth="1"/>
    <col min="13336" max="13336" width="25" style="32" customWidth="1"/>
    <col min="13337" max="13572" width="6.85546875" style="32"/>
    <col min="13573" max="13573" width="4.7109375" style="32" customWidth="1"/>
    <col min="13574" max="13574" width="21.28515625" style="32" customWidth="1"/>
    <col min="13575" max="13580" width="1.7109375" style="32" customWidth="1"/>
    <col min="13581" max="13581" width="42.42578125" style="32" customWidth="1"/>
    <col min="13582" max="13582" width="15.140625" style="32" customWidth="1"/>
    <col min="13583" max="13583" width="9.140625" style="32" customWidth="1"/>
    <col min="13584" max="13584" width="6.85546875" style="32" hidden="1" customWidth="1"/>
    <col min="13585" max="13585" width="9.85546875" style="32" customWidth="1"/>
    <col min="13586" max="13586" width="10.85546875" style="32" customWidth="1"/>
    <col min="13587" max="13587" width="16.42578125" style="32" customWidth="1"/>
    <col min="13588" max="13588" width="8.28515625" style="32" customWidth="1"/>
    <col min="13589" max="13589" width="14.85546875" style="32" customWidth="1"/>
    <col min="13590" max="13590" width="8" style="32" customWidth="1"/>
    <col min="13591" max="13591" width="6.42578125" style="32" customWidth="1"/>
    <col min="13592" max="13592" width="25" style="32" customWidth="1"/>
    <col min="13593" max="13828" width="6.85546875" style="32"/>
    <col min="13829" max="13829" width="4.7109375" style="32" customWidth="1"/>
    <col min="13830" max="13830" width="21.28515625" style="32" customWidth="1"/>
    <col min="13831" max="13836" width="1.7109375" style="32" customWidth="1"/>
    <col min="13837" max="13837" width="42.42578125" style="32" customWidth="1"/>
    <col min="13838" max="13838" width="15.140625" style="32" customWidth="1"/>
    <col min="13839" max="13839" width="9.140625" style="32" customWidth="1"/>
    <col min="13840" max="13840" width="6.85546875" style="32" hidden="1" customWidth="1"/>
    <col min="13841" max="13841" width="9.85546875" style="32" customWidth="1"/>
    <col min="13842" max="13842" width="10.85546875" style="32" customWidth="1"/>
    <col min="13843" max="13843" width="16.42578125" style="32" customWidth="1"/>
    <col min="13844" max="13844" width="8.28515625" style="32" customWidth="1"/>
    <col min="13845" max="13845" width="14.85546875" style="32" customWidth="1"/>
    <col min="13846" max="13846" width="8" style="32" customWidth="1"/>
    <col min="13847" max="13847" width="6.42578125" style="32" customWidth="1"/>
    <col min="13848" max="13848" width="25" style="32" customWidth="1"/>
    <col min="13849" max="14084" width="6.85546875" style="32"/>
    <col min="14085" max="14085" width="4.7109375" style="32" customWidth="1"/>
    <col min="14086" max="14086" width="21.28515625" style="32" customWidth="1"/>
    <col min="14087" max="14092" width="1.7109375" style="32" customWidth="1"/>
    <col min="14093" max="14093" width="42.42578125" style="32" customWidth="1"/>
    <col min="14094" max="14094" width="15.140625" style="32" customWidth="1"/>
    <col min="14095" max="14095" width="9.140625" style="32" customWidth="1"/>
    <col min="14096" max="14096" width="6.85546875" style="32" hidden="1" customWidth="1"/>
    <col min="14097" max="14097" width="9.85546875" style="32" customWidth="1"/>
    <col min="14098" max="14098" width="10.85546875" style="32" customWidth="1"/>
    <col min="14099" max="14099" width="16.42578125" style="32" customWidth="1"/>
    <col min="14100" max="14100" width="8.28515625" style="32" customWidth="1"/>
    <col min="14101" max="14101" width="14.85546875" style="32" customWidth="1"/>
    <col min="14102" max="14102" width="8" style="32" customWidth="1"/>
    <col min="14103" max="14103" width="6.42578125" style="32" customWidth="1"/>
    <col min="14104" max="14104" width="25" style="32" customWidth="1"/>
    <col min="14105" max="14340" width="6.85546875" style="32"/>
    <col min="14341" max="14341" width="4.7109375" style="32" customWidth="1"/>
    <col min="14342" max="14342" width="21.28515625" style="32" customWidth="1"/>
    <col min="14343" max="14348" width="1.7109375" style="32" customWidth="1"/>
    <col min="14349" max="14349" width="42.42578125" style="32" customWidth="1"/>
    <col min="14350" max="14350" width="15.140625" style="32" customWidth="1"/>
    <col min="14351" max="14351" width="9.140625" style="32" customWidth="1"/>
    <col min="14352" max="14352" width="6.85546875" style="32" hidden="1" customWidth="1"/>
    <col min="14353" max="14353" width="9.85546875" style="32" customWidth="1"/>
    <col min="14354" max="14354" width="10.85546875" style="32" customWidth="1"/>
    <col min="14355" max="14355" width="16.42578125" style="32" customWidth="1"/>
    <col min="14356" max="14356" width="8.28515625" style="32" customWidth="1"/>
    <col min="14357" max="14357" width="14.85546875" style="32" customWidth="1"/>
    <col min="14358" max="14358" width="8" style="32" customWidth="1"/>
    <col min="14359" max="14359" width="6.42578125" style="32" customWidth="1"/>
    <col min="14360" max="14360" width="25" style="32" customWidth="1"/>
    <col min="14361" max="14596" width="6.85546875" style="32"/>
    <col min="14597" max="14597" width="4.7109375" style="32" customWidth="1"/>
    <col min="14598" max="14598" width="21.28515625" style="32" customWidth="1"/>
    <col min="14599" max="14604" width="1.7109375" style="32" customWidth="1"/>
    <col min="14605" max="14605" width="42.42578125" style="32" customWidth="1"/>
    <col min="14606" max="14606" width="15.140625" style="32" customWidth="1"/>
    <col min="14607" max="14607" width="9.140625" style="32" customWidth="1"/>
    <col min="14608" max="14608" width="6.85546875" style="32" hidden="1" customWidth="1"/>
    <col min="14609" max="14609" width="9.85546875" style="32" customWidth="1"/>
    <col min="14610" max="14610" width="10.85546875" style="32" customWidth="1"/>
    <col min="14611" max="14611" width="16.42578125" style="32" customWidth="1"/>
    <col min="14612" max="14612" width="8.28515625" style="32" customWidth="1"/>
    <col min="14613" max="14613" width="14.85546875" style="32" customWidth="1"/>
    <col min="14614" max="14614" width="8" style="32" customWidth="1"/>
    <col min="14615" max="14615" width="6.42578125" style="32" customWidth="1"/>
    <col min="14616" max="14616" width="25" style="32" customWidth="1"/>
    <col min="14617" max="14852" width="6.85546875" style="32"/>
    <col min="14853" max="14853" width="4.7109375" style="32" customWidth="1"/>
    <col min="14854" max="14854" width="21.28515625" style="32" customWidth="1"/>
    <col min="14855" max="14860" width="1.7109375" style="32" customWidth="1"/>
    <col min="14861" max="14861" width="42.42578125" style="32" customWidth="1"/>
    <col min="14862" max="14862" width="15.140625" style="32" customWidth="1"/>
    <col min="14863" max="14863" width="9.140625" style="32" customWidth="1"/>
    <col min="14864" max="14864" width="6.85546875" style="32" hidden="1" customWidth="1"/>
    <col min="14865" max="14865" width="9.85546875" style="32" customWidth="1"/>
    <col min="14866" max="14866" width="10.85546875" style="32" customWidth="1"/>
    <col min="14867" max="14867" width="16.42578125" style="32" customWidth="1"/>
    <col min="14868" max="14868" width="8.28515625" style="32" customWidth="1"/>
    <col min="14869" max="14869" width="14.85546875" style="32" customWidth="1"/>
    <col min="14870" max="14870" width="8" style="32" customWidth="1"/>
    <col min="14871" max="14871" width="6.42578125" style="32" customWidth="1"/>
    <col min="14872" max="14872" width="25" style="32" customWidth="1"/>
    <col min="14873" max="15108" width="6.85546875" style="32"/>
    <col min="15109" max="15109" width="4.7109375" style="32" customWidth="1"/>
    <col min="15110" max="15110" width="21.28515625" style="32" customWidth="1"/>
    <col min="15111" max="15116" width="1.7109375" style="32" customWidth="1"/>
    <col min="15117" max="15117" width="42.42578125" style="32" customWidth="1"/>
    <col min="15118" max="15118" width="15.140625" style="32" customWidth="1"/>
    <col min="15119" max="15119" width="9.140625" style="32" customWidth="1"/>
    <col min="15120" max="15120" width="6.85546875" style="32" hidden="1" customWidth="1"/>
    <col min="15121" max="15121" width="9.85546875" style="32" customWidth="1"/>
    <col min="15122" max="15122" width="10.85546875" style="32" customWidth="1"/>
    <col min="15123" max="15123" width="16.42578125" style="32" customWidth="1"/>
    <col min="15124" max="15124" width="8.28515625" style="32" customWidth="1"/>
    <col min="15125" max="15125" width="14.85546875" style="32" customWidth="1"/>
    <col min="15126" max="15126" width="8" style="32" customWidth="1"/>
    <col min="15127" max="15127" width="6.42578125" style="32" customWidth="1"/>
    <col min="15128" max="15128" width="25" style="32" customWidth="1"/>
    <col min="15129" max="15364" width="6.85546875" style="32"/>
    <col min="15365" max="15365" width="4.7109375" style="32" customWidth="1"/>
    <col min="15366" max="15366" width="21.28515625" style="32" customWidth="1"/>
    <col min="15367" max="15372" width="1.7109375" style="32" customWidth="1"/>
    <col min="15373" max="15373" width="42.42578125" style="32" customWidth="1"/>
    <col min="15374" max="15374" width="15.140625" style="32" customWidth="1"/>
    <col min="15375" max="15375" width="9.140625" style="32" customWidth="1"/>
    <col min="15376" max="15376" width="6.85546875" style="32" hidden="1" customWidth="1"/>
    <col min="15377" max="15377" width="9.85546875" style="32" customWidth="1"/>
    <col min="15378" max="15378" width="10.85546875" style="32" customWidth="1"/>
    <col min="15379" max="15379" width="16.42578125" style="32" customWidth="1"/>
    <col min="15380" max="15380" width="8.28515625" style="32" customWidth="1"/>
    <col min="15381" max="15381" width="14.85546875" style="32" customWidth="1"/>
    <col min="15382" max="15382" width="8" style="32" customWidth="1"/>
    <col min="15383" max="15383" width="6.42578125" style="32" customWidth="1"/>
    <col min="15384" max="15384" width="25" style="32" customWidth="1"/>
    <col min="15385" max="15620" width="6.85546875" style="32"/>
    <col min="15621" max="15621" width="4.7109375" style="32" customWidth="1"/>
    <col min="15622" max="15622" width="21.28515625" style="32" customWidth="1"/>
    <col min="15623" max="15628" width="1.7109375" style="32" customWidth="1"/>
    <col min="15629" max="15629" width="42.42578125" style="32" customWidth="1"/>
    <col min="15630" max="15630" width="15.140625" style="32" customWidth="1"/>
    <col min="15631" max="15631" width="9.140625" style="32" customWidth="1"/>
    <col min="15632" max="15632" width="6.85546875" style="32" hidden="1" customWidth="1"/>
    <col min="15633" max="15633" width="9.85546875" style="32" customWidth="1"/>
    <col min="15634" max="15634" width="10.85546875" style="32" customWidth="1"/>
    <col min="15635" max="15635" width="16.42578125" style="32" customWidth="1"/>
    <col min="15636" max="15636" width="8.28515625" style="32" customWidth="1"/>
    <col min="15637" max="15637" width="14.85546875" style="32" customWidth="1"/>
    <col min="15638" max="15638" width="8" style="32" customWidth="1"/>
    <col min="15639" max="15639" width="6.42578125" style="32" customWidth="1"/>
    <col min="15640" max="15640" width="25" style="32" customWidth="1"/>
    <col min="15641" max="15876" width="6.85546875" style="32"/>
    <col min="15877" max="15877" width="4.7109375" style="32" customWidth="1"/>
    <col min="15878" max="15878" width="21.28515625" style="32" customWidth="1"/>
    <col min="15879" max="15884" width="1.7109375" style="32" customWidth="1"/>
    <col min="15885" max="15885" width="42.42578125" style="32" customWidth="1"/>
    <col min="15886" max="15886" width="15.140625" style="32" customWidth="1"/>
    <col min="15887" max="15887" width="9.140625" style="32" customWidth="1"/>
    <col min="15888" max="15888" width="6.85546875" style="32" hidden="1" customWidth="1"/>
    <col min="15889" max="15889" width="9.85546875" style="32" customWidth="1"/>
    <col min="15890" max="15890" width="10.85546875" style="32" customWidth="1"/>
    <col min="15891" max="15891" width="16.42578125" style="32" customWidth="1"/>
    <col min="15892" max="15892" width="8.28515625" style="32" customWidth="1"/>
    <col min="15893" max="15893" width="14.85546875" style="32" customWidth="1"/>
    <col min="15894" max="15894" width="8" style="32" customWidth="1"/>
    <col min="15895" max="15895" width="6.42578125" style="32" customWidth="1"/>
    <col min="15896" max="15896" width="25" style="32" customWidth="1"/>
    <col min="15897" max="16132" width="6.85546875" style="32"/>
    <col min="16133" max="16133" width="4.7109375" style="32" customWidth="1"/>
    <col min="16134" max="16134" width="21.28515625" style="32" customWidth="1"/>
    <col min="16135" max="16140" width="1.7109375" style="32" customWidth="1"/>
    <col min="16141" max="16141" width="42.42578125" style="32" customWidth="1"/>
    <col min="16142" max="16142" width="15.140625" style="32" customWidth="1"/>
    <col min="16143" max="16143" width="9.140625" style="32" customWidth="1"/>
    <col min="16144" max="16144" width="6.85546875" style="32" hidden="1" customWidth="1"/>
    <col min="16145" max="16145" width="9.85546875" style="32" customWidth="1"/>
    <col min="16146" max="16146" width="10.85546875" style="32" customWidth="1"/>
    <col min="16147" max="16147" width="16.42578125" style="32" customWidth="1"/>
    <col min="16148" max="16148" width="8.28515625" style="32" customWidth="1"/>
    <col min="16149" max="16149" width="14.85546875" style="32" customWidth="1"/>
    <col min="16150" max="16150" width="8" style="32" customWidth="1"/>
    <col min="16151" max="16151" width="6.42578125" style="32" customWidth="1"/>
    <col min="16152" max="16152" width="25" style="32" customWidth="1"/>
    <col min="16153" max="16384" width="6.85546875" style="32"/>
  </cols>
  <sheetData>
    <row r="1" spans="1:24" ht="15" customHeight="1">
      <c r="A1" s="284" t="s">
        <v>29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</row>
    <row r="2" spans="1:24" ht="15" customHeight="1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123"/>
    </row>
    <row r="3" spans="1:24" ht="12" customHeight="1">
      <c r="A3" s="285" t="s">
        <v>30</v>
      </c>
      <c r="B3" s="285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285"/>
      <c r="N3" s="285"/>
      <c r="O3" s="285"/>
      <c r="P3" s="285"/>
      <c r="Q3" s="285"/>
      <c r="R3" s="285"/>
      <c r="S3" s="285"/>
      <c r="T3" s="285"/>
      <c r="U3" s="285"/>
      <c r="V3" s="285"/>
      <c r="W3" s="285"/>
    </row>
    <row r="4" spans="1:24" ht="12" customHeight="1">
      <c r="A4" s="285" t="s">
        <v>31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</row>
    <row r="5" spans="1:24" ht="12" customHeight="1">
      <c r="A5" s="38" t="s">
        <v>32</v>
      </c>
      <c r="B5" s="39"/>
      <c r="C5" s="39"/>
      <c r="D5" s="39"/>
      <c r="E5" s="39"/>
      <c r="F5" s="39"/>
      <c r="G5" s="39"/>
      <c r="H5" s="39"/>
      <c r="I5" s="39"/>
      <c r="J5" s="39"/>
    </row>
    <row r="6" spans="1:24" ht="12" customHeight="1">
      <c r="A6" s="311" t="s">
        <v>33</v>
      </c>
      <c r="B6" s="329" t="s">
        <v>34</v>
      </c>
      <c r="C6" s="329"/>
      <c r="D6" s="329"/>
      <c r="E6" s="329"/>
      <c r="F6" s="329"/>
      <c r="G6" s="329"/>
      <c r="H6" s="329"/>
      <c r="I6" s="313" t="s">
        <v>35</v>
      </c>
      <c r="J6" s="316" t="s">
        <v>36</v>
      </c>
      <c r="K6" s="318" t="s">
        <v>37</v>
      </c>
      <c r="L6" s="286" t="s">
        <v>38</v>
      </c>
      <c r="M6" s="286"/>
      <c r="N6" s="286"/>
      <c r="O6" s="286"/>
      <c r="P6" s="287" t="s">
        <v>39</v>
      </c>
      <c r="Q6" s="287"/>
      <c r="R6" s="287"/>
      <c r="S6" s="288"/>
      <c r="T6" s="320" t="s">
        <v>40</v>
      </c>
      <c r="U6" s="322" t="s">
        <v>41</v>
      </c>
      <c r="V6" s="325" t="s">
        <v>42</v>
      </c>
      <c r="W6" s="327" t="s">
        <v>43</v>
      </c>
    </row>
    <row r="7" spans="1:24" ht="12" customHeight="1">
      <c r="A7" s="312"/>
      <c r="B7" s="330"/>
      <c r="C7" s="330"/>
      <c r="D7" s="330"/>
      <c r="E7" s="330"/>
      <c r="F7" s="330"/>
      <c r="G7" s="330"/>
      <c r="H7" s="330"/>
      <c r="I7" s="314"/>
      <c r="J7" s="317"/>
      <c r="K7" s="319"/>
      <c r="L7" s="319" t="s">
        <v>44</v>
      </c>
      <c r="M7" s="319" t="s">
        <v>45</v>
      </c>
      <c r="N7" s="319" t="s">
        <v>46</v>
      </c>
      <c r="O7" s="319" t="s">
        <v>47</v>
      </c>
      <c r="P7" s="289" t="s">
        <v>48</v>
      </c>
      <c r="Q7" s="290"/>
      <c r="R7" s="289" t="s">
        <v>49</v>
      </c>
      <c r="S7" s="290"/>
      <c r="T7" s="321"/>
      <c r="U7" s="323"/>
      <c r="V7" s="326"/>
      <c r="W7" s="328"/>
    </row>
    <row r="8" spans="1:24" ht="23.25" customHeight="1">
      <c r="A8" s="312"/>
      <c r="B8" s="330"/>
      <c r="C8" s="330"/>
      <c r="D8" s="330"/>
      <c r="E8" s="330"/>
      <c r="F8" s="330"/>
      <c r="G8" s="330"/>
      <c r="H8" s="330"/>
      <c r="I8" s="315"/>
      <c r="J8" s="317"/>
      <c r="K8" s="319"/>
      <c r="L8" s="319"/>
      <c r="M8" s="319"/>
      <c r="N8" s="319"/>
      <c r="O8" s="319"/>
      <c r="P8" s="65" t="s">
        <v>20</v>
      </c>
      <c r="Q8" s="124" t="s">
        <v>50</v>
      </c>
      <c r="R8" s="65" t="s">
        <v>20</v>
      </c>
      <c r="S8" s="124" t="s">
        <v>50</v>
      </c>
      <c r="T8" s="321"/>
      <c r="U8" s="324"/>
      <c r="V8" s="326"/>
      <c r="W8" s="328"/>
    </row>
    <row r="9" spans="1:24" s="28" customFormat="1" ht="15.75" customHeight="1">
      <c r="A9" s="40">
        <v>1</v>
      </c>
      <c r="B9" s="291">
        <v>2</v>
      </c>
      <c r="C9" s="291"/>
      <c r="D9" s="291"/>
      <c r="E9" s="291"/>
      <c r="F9" s="291"/>
      <c r="G9" s="291"/>
      <c r="H9" s="292"/>
      <c r="I9" s="41">
        <v>3</v>
      </c>
      <c r="J9" s="66">
        <v>4</v>
      </c>
      <c r="K9" s="67">
        <v>5</v>
      </c>
      <c r="L9" s="67">
        <v>6</v>
      </c>
      <c r="M9" s="67">
        <v>7</v>
      </c>
      <c r="N9" s="67">
        <v>8</v>
      </c>
      <c r="O9" s="67">
        <v>9</v>
      </c>
      <c r="P9" s="68">
        <v>10</v>
      </c>
      <c r="Q9" s="125" t="s">
        <v>51</v>
      </c>
      <c r="R9" s="68">
        <v>12</v>
      </c>
      <c r="S9" s="68">
        <v>13</v>
      </c>
      <c r="T9" s="68">
        <v>14</v>
      </c>
      <c r="U9" s="126" t="s">
        <v>52</v>
      </c>
      <c r="V9" s="127">
        <v>16</v>
      </c>
      <c r="W9" s="128">
        <v>17</v>
      </c>
      <c r="X9" s="129"/>
    </row>
    <row r="10" spans="1:24" s="29" customFormat="1" ht="11.25" customHeight="1">
      <c r="A10" s="42"/>
      <c r="B10" s="43"/>
      <c r="C10" s="44"/>
      <c r="D10" s="44"/>
      <c r="E10" s="44"/>
      <c r="F10" s="44"/>
      <c r="G10" s="44"/>
      <c r="H10" s="45"/>
      <c r="I10" s="45"/>
      <c r="J10" s="69"/>
      <c r="K10" s="70"/>
      <c r="L10" s="70"/>
      <c r="M10" s="70"/>
      <c r="N10" s="70"/>
      <c r="O10" s="70"/>
      <c r="P10" s="71"/>
      <c r="Q10" s="69"/>
      <c r="R10" s="71"/>
      <c r="S10" s="69"/>
      <c r="T10" s="130"/>
      <c r="U10" s="131"/>
      <c r="V10" s="131"/>
      <c r="W10" s="132"/>
      <c r="X10" s="133"/>
    </row>
    <row r="11" spans="1:24" s="29" customFormat="1" ht="12" customHeight="1">
      <c r="A11" s="46" t="s">
        <v>53</v>
      </c>
      <c r="B11" s="47"/>
      <c r="C11" s="48"/>
      <c r="D11" s="293" t="s">
        <v>54</v>
      </c>
      <c r="E11" s="293"/>
      <c r="F11" s="293"/>
      <c r="G11" s="293"/>
      <c r="H11" s="294"/>
      <c r="I11" s="50"/>
      <c r="J11" s="72">
        <f>SUM(J13:J26)</f>
        <v>1028000000</v>
      </c>
      <c r="K11" s="73" t="s">
        <v>55</v>
      </c>
      <c r="L11" s="74"/>
      <c r="M11" s="74"/>
      <c r="N11" s="74"/>
      <c r="O11" s="74"/>
      <c r="P11" s="75">
        <f>SUM(P13:P26)</f>
        <v>810536000</v>
      </c>
      <c r="Q11" s="80">
        <f>P11/J11*100</f>
        <v>78.845914396887167</v>
      </c>
      <c r="R11" s="75">
        <f>SUM(R13:R26)</f>
        <v>424419869</v>
      </c>
      <c r="S11" s="72">
        <f>R11/J11*100</f>
        <v>41.285979474708171</v>
      </c>
      <c r="T11" s="134">
        <f>SUM(R11/P11*100)</f>
        <v>52.36286469694128</v>
      </c>
      <c r="U11" s="135">
        <f>SUM(U13:U26)</f>
        <v>603580131</v>
      </c>
      <c r="V11" s="135"/>
      <c r="W11" s="136"/>
      <c r="X11" s="137"/>
    </row>
    <row r="12" spans="1:24" s="29" customFormat="1" ht="12" customHeight="1">
      <c r="A12" s="46"/>
      <c r="B12" s="47"/>
      <c r="C12" s="48"/>
      <c r="D12" s="48"/>
      <c r="E12" s="48"/>
      <c r="F12" s="48"/>
      <c r="G12" s="48"/>
      <c r="H12" s="51"/>
      <c r="I12" s="51"/>
      <c r="J12" s="76"/>
      <c r="K12" s="77"/>
      <c r="L12" s="78"/>
      <c r="M12" s="78"/>
      <c r="N12" s="78"/>
      <c r="O12" s="78"/>
      <c r="P12" s="357"/>
      <c r="Q12" s="76"/>
      <c r="R12" s="138"/>
      <c r="S12" s="84"/>
      <c r="T12" s="139"/>
      <c r="U12" s="140"/>
      <c r="V12" s="141"/>
      <c r="W12" s="142"/>
      <c r="X12" s="137"/>
    </row>
    <row r="13" spans="1:24" s="30" customFormat="1" ht="12" customHeight="1">
      <c r="A13" s="52" t="s">
        <v>56</v>
      </c>
      <c r="B13" s="53"/>
      <c r="C13" s="54"/>
      <c r="D13" s="54"/>
      <c r="E13" s="295" t="s">
        <v>57</v>
      </c>
      <c r="F13" s="295"/>
      <c r="G13" s="295"/>
      <c r="H13" s="296"/>
      <c r="I13" s="79" t="s">
        <v>58</v>
      </c>
      <c r="J13" s="80">
        <v>227000000</v>
      </c>
      <c r="K13" s="73" t="s">
        <v>55</v>
      </c>
      <c r="L13" s="81"/>
      <c r="M13" s="82"/>
      <c r="N13" s="82"/>
      <c r="O13" s="82"/>
      <c r="P13" s="359">
        <v>151320000</v>
      </c>
      <c r="Q13" s="80">
        <f>P13/J13*100</f>
        <v>66.66079295154185</v>
      </c>
      <c r="R13" s="143">
        <v>88991373</v>
      </c>
      <c r="S13" s="88">
        <f>R13/J13*100</f>
        <v>39.203248017621142</v>
      </c>
      <c r="T13" s="144">
        <f>SUM(R13/P13*100)</f>
        <v>58.810053528945282</v>
      </c>
      <c r="U13" s="145">
        <f>SUM(J13-R13)</f>
        <v>138008627</v>
      </c>
      <c r="V13" s="146"/>
      <c r="W13" s="147" t="s">
        <v>59</v>
      </c>
      <c r="X13" s="148"/>
    </row>
    <row r="14" spans="1:24" ht="12" customHeight="1">
      <c r="A14" s="55"/>
      <c r="B14" s="56"/>
      <c r="C14" s="57"/>
      <c r="D14" s="57"/>
      <c r="E14" s="57"/>
      <c r="F14" s="57"/>
      <c r="G14" s="57"/>
      <c r="H14" s="58"/>
      <c r="I14" s="83"/>
      <c r="J14" s="84"/>
      <c r="K14" s="85"/>
      <c r="L14" s="86"/>
      <c r="M14" s="86"/>
      <c r="N14" s="86"/>
      <c r="O14" s="86"/>
      <c r="P14" s="358"/>
      <c r="Q14" s="84"/>
      <c r="R14" s="149"/>
      <c r="S14" s="84"/>
      <c r="T14" s="150"/>
      <c r="U14" s="145"/>
      <c r="V14" s="146"/>
      <c r="W14" s="147"/>
      <c r="X14" s="137"/>
    </row>
    <row r="15" spans="1:24" ht="12" customHeight="1">
      <c r="A15" s="52" t="s">
        <v>60</v>
      </c>
      <c r="B15" s="56"/>
      <c r="C15" s="57"/>
      <c r="D15" s="57"/>
      <c r="E15" s="297" t="s">
        <v>61</v>
      </c>
      <c r="F15" s="297"/>
      <c r="G15" s="297"/>
      <c r="H15" s="298"/>
      <c r="I15" s="79" t="s">
        <v>58</v>
      </c>
      <c r="J15" s="88">
        <v>206000000</v>
      </c>
      <c r="K15" s="81" t="s">
        <v>55</v>
      </c>
      <c r="L15" s="81"/>
      <c r="M15" s="82"/>
      <c r="N15" s="82"/>
      <c r="O15" s="82"/>
      <c r="P15" s="87">
        <v>202000000</v>
      </c>
      <c r="Q15" s="80">
        <f>P15/J15*100</f>
        <v>98.05825242718447</v>
      </c>
      <c r="R15" s="97">
        <v>132540600</v>
      </c>
      <c r="S15" s="88">
        <f>R15/J15*100</f>
        <v>64.340097087378638</v>
      </c>
      <c r="T15" s="144">
        <f>SUM(R15/P15*100)</f>
        <v>65.614158415841587</v>
      </c>
      <c r="U15" s="145">
        <f>SUM(J15-R15)</f>
        <v>73459400</v>
      </c>
      <c r="V15" s="146"/>
      <c r="W15" s="147" t="s">
        <v>62</v>
      </c>
      <c r="X15" s="151"/>
    </row>
    <row r="16" spans="1:24" ht="12" customHeight="1">
      <c r="A16" s="52"/>
      <c r="B16" s="56"/>
      <c r="C16" s="57"/>
      <c r="D16" s="57"/>
      <c r="E16" s="57"/>
      <c r="F16" s="57"/>
      <c r="G16" s="57"/>
      <c r="H16" s="58"/>
      <c r="I16" s="83"/>
      <c r="J16" s="84"/>
      <c r="K16" s="85"/>
      <c r="L16" s="89"/>
      <c r="M16" s="89"/>
      <c r="N16" s="89"/>
      <c r="O16" s="89"/>
      <c r="P16" s="87"/>
      <c r="Q16" s="84"/>
      <c r="R16" s="149"/>
      <c r="S16" s="84"/>
      <c r="T16" s="144"/>
      <c r="U16" s="145"/>
      <c r="V16" s="146"/>
      <c r="W16" s="147"/>
      <c r="X16" s="137"/>
    </row>
    <row r="17" spans="1:31" ht="12" customHeight="1">
      <c r="A17" s="55" t="s">
        <v>63</v>
      </c>
      <c r="B17" s="56"/>
      <c r="C17" s="57"/>
      <c r="D17" s="57"/>
      <c r="E17" s="297" t="s">
        <v>64</v>
      </c>
      <c r="F17" s="297"/>
      <c r="G17" s="297"/>
      <c r="H17" s="298"/>
      <c r="I17" s="364" t="s">
        <v>208</v>
      </c>
      <c r="J17" s="88">
        <v>320000000</v>
      </c>
      <c r="K17" s="81" t="s">
        <v>55</v>
      </c>
      <c r="L17" s="81"/>
      <c r="M17" s="90"/>
      <c r="N17" s="90"/>
      <c r="O17" s="91"/>
      <c r="P17" s="87">
        <v>188920000</v>
      </c>
      <c r="Q17" s="80">
        <f>P17/J17*100</f>
        <v>59.037500000000001</v>
      </c>
      <c r="R17" s="97">
        <v>121051200</v>
      </c>
      <c r="S17" s="88">
        <f>R17/J17*100</f>
        <v>37.828499999999998</v>
      </c>
      <c r="T17" s="144">
        <f>SUM(R17/P17*100)</f>
        <v>64.075375820453104</v>
      </c>
      <c r="U17" s="145">
        <f>SUM(J17-R17)</f>
        <v>198948800</v>
      </c>
      <c r="V17" s="146"/>
      <c r="W17" s="147" t="s">
        <v>59</v>
      </c>
      <c r="X17" s="137"/>
    </row>
    <row r="18" spans="1:31" ht="12" customHeight="1">
      <c r="A18" s="55"/>
      <c r="B18" s="56"/>
      <c r="C18" s="57"/>
      <c r="D18" s="57"/>
      <c r="E18" s="57"/>
      <c r="F18" s="57"/>
      <c r="G18" s="57"/>
      <c r="H18" s="58"/>
      <c r="I18" s="83"/>
      <c r="J18" s="84"/>
      <c r="K18" s="81"/>
      <c r="L18" s="92"/>
      <c r="M18" s="92"/>
      <c r="N18" s="92"/>
      <c r="O18" s="92"/>
      <c r="P18" s="87"/>
      <c r="Q18" s="84"/>
      <c r="R18" s="149"/>
      <c r="S18" s="84"/>
      <c r="T18" s="150"/>
      <c r="U18" s="145"/>
      <c r="V18" s="146"/>
      <c r="W18" s="147"/>
      <c r="X18" s="137"/>
    </row>
    <row r="19" spans="1:31" ht="12" customHeight="1">
      <c r="A19" s="55" t="s">
        <v>65</v>
      </c>
      <c r="B19" s="56"/>
      <c r="C19" s="57"/>
      <c r="D19" s="57"/>
      <c r="E19" s="297" t="s">
        <v>66</v>
      </c>
      <c r="F19" s="297"/>
      <c r="G19" s="297"/>
      <c r="H19" s="298"/>
      <c r="I19" s="364" t="s">
        <v>209</v>
      </c>
      <c r="J19" s="88">
        <v>30000000</v>
      </c>
      <c r="K19" s="81" t="s">
        <v>55</v>
      </c>
      <c r="L19" s="81"/>
      <c r="M19" s="90"/>
      <c r="N19" s="90"/>
      <c r="O19" s="91"/>
      <c r="P19" s="87">
        <v>30000000</v>
      </c>
      <c r="Q19" s="80">
        <f>P19/J19*100</f>
        <v>100</v>
      </c>
      <c r="R19" s="97">
        <v>6250000</v>
      </c>
      <c r="S19" s="88">
        <f>R19/J19*100</f>
        <v>20.833333333333336</v>
      </c>
      <c r="T19" s="144">
        <f>SUM(R19/P19*100)</f>
        <v>20.833333333333336</v>
      </c>
      <c r="U19" s="145">
        <f>SUM(J19-R19)</f>
        <v>23750000</v>
      </c>
      <c r="V19" s="146"/>
      <c r="W19" s="147" t="s">
        <v>62</v>
      </c>
      <c r="X19" s="137"/>
    </row>
    <row r="20" spans="1:31" ht="12" customHeight="1">
      <c r="A20" s="55"/>
      <c r="B20" s="56"/>
      <c r="C20" s="57"/>
      <c r="D20" s="57"/>
      <c r="E20" s="57"/>
      <c r="F20" s="57"/>
      <c r="G20" s="57"/>
      <c r="H20" s="58"/>
      <c r="I20" s="83"/>
      <c r="J20" s="84"/>
      <c r="K20" s="93"/>
      <c r="L20" s="90"/>
      <c r="M20" s="90"/>
      <c r="N20" s="90"/>
      <c r="O20" s="91"/>
      <c r="P20" s="87"/>
      <c r="Q20" s="84"/>
      <c r="R20" s="149"/>
      <c r="S20" s="84"/>
      <c r="T20" s="150"/>
      <c r="U20" s="145"/>
      <c r="V20" s="146"/>
      <c r="W20" s="147"/>
      <c r="X20" s="137"/>
    </row>
    <row r="21" spans="1:31" ht="24" customHeight="1">
      <c r="A21" s="52" t="s">
        <v>67</v>
      </c>
      <c r="B21" s="56"/>
      <c r="C21" s="57"/>
      <c r="D21" s="57"/>
      <c r="E21" s="297" t="s">
        <v>68</v>
      </c>
      <c r="F21" s="297"/>
      <c r="G21" s="297"/>
      <c r="H21" s="298"/>
      <c r="I21" s="364" t="s">
        <v>198</v>
      </c>
      <c r="J21" s="88">
        <v>30000000</v>
      </c>
      <c r="K21" s="81" t="s">
        <v>55</v>
      </c>
      <c r="L21" s="81"/>
      <c r="M21" s="94"/>
      <c r="N21" s="94"/>
      <c r="O21" s="94"/>
      <c r="P21" s="87">
        <v>30000000</v>
      </c>
      <c r="Q21" s="80">
        <f>P21/J21*100</f>
        <v>100</v>
      </c>
      <c r="R21" s="97">
        <v>3750000</v>
      </c>
      <c r="S21" s="88">
        <f>R21/J21*100</f>
        <v>12.5</v>
      </c>
      <c r="T21" s="144">
        <f>SUM(R21/P21*100)</f>
        <v>12.5</v>
      </c>
      <c r="U21" s="145">
        <f>SUM(J21-R21)</f>
        <v>26250000</v>
      </c>
      <c r="V21" s="146"/>
      <c r="W21" s="152" t="s">
        <v>69</v>
      </c>
      <c r="X21" s="137"/>
    </row>
    <row r="22" spans="1:31" ht="13.5" customHeight="1">
      <c r="A22" s="52"/>
      <c r="B22" s="56"/>
      <c r="C22" s="57"/>
      <c r="D22" s="57"/>
      <c r="E22" s="59"/>
      <c r="F22" s="59"/>
      <c r="G22" s="59"/>
      <c r="H22" s="60"/>
      <c r="I22" s="95"/>
      <c r="J22" s="88"/>
      <c r="K22" s="85"/>
      <c r="L22" s="94"/>
      <c r="M22" s="94"/>
      <c r="N22" s="94"/>
      <c r="O22" s="96"/>
      <c r="P22" s="87"/>
      <c r="Q22" s="88"/>
      <c r="R22" s="97"/>
      <c r="S22" s="88"/>
      <c r="T22" s="144"/>
      <c r="U22" s="145"/>
      <c r="V22" s="146"/>
      <c r="W22" s="147"/>
      <c r="X22" s="137"/>
    </row>
    <row r="23" spans="1:31" ht="12" customHeight="1">
      <c r="A23" s="55" t="s">
        <v>70</v>
      </c>
      <c r="B23" s="56"/>
      <c r="C23" s="57"/>
      <c r="D23" s="57"/>
      <c r="E23" s="297" t="s">
        <v>71</v>
      </c>
      <c r="F23" s="297"/>
      <c r="G23" s="297"/>
      <c r="H23" s="298"/>
      <c r="I23" s="79" t="s">
        <v>58</v>
      </c>
      <c r="J23" s="88">
        <v>25000000</v>
      </c>
      <c r="K23" s="81" t="s">
        <v>55</v>
      </c>
      <c r="L23" s="81"/>
      <c r="M23" s="92"/>
      <c r="N23" s="92"/>
      <c r="O23" s="92"/>
      <c r="P23" s="87">
        <v>18296000</v>
      </c>
      <c r="Q23" s="80">
        <f>P23/J23*100</f>
        <v>73.183999999999997</v>
      </c>
      <c r="R23" s="97">
        <v>5964000</v>
      </c>
      <c r="S23" s="88">
        <f>R23/J23*100</f>
        <v>23.855999999999998</v>
      </c>
      <c r="T23" s="144">
        <f>SUM(R23/P23*100)</f>
        <v>32.597289024923484</v>
      </c>
      <c r="U23" s="145">
        <f>SUM(J23-R23)</f>
        <v>19036000</v>
      </c>
      <c r="V23" s="146"/>
      <c r="W23" s="147" t="s">
        <v>62</v>
      </c>
    </row>
    <row r="24" spans="1:31" ht="12" customHeight="1">
      <c r="A24" s="55"/>
      <c r="B24" s="56"/>
      <c r="C24" s="57"/>
      <c r="D24" s="57"/>
      <c r="E24" s="57"/>
      <c r="F24" s="57"/>
      <c r="G24" s="57"/>
      <c r="H24" s="58"/>
      <c r="I24" s="83"/>
      <c r="J24" s="84"/>
      <c r="K24" s="83"/>
      <c r="L24" s="84"/>
      <c r="M24" s="84"/>
      <c r="N24" s="84"/>
      <c r="O24" s="84"/>
      <c r="P24" s="97"/>
      <c r="Q24" s="84"/>
      <c r="R24" s="149"/>
      <c r="S24" s="84"/>
      <c r="T24" s="150"/>
      <c r="U24" s="153"/>
      <c r="V24" s="56"/>
      <c r="W24" s="154"/>
    </row>
    <row r="25" spans="1:31" ht="22.5" customHeight="1">
      <c r="A25" s="55" t="s">
        <v>72</v>
      </c>
      <c r="B25" s="56"/>
      <c r="C25" s="57"/>
      <c r="D25" s="57"/>
      <c r="E25" s="297" t="s">
        <v>73</v>
      </c>
      <c r="F25" s="297"/>
      <c r="G25" s="297"/>
      <c r="H25" s="298"/>
      <c r="I25" s="79" t="s">
        <v>58</v>
      </c>
      <c r="J25" s="88">
        <v>190000000</v>
      </c>
      <c r="K25" s="81" t="s">
        <v>55</v>
      </c>
      <c r="L25" s="81"/>
      <c r="M25" s="92"/>
      <c r="N25" s="92"/>
      <c r="O25" s="92"/>
      <c r="P25" s="87">
        <v>190000000</v>
      </c>
      <c r="Q25" s="80">
        <f>P25/J25*100</f>
        <v>100</v>
      </c>
      <c r="R25" s="97">
        <v>65872696</v>
      </c>
      <c r="S25" s="88">
        <f>R25/J25*100</f>
        <v>34.669840000000001</v>
      </c>
      <c r="T25" s="144">
        <f>SUM(R25/P25*100)</f>
        <v>34.669840000000001</v>
      </c>
      <c r="U25" s="145">
        <f>SUM(J25-R25)</f>
        <v>124127304</v>
      </c>
      <c r="V25" s="146"/>
      <c r="W25" s="147" t="s">
        <v>59</v>
      </c>
    </row>
    <row r="26" spans="1:31" ht="12" customHeight="1">
      <c r="A26" s="55"/>
      <c r="B26" s="56"/>
      <c r="C26" s="57"/>
      <c r="D26" s="57"/>
      <c r="E26" s="57"/>
      <c r="F26" s="57"/>
      <c r="G26" s="57"/>
      <c r="H26" s="58"/>
      <c r="I26" s="83"/>
      <c r="J26" s="84"/>
      <c r="K26" s="83"/>
      <c r="L26" s="84"/>
      <c r="M26" s="84"/>
      <c r="N26" s="84"/>
      <c r="O26" s="84"/>
      <c r="P26" s="97"/>
      <c r="Q26" s="84"/>
      <c r="R26" s="149"/>
      <c r="S26" s="84"/>
      <c r="T26" s="150"/>
      <c r="U26" s="153"/>
      <c r="V26" s="56"/>
      <c r="W26" s="154"/>
    </row>
    <row r="27" spans="1:31" s="29" customFormat="1" ht="12.75" customHeight="1">
      <c r="A27" s="46" t="s">
        <v>74</v>
      </c>
      <c r="B27" s="47"/>
      <c r="C27" s="48"/>
      <c r="D27" s="293" t="s">
        <v>75</v>
      </c>
      <c r="E27" s="293"/>
      <c r="F27" s="293"/>
      <c r="G27" s="293"/>
      <c r="H27" s="294"/>
      <c r="I27" s="50"/>
      <c r="J27" s="72">
        <f>SUM(J29:J31)</f>
        <v>25000000</v>
      </c>
      <c r="K27" s="81" t="s">
        <v>55</v>
      </c>
      <c r="L27" s="98"/>
      <c r="M27" s="98"/>
      <c r="N27" s="98"/>
      <c r="O27" s="98"/>
      <c r="P27" s="75">
        <f>SUM(P29:P31)</f>
        <v>3000000</v>
      </c>
      <c r="Q27" s="155">
        <f>P27/J27*100</f>
        <v>12</v>
      </c>
      <c r="R27" s="75">
        <f>SUM(R29:R31)</f>
        <v>0</v>
      </c>
      <c r="S27" s="72">
        <f>R27/J27*100</f>
        <v>0</v>
      </c>
      <c r="T27" s="134">
        <f>SUM(R27/P27*100)</f>
        <v>0</v>
      </c>
      <c r="U27" s="135">
        <f>SUM(U29:U31)</f>
        <v>25000000</v>
      </c>
      <c r="V27" s="72"/>
      <c r="W27" s="136"/>
      <c r="X27" s="133"/>
    </row>
    <row r="28" spans="1:31" s="29" customFormat="1" ht="12.75" customHeight="1">
      <c r="A28" s="46"/>
      <c r="B28" s="47"/>
      <c r="C28" s="48"/>
      <c r="D28" s="49"/>
      <c r="E28" s="49"/>
      <c r="F28" s="49"/>
      <c r="G28" s="49"/>
      <c r="H28" s="50"/>
      <c r="I28" s="50"/>
      <c r="J28" s="72"/>
      <c r="K28" s="99"/>
      <c r="L28" s="72"/>
      <c r="M28" s="72"/>
      <c r="N28" s="72"/>
      <c r="O28" s="72"/>
      <c r="P28" s="75"/>
      <c r="Q28" s="72"/>
      <c r="R28" s="75"/>
      <c r="S28" s="88"/>
      <c r="T28" s="156"/>
      <c r="U28" s="157"/>
      <c r="V28" s="158"/>
      <c r="W28" s="159"/>
      <c r="X28" s="133"/>
    </row>
    <row r="29" spans="1:31" s="30" customFormat="1" ht="23.25" customHeight="1">
      <c r="A29" s="52" t="s">
        <v>76</v>
      </c>
      <c r="B29" s="53"/>
      <c r="C29" s="54"/>
      <c r="D29" s="54"/>
      <c r="E29" s="295" t="s">
        <v>77</v>
      </c>
      <c r="F29" s="295"/>
      <c r="G29" s="295"/>
      <c r="H29" s="296"/>
      <c r="I29" s="364" t="s">
        <v>210</v>
      </c>
      <c r="J29" s="80">
        <v>22000000</v>
      </c>
      <c r="K29" s="81" t="s">
        <v>55</v>
      </c>
      <c r="L29" s="81"/>
      <c r="M29" s="92"/>
      <c r="N29" s="92"/>
      <c r="O29" s="92"/>
      <c r="P29" s="87">
        <v>0</v>
      </c>
      <c r="Q29" s="80">
        <f>P29/J29*100</f>
        <v>0</v>
      </c>
      <c r="R29" s="143">
        <v>0</v>
      </c>
      <c r="S29" s="88">
        <f>R29/J29*100</f>
        <v>0</v>
      </c>
      <c r="T29" s="144" t="e">
        <f>SUM(R29/P29*100)</f>
        <v>#DIV/0!</v>
      </c>
      <c r="U29" s="145">
        <f>SUM(J29-R29)</f>
        <v>22000000</v>
      </c>
      <c r="V29" s="146"/>
      <c r="W29" s="147" t="s">
        <v>59</v>
      </c>
    </row>
    <row r="30" spans="1:31" ht="12" customHeight="1">
      <c r="A30" s="55"/>
      <c r="B30" s="56"/>
      <c r="C30" s="57"/>
      <c r="D30" s="57"/>
      <c r="E30" s="57"/>
      <c r="F30" s="57"/>
      <c r="G30" s="57"/>
      <c r="H30" s="61"/>
      <c r="I30" s="61"/>
      <c r="J30" s="88"/>
      <c r="K30" s="100"/>
      <c r="L30" s="88"/>
      <c r="M30" s="88"/>
      <c r="N30" s="88"/>
      <c r="O30" s="88"/>
      <c r="P30" s="97"/>
      <c r="Q30" s="88"/>
      <c r="R30" s="97"/>
      <c r="S30" s="88"/>
      <c r="T30" s="160"/>
      <c r="U30" s="153"/>
      <c r="V30" s="161"/>
      <c r="W30" s="162"/>
    </row>
    <row r="31" spans="1:31" ht="12.75" customHeight="1">
      <c r="A31" s="55" t="s">
        <v>78</v>
      </c>
      <c r="B31" s="56"/>
      <c r="C31" s="57"/>
      <c r="D31" s="57"/>
      <c r="E31" s="297" t="s">
        <v>79</v>
      </c>
      <c r="F31" s="297"/>
      <c r="G31" s="297"/>
      <c r="H31" s="298"/>
      <c r="I31" s="364" t="s">
        <v>210</v>
      </c>
      <c r="J31" s="88">
        <v>3000000</v>
      </c>
      <c r="K31" s="81" t="s">
        <v>55</v>
      </c>
      <c r="L31" s="81"/>
      <c r="M31" s="92"/>
      <c r="N31" s="92"/>
      <c r="O31" s="92"/>
      <c r="P31" s="87">
        <v>3000000</v>
      </c>
      <c r="Q31" s="80">
        <f>P31/J31*100</f>
        <v>100</v>
      </c>
      <c r="R31" s="97">
        <v>0</v>
      </c>
      <c r="S31" s="88">
        <f>R31/J31*100</f>
        <v>0</v>
      </c>
      <c r="T31" s="144">
        <f>SUM(R31/P31*100)</f>
        <v>0</v>
      </c>
      <c r="U31" s="145">
        <f>SUM(J31-R31)</f>
        <v>3000000</v>
      </c>
      <c r="V31" s="146"/>
      <c r="W31" s="147" t="s">
        <v>59</v>
      </c>
      <c r="X31" s="163"/>
      <c r="Y31" s="203"/>
      <c r="Z31" s="203"/>
      <c r="AA31" s="203"/>
      <c r="AB31" s="203"/>
      <c r="AC31" s="203"/>
      <c r="AD31" s="203"/>
      <c r="AE31" s="203"/>
    </row>
    <row r="32" spans="1:31" s="29" customFormat="1" ht="12" customHeight="1">
      <c r="A32" s="46"/>
      <c r="B32" s="47"/>
      <c r="C32" s="48"/>
      <c r="D32" s="48"/>
      <c r="E32" s="48"/>
      <c r="F32" s="48"/>
      <c r="G32" s="48"/>
      <c r="H32" s="51"/>
      <c r="I32" s="51"/>
      <c r="J32" s="76"/>
      <c r="K32" s="101"/>
      <c r="L32" s="76"/>
      <c r="M32" s="76"/>
      <c r="N32" s="76"/>
      <c r="O32" s="76"/>
      <c r="P32" s="75"/>
      <c r="Q32" s="76"/>
      <c r="R32" s="138"/>
      <c r="S32" s="84"/>
      <c r="T32" s="139"/>
      <c r="U32" s="157"/>
      <c r="V32" s="47"/>
      <c r="W32" s="164"/>
      <c r="X32" s="165"/>
      <c r="Y32" s="204"/>
      <c r="Z32" s="204"/>
      <c r="AA32" s="204"/>
      <c r="AB32" s="204"/>
      <c r="AC32" s="204"/>
      <c r="AD32" s="204"/>
      <c r="AE32" s="204"/>
    </row>
    <row r="33" spans="1:34" s="29" customFormat="1" ht="24" customHeight="1">
      <c r="A33" s="46" t="s">
        <v>80</v>
      </c>
      <c r="B33" s="47"/>
      <c r="C33" s="48"/>
      <c r="D33" s="293" t="s">
        <v>81</v>
      </c>
      <c r="E33" s="293"/>
      <c r="F33" s="293"/>
      <c r="G33" s="293"/>
      <c r="H33" s="294"/>
      <c r="I33" s="50"/>
      <c r="J33" s="72">
        <f>SUM(J35:J41)</f>
        <v>300000000</v>
      </c>
      <c r="K33" s="81" t="s">
        <v>55</v>
      </c>
      <c r="L33" s="98"/>
      <c r="M33" s="98"/>
      <c r="N33" s="98"/>
      <c r="O33" s="98"/>
      <c r="P33" s="75">
        <f>SUM(P35:P41)</f>
        <v>126783000</v>
      </c>
      <c r="Q33" s="166">
        <f>P33/J33*100</f>
        <v>42.260999999999996</v>
      </c>
      <c r="R33" s="75">
        <f>SUM(R35:R41)</f>
        <v>25128000</v>
      </c>
      <c r="S33" s="72">
        <f>R33/J33*100</f>
        <v>8.3759999999999994</v>
      </c>
      <c r="T33" s="134">
        <f>SUM(R33/P33*100)</f>
        <v>19.819691914531131</v>
      </c>
      <c r="U33" s="135">
        <f>SUM(U35:U41)</f>
        <v>274872000</v>
      </c>
      <c r="V33" s="72"/>
      <c r="W33" s="136"/>
      <c r="X33" s="167"/>
    </row>
    <row r="34" spans="1:34" ht="12" customHeight="1">
      <c r="A34" s="46"/>
      <c r="B34" s="56"/>
      <c r="C34" s="57"/>
      <c r="D34" s="57"/>
      <c r="E34" s="57"/>
      <c r="F34" s="57"/>
      <c r="G34" s="57"/>
      <c r="H34" s="61"/>
      <c r="I34" s="61"/>
      <c r="J34" s="88"/>
      <c r="K34" s="100"/>
      <c r="L34" s="88"/>
      <c r="M34" s="88"/>
      <c r="N34" s="88"/>
      <c r="O34" s="88"/>
      <c r="P34" s="97"/>
      <c r="Q34" s="88"/>
      <c r="R34" s="97"/>
      <c r="S34" s="88"/>
      <c r="T34" s="160"/>
      <c r="U34" s="153"/>
      <c r="V34" s="56"/>
      <c r="W34" s="154"/>
    </row>
    <row r="35" spans="1:34">
      <c r="A35" s="55" t="s">
        <v>82</v>
      </c>
      <c r="B35" s="56"/>
      <c r="C35" s="57"/>
      <c r="D35" s="57"/>
      <c r="E35" s="297" t="s">
        <v>83</v>
      </c>
      <c r="F35" s="297"/>
      <c r="G35" s="297"/>
      <c r="H35" s="298"/>
      <c r="I35" s="95" t="s">
        <v>84</v>
      </c>
      <c r="J35" s="88">
        <v>100000000</v>
      </c>
      <c r="K35" s="81" t="s">
        <v>55</v>
      </c>
      <c r="L35" s="81"/>
      <c r="M35" s="81"/>
      <c r="N35" s="102"/>
      <c r="O35" s="103"/>
      <c r="P35" s="87">
        <v>95774000</v>
      </c>
      <c r="Q35" s="80">
        <f>P35/J35*100</f>
        <v>95.774000000000001</v>
      </c>
      <c r="R35" s="97">
        <v>0</v>
      </c>
      <c r="S35" s="88">
        <f>R35/J35*100</f>
        <v>0</v>
      </c>
      <c r="T35" s="144">
        <f>SUM(R35/P35*100)</f>
        <v>0</v>
      </c>
      <c r="U35" s="145">
        <f>SUM(J35-R35)</f>
        <v>100000000</v>
      </c>
      <c r="V35" s="168"/>
      <c r="W35" s="152" t="s">
        <v>85</v>
      </c>
      <c r="X35" s="169"/>
    </row>
    <row r="36" spans="1:34" ht="12" customHeight="1">
      <c r="A36" s="46"/>
      <c r="B36" s="56"/>
      <c r="C36" s="57"/>
      <c r="D36" s="57"/>
      <c r="E36" s="62"/>
      <c r="F36" s="62"/>
      <c r="G36" s="62"/>
      <c r="H36" s="63"/>
      <c r="I36" s="104"/>
      <c r="J36" s="88"/>
      <c r="K36" s="100"/>
      <c r="L36" s="88"/>
      <c r="M36" s="88"/>
      <c r="N36" s="88"/>
      <c r="O36" s="88"/>
      <c r="P36" s="97"/>
      <c r="Q36" s="88"/>
      <c r="R36" s="97"/>
      <c r="S36" s="88"/>
      <c r="T36" s="160"/>
      <c r="U36" s="170"/>
      <c r="V36" s="171"/>
      <c r="W36" s="172"/>
      <c r="X36" s="173"/>
    </row>
    <row r="37" spans="1:34" ht="21.75" customHeight="1">
      <c r="A37" s="55" t="s">
        <v>86</v>
      </c>
      <c r="B37" s="56"/>
      <c r="C37" s="57"/>
      <c r="D37" s="57"/>
      <c r="E37" s="297" t="s">
        <v>87</v>
      </c>
      <c r="F37" s="297"/>
      <c r="G37" s="297"/>
      <c r="H37" s="298"/>
      <c r="I37" s="364" t="s">
        <v>210</v>
      </c>
      <c r="J37" s="88">
        <v>80000000</v>
      </c>
      <c r="K37" s="81" t="s">
        <v>55</v>
      </c>
      <c r="L37" s="81"/>
      <c r="M37" s="81"/>
      <c r="N37" s="92"/>
      <c r="O37" s="92"/>
      <c r="P37" s="87">
        <v>0</v>
      </c>
      <c r="Q37" s="80">
        <f>P37/J37*100</f>
        <v>0</v>
      </c>
      <c r="R37" s="97">
        <v>0</v>
      </c>
      <c r="S37" s="88">
        <f>R37/J37*100</f>
        <v>0</v>
      </c>
      <c r="T37" s="144" t="e">
        <f>SUM(R37/P37*100)</f>
        <v>#DIV/0!</v>
      </c>
      <c r="U37" s="145">
        <f>SUM(J37-R37)</f>
        <v>80000000</v>
      </c>
      <c r="V37" s="168"/>
      <c r="W37" s="152" t="s">
        <v>85</v>
      </c>
      <c r="X37" s="174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</row>
    <row r="38" spans="1:34" ht="12" customHeight="1">
      <c r="A38" s="55"/>
      <c r="B38" s="56"/>
      <c r="C38" s="57"/>
      <c r="D38" s="57"/>
      <c r="E38" s="59"/>
      <c r="F38" s="59"/>
      <c r="G38" s="59"/>
      <c r="H38" s="60"/>
      <c r="I38" s="95"/>
      <c r="J38" s="88"/>
      <c r="K38" s="81"/>
      <c r="L38" s="92"/>
      <c r="M38" s="92"/>
      <c r="N38" s="92"/>
      <c r="O38" s="92"/>
      <c r="P38" s="87"/>
      <c r="Q38" s="88"/>
      <c r="R38" s="97"/>
      <c r="S38" s="88"/>
      <c r="T38" s="144"/>
      <c r="U38" s="175"/>
      <c r="V38" s="168"/>
      <c r="W38" s="152"/>
      <c r="X38" s="174"/>
      <c r="Y38" s="205"/>
      <c r="Z38" s="205"/>
      <c r="AA38" s="205"/>
      <c r="AB38" s="205"/>
      <c r="AC38" s="205"/>
      <c r="AD38" s="205"/>
      <c r="AE38" s="205"/>
      <c r="AF38" s="205"/>
      <c r="AG38" s="205"/>
      <c r="AH38" s="205"/>
    </row>
    <row r="39" spans="1:34" ht="12" customHeight="1">
      <c r="A39" s="55" t="s">
        <v>88</v>
      </c>
      <c r="B39" s="56"/>
      <c r="C39" s="57"/>
      <c r="D39" s="57"/>
      <c r="E39" s="297" t="s">
        <v>89</v>
      </c>
      <c r="F39" s="297"/>
      <c r="G39" s="297"/>
      <c r="H39" s="298"/>
      <c r="I39" s="364" t="s">
        <v>210</v>
      </c>
      <c r="J39" s="88">
        <v>40000000</v>
      </c>
      <c r="K39" s="81" t="s">
        <v>55</v>
      </c>
      <c r="L39" s="81"/>
      <c r="M39" s="81"/>
      <c r="N39" s="92"/>
      <c r="O39" s="92"/>
      <c r="P39" s="87">
        <v>9613000</v>
      </c>
      <c r="Q39" s="80">
        <f>P39/J39*100</f>
        <v>24.032500000000002</v>
      </c>
      <c r="R39" s="97">
        <v>9613000</v>
      </c>
      <c r="S39" s="88">
        <f>R39/J39*100</f>
        <v>24.032500000000002</v>
      </c>
      <c r="T39" s="144">
        <f>SUM(R39/P39*100)</f>
        <v>100</v>
      </c>
      <c r="U39" s="145">
        <f>SUM(J39-R39)</f>
        <v>30387000</v>
      </c>
      <c r="V39" s="168"/>
      <c r="W39" s="152" t="s">
        <v>85</v>
      </c>
      <c r="X39" s="174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</row>
    <row r="40" spans="1:34" ht="12" customHeight="1">
      <c r="A40" s="55"/>
      <c r="B40" s="56"/>
      <c r="C40" s="57"/>
      <c r="D40" s="57"/>
      <c r="E40" s="59"/>
      <c r="F40" s="59"/>
      <c r="G40" s="59"/>
      <c r="H40" s="60"/>
      <c r="I40" s="95"/>
      <c r="J40" s="88"/>
      <c r="K40" s="81"/>
      <c r="L40" s="92"/>
      <c r="M40" s="92"/>
      <c r="N40" s="92"/>
      <c r="O40" s="92"/>
      <c r="P40" s="87"/>
      <c r="Q40" s="88"/>
      <c r="R40" s="97"/>
      <c r="S40" s="88"/>
      <c r="T40" s="144"/>
      <c r="U40" s="175"/>
      <c r="V40" s="168"/>
      <c r="W40" s="152"/>
      <c r="X40" s="174"/>
      <c r="Y40" s="205"/>
      <c r="Z40" s="205"/>
      <c r="AA40" s="205"/>
      <c r="AB40" s="205"/>
      <c r="AC40" s="205"/>
      <c r="AD40" s="205"/>
      <c r="AE40" s="205"/>
      <c r="AF40" s="205"/>
      <c r="AG40" s="205"/>
      <c r="AH40" s="205"/>
    </row>
    <row r="41" spans="1:34" ht="24" customHeight="1">
      <c r="A41" s="55" t="s">
        <v>90</v>
      </c>
      <c r="B41" s="56"/>
      <c r="C41" s="57"/>
      <c r="D41" s="57"/>
      <c r="E41" s="297" t="s">
        <v>91</v>
      </c>
      <c r="F41" s="297"/>
      <c r="G41" s="297"/>
      <c r="H41" s="298"/>
      <c r="I41" s="361" t="s">
        <v>84</v>
      </c>
      <c r="J41" s="88">
        <v>80000000</v>
      </c>
      <c r="K41" s="81" t="s">
        <v>55</v>
      </c>
      <c r="L41" s="81"/>
      <c r="M41" s="81"/>
      <c r="N41" s="92"/>
      <c r="O41" s="92"/>
      <c r="P41" s="87">
        <v>21396000</v>
      </c>
      <c r="Q41" s="80">
        <f>P41/J41*100</f>
        <v>26.745000000000001</v>
      </c>
      <c r="R41" s="97">
        <v>15515000</v>
      </c>
      <c r="S41" s="88">
        <f>R41/J41*100</f>
        <v>19.393750000000001</v>
      </c>
      <c r="T41" s="144">
        <f>SUM(R41/P41*100)</f>
        <v>72.513553935315016</v>
      </c>
      <c r="U41" s="145">
        <f>SUM(J41-R41)</f>
        <v>64485000</v>
      </c>
      <c r="V41" s="168"/>
      <c r="W41" s="152" t="s">
        <v>85</v>
      </c>
      <c r="X41" s="174"/>
      <c r="Y41" s="205"/>
      <c r="Z41" s="205"/>
      <c r="AA41" s="205"/>
      <c r="AB41" s="205"/>
      <c r="AC41" s="205"/>
      <c r="AD41" s="205"/>
      <c r="AE41" s="205"/>
      <c r="AF41" s="205"/>
      <c r="AG41" s="205"/>
      <c r="AH41" s="205"/>
    </row>
    <row r="42" spans="1:34" ht="12" customHeight="1">
      <c r="A42" s="55"/>
      <c r="B42" s="56"/>
      <c r="C42" s="57"/>
      <c r="D42" s="57"/>
      <c r="E42" s="59"/>
      <c r="F42" s="59"/>
      <c r="G42" s="59"/>
      <c r="H42" s="59"/>
      <c r="I42" s="105"/>
      <c r="J42" s="106"/>
      <c r="K42" s="107"/>
      <c r="L42" s="108"/>
      <c r="M42" s="108"/>
      <c r="N42" s="108"/>
      <c r="O42" s="109"/>
      <c r="P42" s="110"/>
      <c r="Q42" s="106"/>
      <c r="R42" s="176"/>
      <c r="S42" s="106"/>
      <c r="T42" s="177"/>
      <c r="U42" s="153"/>
      <c r="V42" s="178"/>
      <c r="W42" s="179"/>
    </row>
    <row r="43" spans="1:34" s="29" customFormat="1" ht="26.25" customHeight="1">
      <c r="A43" s="46" t="s">
        <v>93</v>
      </c>
      <c r="B43" s="47"/>
      <c r="C43" s="48"/>
      <c r="D43" s="293" t="s">
        <v>94</v>
      </c>
      <c r="E43" s="293"/>
      <c r="F43" s="293"/>
      <c r="G43" s="293"/>
      <c r="H43" s="293"/>
      <c r="I43" s="111"/>
      <c r="J43" s="112">
        <f>SUM(J45:J53)</f>
        <v>1085000000</v>
      </c>
      <c r="K43" s="81" t="s">
        <v>55</v>
      </c>
      <c r="L43" s="98"/>
      <c r="M43" s="98"/>
      <c r="N43" s="98"/>
      <c r="O43" s="98"/>
      <c r="P43" s="113">
        <f>SUM(P44:P53)</f>
        <v>435000000</v>
      </c>
      <c r="Q43" s="155">
        <f>P43/J43*100</f>
        <v>40.092165898617509</v>
      </c>
      <c r="R43" s="113">
        <f>SUM(R44:R53)</f>
        <v>255200000</v>
      </c>
      <c r="S43" s="72">
        <f>R43/J43*100</f>
        <v>23.52073732718894</v>
      </c>
      <c r="T43" s="134">
        <f>SUM(R43/P43*100)</f>
        <v>58.666666666666664</v>
      </c>
      <c r="U43" s="180">
        <f>SUM(U45:U53)</f>
        <v>829800000</v>
      </c>
      <c r="V43" s="181"/>
      <c r="W43" s="182"/>
      <c r="X43" s="133"/>
    </row>
    <row r="44" spans="1:34" ht="12" customHeight="1">
      <c r="A44" s="46"/>
      <c r="B44" s="47"/>
      <c r="C44" s="48"/>
      <c r="D44" s="49"/>
      <c r="E44" s="49"/>
      <c r="F44" s="49"/>
      <c r="G44" s="49"/>
      <c r="H44" s="49"/>
      <c r="I44" s="111"/>
      <c r="J44" s="106"/>
      <c r="K44" s="107"/>
      <c r="L44" s="108"/>
      <c r="M44" s="108"/>
      <c r="N44" s="108"/>
      <c r="O44" s="109"/>
      <c r="P44" s="110"/>
      <c r="Q44" s="106"/>
      <c r="R44" s="176"/>
      <c r="S44" s="106"/>
      <c r="T44" s="177"/>
      <c r="U44" s="153"/>
      <c r="V44" s="178"/>
      <c r="W44" s="179"/>
    </row>
    <row r="45" spans="1:34" ht="12" customHeight="1">
      <c r="A45" s="55" t="s">
        <v>95</v>
      </c>
      <c r="B45" s="56"/>
      <c r="C45" s="57"/>
      <c r="D45" s="57"/>
      <c r="E45" s="297" t="s">
        <v>96</v>
      </c>
      <c r="F45" s="297"/>
      <c r="G45" s="297"/>
      <c r="H45" s="297"/>
      <c r="I45" s="362" t="s">
        <v>193</v>
      </c>
      <c r="J45" s="106">
        <v>65000000</v>
      </c>
      <c r="K45" s="81" t="s">
        <v>55</v>
      </c>
      <c r="L45" s="81"/>
      <c r="M45" s="92"/>
      <c r="N45" s="92"/>
      <c r="O45" s="92"/>
      <c r="P45" s="87">
        <v>65000000</v>
      </c>
      <c r="Q45" s="80">
        <f>P45/J45*100</f>
        <v>100</v>
      </c>
      <c r="R45" s="97">
        <v>0</v>
      </c>
      <c r="S45" s="88">
        <f>R45/J45*100</f>
        <v>0</v>
      </c>
      <c r="T45" s="144">
        <f>SUM(R45/P45*100)</f>
        <v>0</v>
      </c>
      <c r="U45" s="145">
        <f>SUM(J45-R45)</f>
        <v>65000000</v>
      </c>
      <c r="V45" s="146"/>
      <c r="W45" s="147" t="s">
        <v>97</v>
      </c>
      <c r="X45" s="133"/>
      <c r="Y45" s="206">
        <f>X45/J45*100</f>
        <v>0</v>
      </c>
    </row>
    <row r="46" spans="1:34" ht="12" customHeight="1">
      <c r="A46" s="46"/>
      <c r="B46" s="47"/>
      <c r="C46" s="48"/>
      <c r="D46" s="49"/>
      <c r="E46" s="49"/>
      <c r="F46" s="49"/>
      <c r="G46" s="49"/>
      <c r="H46" s="49"/>
      <c r="I46" s="111"/>
      <c r="J46" s="106"/>
      <c r="K46" s="107"/>
      <c r="L46" s="108"/>
      <c r="M46" s="108"/>
      <c r="N46" s="108"/>
      <c r="O46" s="114"/>
      <c r="P46" s="115"/>
      <c r="Q46" s="106"/>
      <c r="R46" s="176"/>
      <c r="S46" s="106"/>
      <c r="T46" s="183"/>
      <c r="U46" s="184"/>
      <c r="V46" s="178"/>
      <c r="W46" s="179"/>
    </row>
    <row r="47" spans="1:34" ht="12" customHeight="1">
      <c r="A47" s="55" t="s">
        <v>98</v>
      </c>
      <c r="B47" s="56"/>
      <c r="C47" s="57"/>
      <c r="D47" s="57"/>
      <c r="E47" s="297" t="s">
        <v>99</v>
      </c>
      <c r="F47" s="297"/>
      <c r="G47" s="297"/>
      <c r="H47" s="297"/>
      <c r="I47" s="362" t="s">
        <v>195</v>
      </c>
      <c r="J47" s="106">
        <v>120000000</v>
      </c>
      <c r="K47" s="81" t="s">
        <v>55</v>
      </c>
      <c r="L47" s="81"/>
      <c r="M47" s="81"/>
      <c r="N47" s="92"/>
      <c r="O47" s="92"/>
      <c r="P47" s="87">
        <v>120000000</v>
      </c>
      <c r="Q47" s="80">
        <f>P47/J47*100</f>
        <v>100</v>
      </c>
      <c r="R47" s="97">
        <v>0</v>
      </c>
      <c r="S47" s="88">
        <f>R47/J47*100</f>
        <v>0</v>
      </c>
      <c r="T47" s="144">
        <f>SUM(R47/P47*100)</f>
        <v>0</v>
      </c>
      <c r="U47" s="145">
        <f>SUM(J47-R47)</f>
        <v>120000000</v>
      </c>
      <c r="V47" s="146"/>
      <c r="W47" s="185" t="s">
        <v>100</v>
      </c>
    </row>
    <row r="48" spans="1:34" ht="12" customHeight="1">
      <c r="A48" s="55"/>
      <c r="B48" s="56"/>
      <c r="C48" s="57"/>
      <c r="D48" s="57"/>
      <c r="E48" s="59"/>
      <c r="F48" s="59"/>
      <c r="G48" s="59"/>
      <c r="H48" s="59"/>
      <c r="I48" s="105"/>
      <c r="J48" s="106"/>
      <c r="K48" s="81"/>
      <c r="L48" s="92"/>
      <c r="M48" s="92"/>
      <c r="N48" s="92"/>
      <c r="O48" s="92"/>
      <c r="P48" s="87"/>
      <c r="Q48" s="186"/>
      <c r="R48" s="187"/>
      <c r="S48" s="188"/>
      <c r="T48" s="189"/>
      <c r="U48" s="190"/>
      <c r="V48" s="191"/>
      <c r="W48" s="147"/>
    </row>
    <row r="49" spans="1:24">
      <c r="A49" s="55" t="s">
        <v>101</v>
      </c>
      <c r="B49" s="56"/>
      <c r="C49" s="57"/>
      <c r="D49" s="57"/>
      <c r="E49" s="299" t="s">
        <v>102</v>
      </c>
      <c r="F49" s="299"/>
      <c r="G49" s="299"/>
      <c r="H49" s="299"/>
      <c r="I49" s="362" t="s">
        <v>196</v>
      </c>
      <c r="J49" s="106">
        <v>50000000</v>
      </c>
      <c r="K49" s="81" t="s">
        <v>55</v>
      </c>
      <c r="L49" s="81"/>
      <c r="M49" s="81"/>
      <c r="N49" s="92"/>
      <c r="O49" s="92"/>
      <c r="P49" s="116">
        <v>0</v>
      </c>
      <c r="Q49" s="80">
        <f>P49/J49*100</f>
        <v>0</v>
      </c>
      <c r="R49" s="97">
        <v>0</v>
      </c>
      <c r="S49" s="88">
        <f>R49/J49*100</f>
        <v>0</v>
      </c>
      <c r="T49" s="144" t="e">
        <f>SUM(R49/P49*100)</f>
        <v>#DIV/0!</v>
      </c>
      <c r="U49" s="145">
        <f>SUM(J49-R49)</f>
        <v>50000000</v>
      </c>
      <c r="V49" s="146"/>
      <c r="W49" s="185" t="s">
        <v>100</v>
      </c>
    </row>
    <row r="50" spans="1:24" ht="12" customHeight="1">
      <c r="A50" s="46"/>
      <c r="B50" s="47"/>
      <c r="C50" s="48"/>
      <c r="D50" s="49"/>
      <c r="E50" s="49"/>
      <c r="F50" s="49"/>
      <c r="G50" s="49"/>
      <c r="H50" s="49"/>
      <c r="I50" s="111"/>
      <c r="J50" s="106"/>
      <c r="K50" s="107"/>
      <c r="L50" s="108"/>
      <c r="M50" s="108"/>
      <c r="N50" s="108"/>
      <c r="O50" s="114"/>
      <c r="P50" s="115"/>
      <c r="Q50" s="106"/>
      <c r="R50" s="176"/>
      <c r="S50" s="106"/>
      <c r="T50" s="183"/>
      <c r="U50" s="184"/>
      <c r="V50" s="178"/>
      <c r="W50" s="179"/>
    </row>
    <row r="51" spans="1:24" ht="22.5" customHeight="1">
      <c r="A51" s="55" t="s">
        <v>103</v>
      </c>
      <c r="B51" s="56"/>
      <c r="C51" s="57"/>
      <c r="D51" s="57"/>
      <c r="E51" s="297" t="s">
        <v>104</v>
      </c>
      <c r="F51" s="297"/>
      <c r="G51" s="297"/>
      <c r="H51" s="297"/>
      <c r="I51" s="362" t="s">
        <v>194</v>
      </c>
      <c r="J51" s="106">
        <v>500000000</v>
      </c>
      <c r="K51" s="81" t="s">
        <v>55</v>
      </c>
      <c r="L51" s="81"/>
      <c r="M51" s="81"/>
      <c r="N51" s="92"/>
      <c r="O51" s="92"/>
      <c r="P51" s="87">
        <v>250000000</v>
      </c>
      <c r="Q51" s="80">
        <f>P51/J51*100</f>
        <v>50</v>
      </c>
      <c r="R51" s="97">
        <v>255200000</v>
      </c>
      <c r="S51" s="88">
        <f>R51/J51*100</f>
        <v>51.04</v>
      </c>
      <c r="T51" s="144">
        <f>SUM(R51/P51*100)</f>
        <v>102.08</v>
      </c>
      <c r="U51" s="145">
        <f>SUM(J51-R51)</f>
        <v>244800000</v>
      </c>
      <c r="V51" s="146"/>
      <c r="W51" s="147" t="s">
        <v>105</v>
      </c>
    </row>
    <row r="52" spans="1:24" ht="12" customHeight="1">
      <c r="A52" s="46"/>
      <c r="B52" s="56"/>
      <c r="C52" s="57"/>
      <c r="D52" s="57"/>
      <c r="E52" s="57"/>
      <c r="F52" s="57"/>
      <c r="G52" s="57"/>
      <c r="H52" s="64"/>
      <c r="I52" s="105"/>
      <c r="J52" s="106"/>
      <c r="K52" s="107"/>
      <c r="L52" s="108"/>
      <c r="M52" s="108"/>
      <c r="N52" s="108"/>
      <c r="O52" s="109"/>
      <c r="P52" s="110"/>
      <c r="Q52" s="106"/>
      <c r="R52" s="176"/>
      <c r="S52" s="106"/>
      <c r="T52" s="177"/>
      <c r="U52" s="153"/>
      <c r="V52" s="178"/>
      <c r="W52" s="179"/>
    </row>
    <row r="53" spans="1:24" ht="12" customHeight="1">
      <c r="A53" s="55" t="s">
        <v>106</v>
      </c>
      <c r="B53" s="56"/>
      <c r="C53" s="57"/>
      <c r="D53" s="57"/>
      <c r="E53" s="297" t="s">
        <v>107</v>
      </c>
      <c r="F53" s="297"/>
      <c r="G53" s="297"/>
      <c r="H53" s="297"/>
      <c r="I53" s="362" t="s">
        <v>197</v>
      </c>
      <c r="J53" s="106">
        <v>350000000</v>
      </c>
      <c r="K53" s="81" t="s">
        <v>55</v>
      </c>
      <c r="L53" s="81"/>
      <c r="M53" s="81"/>
      <c r="N53" s="92"/>
      <c r="O53" s="92"/>
      <c r="P53" s="87">
        <v>0</v>
      </c>
      <c r="Q53" s="80">
        <f>P53/J53*100</f>
        <v>0</v>
      </c>
      <c r="R53" s="97">
        <v>0</v>
      </c>
      <c r="S53" s="88">
        <f>R53/J53*100</f>
        <v>0</v>
      </c>
      <c r="T53" s="144" t="e">
        <f>SUM(R53/P53*100)</f>
        <v>#DIV/0!</v>
      </c>
      <c r="U53" s="145">
        <f>SUM(J53-R53)</f>
        <v>350000000</v>
      </c>
      <c r="V53" s="192"/>
      <c r="W53" s="147" t="s">
        <v>105</v>
      </c>
    </row>
    <row r="54" spans="1:24" ht="12" customHeight="1">
      <c r="A54" s="46"/>
      <c r="B54" s="56"/>
      <c r="C54" s="57"/>
      <c r="D54" s="57"/>
      <c r="E54" s="57"/>
      <c r="F54" s="57"/>
      <c r="G54" s="57"/>
      <c r="H54" s="64"/>
      <c r="I54" s="117"/>
      <c r="J54" s="118"/>
      <c r="K54" s="107"/>
      <c r="L54" s="108"/>
      <c r="M54" s="108"/>
      <c r="N54" s="108"/>
      <c r="O54" s="114"/>
      <c r="P54" s="119"/>
      <c r="Q54" s="193"/>
      <c r="R54" s="194"/>
      <c r="S54" s="193"/>
      <c r="T54" s="183"/>
      <c r="U54" s="195"/>
      <c r="V54" s="192"/>
      <c r="W54" s="185"/>
    </row>
    <row r="55" spans="1:24" s="29" customFormat="1" ht="24.75" customHeight="1">
      <c r="A55" s="46" t="s">
        <v>108</v>
      </c>
      <c r="B55" s="47"/>
      <c r="C55" s="48"/>
      <c r="D55" s="293" t="s">
        <v>109</v>
      </c>
      <c r="E55" s="293"/>
      <c r="F55" s="293"/>
      <c r="G55" s="293"/>
      <c r="H55" s="293"/>
      <c r="I55" s="120"/>
      <c r="J55" s="121">
        <f>SUM(J57:J65)</f>
        <v>885000000</v>
      </c>
      <c r="K55" s="81" t="s">
        <v>55</v>
      </c>
      <c r="L55" s="98"/>
      <c r="M55" s="98"/>
      <c r="N55" s="98"/>
      <c r="O55" s="98"/>
      <c r="P55" s="113">
        <f>SUM(P56:P65)</f>
        <v>218818000</v>
      </c>
      <c r="Q55" s="166">
        <f>P55/J55*100</f>
        <v>24.725197740112996</v>
      </c>
      <c r="R55" s="113">
        <f>SUM(R56:R65)</f>
        <v>87493600</v>
      </c>
      <c r="S55" s="72">
        <f>R55/J55*100</f>
        <v>9.8862824858757072</v>
      </c>
      <c r="T55" s="134">
        <f>SUM(R55/P55*100)</f>
        <v>39.984644773281907</v>
      </c>
      <c r="U55" s="196">
        <f>SUM(U57:U65)</f>
        <v>797506400</v>
      </c>
      <c r="V55" s="121"/>
      <c r="W55" s="197"/>
      <c r="X55" s="133"/>
    </row>
    <row r="56" spans="1:24" s="29" customFormat="1" ht="12" customHeight="1">
      <c r="A56" s="46"/>
      <c r="B56" s="47"/>
      <c r="C56" s="48"/>
      <c r="D56" s="48"/>
      <c r="E56" s="48"/>
      <c r="F56" s="48"/>
      <c r="G56" s="48"/>
      <c r="H56" s="51"/>
      <c r="I56" s="101"/>
      <c r="J56" s="76"/>
      <c r="K56" s="101"/>
      <c r="L56" s="76"/>
      <c r="M56" s="76"/>
      <c r="N56" s="76"/>
      <c r="O56" s="76"/>
      <c r="P56" s="75"/>
      <c r="Q56" s="76"/>
      <c r="R56" s="138"/>
      <c r="S56" s="84"/>
      <c r="T56" s="139"/>
      <c r="U56" s="157"/>
      <c r="V56" s="47"/>
      <c r="W56" s="164"/>
      <c r="X56" s="133"/>
    </row>
    <row r="57" spans="1:24" ht="12" customHeight="1">
      <c r="A57" s="55" t="s">
        <v>110</v>
      </c>
      <c r="B57" s="56"/>
      <c r="C57" s="57"/>
      <c r="D57" s="57"/>
      <c r="E57" s="297" t="s">
        <v>111</v>
      </c>
      <c r="F57" s="297"/>
      <c r="G57" s="297"/>
      <c r="H57" s="298"/>
      <c r="I57" s="361" t="s">
        <v>198</v>
      </c>
      <c r="J57" s="122">
        <v>100000000</v>
      </c>
      <c r="K57" s="81" t="s">
        <v>55</v>
      </c>
      <c r="L57" s="81"/>
      <c r="M57" s="81"/>
      <c r="N57" s="92"/>
      <c r="O57" s="92"/>
      <c r="P57" s="87">
        <v>48018000</v>
      </c>
      <c r="Q57" s="80">
        <f>P57/J57*100</f>
        <v>48.018000000000001</v>
      </c>
      <c r="R57" s="149">
        <v>18789600</v>
      </c>
      <c r="S57" s="88">
        <f>R57/J57*100</f>
        <v>18.7896</v>
      </c>
      <c r="T57" s="144">
        <f>SUM(R57/P57*100)</f>
        <v>39.130326127702112</v>
      </c>
      <c r="U57" s="145">
        <f>SUM(J57-R57)</f>
        <v>81210400</v>
      </c>
      <c r="V57" s="146"/>
      <c r="W57" s="147" t="s">
        <v>112</v>
      </c>
    </row>
    <row r="58" spans="1:24" ht="12" customHeight="1">
      <c r="A58" s="55"/>
      <c r="B58" s="56"/>
      <c r="C58" s="57"/>
      <c r="D58" s="57"/>
      <c r="E58" s="57"/>
      <c r="F58" s="57"/>
      <c r="G58" s="57"/>
      <c r="H58" s="58"/>
      <c r="I58" s="83"/>
      <c r="J58" s="84"/>
      <c r="K58" s="83"/>
      <c r="L58" s="84"/>
      <c r="M58" s="84"/>
      <c r="N58" s="84"/>
      <c r="O58" s="84"/>
      <c r="P58" s="97"/>
      <c r="Q58" s="84"/>
      <c r="R58" s="149"/>
      <c r="S58" s="84"/>
      <c r="T58" s="150"/>
      <c r="U58" s="153"/>
      <c r="V58" s="56"/>
      <c r="W58" s="154"/>
    </row>
    <row r="59" spans="1:24" ht="12" customHeight="1">
      <c r="A59" s="55" t="s">
        <v>113</v>
      </c>
      <c r="B59" s="56"/>
      <c r="C59" s="57"/>
      <c r="D59" s="57"/>
      <c r="E59" s="297" t="s">
        <v>114</v>
      </c>
      <c r="F59" s="297"/>
      <c r="G59" s="297"/>
      <c r="H59" s="298"/>
      <c r="I59" s="361" t="s">
        <v>199</v>
      </c>
      <c r="J59" s="88">
        <v>50000000</v>
      </c>
      <c r="K59" s="81" t="s">
        <v>55</v>
      </c>
      <c r="L59" s="81"/>
      <c r="M59" s="81"/>
      <c r="N59" s="92"/>
      <c r="O59" s="92"/>
      <c r="P59" s="87">
        <v>4700000</v>
      </c>
      <c r="Q59" s="80">
        <f>P59/J59*100</f>
        <v>9.4</v>
      </c>
      <c r="R59" s="97">
        <v>3792000</v>
      </c>
      <c r="S59" s="88">
        <f>R59/J59*100</f>
        <v>7.5840000000000005</v>
      </c>
      <c r="T59" s="144">
        <f>SUM(R59/P59*100)</f>
        <v>80.680851063829778</v>
      </c>
      <c r="U59" s="145">
        <f>SUM(J59-R59)</f>
        <v>46208000</v>
      </c>
      <c r="V59" s="146"/>
      <c r="W59" s="147" t="s">
        <v>112</v>
      </c>
    </row>
    <row r="60" spans="1:24" ht="12" customHeight="1">
      <c r="A60" s="55"/>
      <c r="B60" s="56"/>
      <c r="C60" s="57"/>
      <c r="D60" s="57"/>
      <c r="E60" s="57"/>
      <c r="F60" s="57"/>
      <c r="G60" s="57"/>
      <c r="H60" s="58"/>
      <c r="I60" s="83"/>
      <c r="J60" s="84"/>
      <c r="K60" s="83"/>
      <c r="L60" s="84"/>
      <c r="M60" s="84"/>
      <c r="N60" s="84"/>
      <c r="O60" s="84"/>
      <c r="P60" s="97"/>
      <c r="Q60" s="84"/>
      <c r="R60" s="149"/>
      <c r="S60" s="84"/>
      <c r="T60" s="150"/>
      <c r="U60" s="153"/>
      <c r="V60" s="198"/>
      <c r="W60" s="199"/>
    </row>
    <row r="61" spans="1:24" ht="23.25" customHeight="1">
      <c r="A61" s="55" t="s">
        <v>115</v>
      </c>
      <c r="B61" s="56"/>
      <c r="C61" s="57"/>
      <c r="D61" s="57"/>
      <c r="E61" s="297" t="s">
        <v>116</v>
      </c>
      <c r="F61" s="297"/>
      <c r="G61" s="297"/>
      <c r="H61" s="298"/>
      <c r="I61" s="361" t="s">
        <v>200</v>
      </c>
      <c r="J61" s="88">
        <v>565000000</v>
      </c>
      <c r="K61" s="81" t="s">
        <v>55</v>
      </c>
      <c r="L61" s="81"/>
      <c r="M61" s="81"/>
      <c r="N61" s="92"/>
      <c r="O61" s="92"/>
      <c r="P61" s="87">
        <v>116100000</v>
      </c>
      <c r="Q61" s="80">
        <f>P61/J61*100</f>
        <v>20.548672566371682</v>
      </c>
      <c r="R61" s="97">
        <v>64912000</v>
      </c>
      <c r="S61" s="88">
        <f>R61/J61*100</f>
        <v>11.488849557522125</v>
      </c>
      <c r="T61" s="144">
        <f>SUM(R61/P61*100)</f>
        <v>55.910422049956935</v>
      </c>
      <c r="U61" s="145">
        <f>SUM(J61-R61)</f>
        <v>500088000</v>
      </c>
      <c r="V61" s="200"/>
      <c r="W61" s="201" t="s">
        <v>117</v>
      </c>
    </row>
    <row r="62" spans="1:24" s="29" customFormat="1" ht="12" customHeight="1">
      <c r="A62" s="46"/>
      <c r="B62" s="47"/>
      <c r="C62" s="48"/>
      <c r="D62" s="48"/>
      <c r="E62" s="48"/>
      <c r="F62" s="48"/>
      <c r="G62" s="48"/>
      <c r="H62" s="51"/>
      <c r="I62" s="101"/>
      <c r="J62" s="76"/>
      <c r="K62" s="101"/>
      <c r="L62" s="76"/>
      <c r="M62" s="76"/>
      <c r="N62" s="76"/>
      <c r="O62" s="76"/>
      <c r="P62" s="75"/>
      <c r="Q62" s="76"/>
      <c r="R62" s="138"/>
      <c r="S62" s="84"/>
      <c r="T62" s="139"/>
      <c r="U62" s="157"/>
      <c r="V62" s="47"/>
      <c r="W62" s="164"/>
      <c r="X62" s="133"/>
    </row>
    <row r="63" spans="1:24" ht="14.25" customHeight="1">
      <c r="A63" s="55" t="s">
        <v>118</v>
      </c>
      <c r="B63" s="56"/>
      <c r="C63" s="57"/>
      <c r="D63" s="57"/>
      <c r="E63" s="297" t="s">
        <v>119</v>
      </c>
      <c r="F63" s="297"/>
      <c r="G63" s="297"/>
      <c r="H63" s="298"/>
      <c r="I63" s="361" t="s">
        <v>201</v>
      </c>
      <c r="J63" s="88">
        <v>50000000</v>
      </c>
      <c r="K63" s="81" t="s">
        <v>55</v>
      </c>
      <c r="L63" s="81"/>
      <c r="M63" s="92"/>
      <c r="N63" s="92"/>
      <c r="O63" s="92"/>
      <c r="P63" s="87">
        <v>50000000</v>
      </c>
      <c r="Q63" s="80">
        <f>P63/J63*100</f>
        <v>100</v>
      </c>
      <c r="R63" s="97">
        <v>0</v>
      </c>
      <c r="S63" s="88">
        <f>R63/J63*100</f>
        <v>0</v>
      </c>
      <c r="T63" s="144">
        <f>SUM(R63/P63*100)</f>
        <v>0</v>
      </c>
      <c r="U63" s="145">
        <f>SUM(J63-R63)</f>
        <v>50000000</v>
      </c>
      <c r="V63" s="131"/>
      <c r="W63" s="201" t="s">
        <v>117</v>
      </c>
    </row>
    <row r="64" spans="1:24" s="29" customFormat="1" ht="12" customHeight="1">
      <c r="A64" s="46"/>
      <c r="B64" s="47"/>
      <c r="C64" s="48"/>
      <c r="D64" s="48"/>
      <c r="E64" s="48"/>
      <c r="F64" s="48"/>
      <c r="G64" s="48"/>
      <c r="H64" s="51"/>
      <c r="I64" s="101"/>
      <c r="J64" s="76"/>
      <c r="K64" s="101"/>
      <c r="L64" s="76"/>
      <c r="M64" s="76"/>
      <c r="N64" s="76"/>
      <c r="O64" s="76"/>
      <c r="P64" s="75"/>
      <c r="Q64" s="76"/>
      <c r="R64" s="138"/>
      <c r="S64" s="84"/>
      <c r="T64" s="139"/>
      <c r="U64" s="202"/>
      <c r="V64" s="47"/>
      <c r="W64" s="164"/>
      <c r="X64" s="133"/>
    </row>
    <row r="65" spans="1:24" s="29" customFormat="1" ht="24" customHeight="1">
      <c r="A65" s="55" t="s">
        <v>120</v>
      </c>
      <c r="B65" s="56"/>
      <c r="C65" s="57"/>
      <c r="D65" s="57"/>
      <c r="E65" s="297" t="s">
        <v>121</v>
      </c>
      <c r="F65" s="297"/>
      <c r="G65" s="297"/>
      <c r="H65" s="298"/>
      <c r="I65" s="361" t="s">
        <v>202</v>
      </c>
      <c r="J65" s="88">
        <v>120000000</v>
      </c>
      <c r="K65" s="81" t="s">
        <v>55</v>
      </c>
      <c r="L65" s="81"/>
      <c r="M65" s="92"/>
      <c r="N65" s="92"/>
      <c r="O65" s="92"/>
      <c r="P65" s="87">
        <v>0</v>
      </c>
      <c r="Q65" s="80">
        <f>P65/J65*100</f>
        <v>0</v>
      </c>
      <c r="R65" s="97">
        <v>0</v>
      </c>
      <c r="S65" s="84"/>
      <c r="T65" s="139"/>
      <c r="U65" s="145">
        <f>SUM(J65-R65)</f>
        <v>120000000</v>
      </c>
      <c r="V65" s="47"/>
      <c r="W65" s="185" t="s">
        <v>100</v>
      </c>
      <c r="X65" s="133"/>
    </row>
    <row r="66" spans="1:24" s="29" customFormat="1" ht="12" customHeight="1">
      <c r="A66" s="46"/>
      <c r="B66" s="47"/>
      <c r="C66" s="48"/>
      <c r="D66" s="48"/>
      <c r="E66" s="48"/>
      <c r="F66" s="48"/>
      <c r="G66" s="48"/>
      <c r="H66" s="51"/>
      <c r="I66" s="101"/>
      <c r="J66" s="76"/>
      <c r="K66" s="101"/>
      <c r="L66" s="76"/>
      <c r="M66" s="76"/>
      <c r="N66" s="76"/>
      <c r="O66" s="76"/>
      <c r="P66" s="75"/>
      <c r="Q66" s="76"/>
      <c r="R66" s="138"/>
      <c r="S66" s="84"/>
      <c r="T66" s="139"/>
      <c r="U66" s="202"/>
      <c r="V66" s="47"/>
      <c r="W66" s="164"/>
      <c r="X66" s="133"/>
    </row>
    <row r="67" spans="1:24" s="29" customFormat="1" ht="24.75" customHeight="1">
      <c r="A67" s="46" t="s">
        <v>122</v>
      </c>
      <c r="B67" s="47"/>
      <c r="C67" s="48"/>
      <c r="D67" s="293" t="s">
        <v>123</v>
      </c>
      <c r="E67" s="293"/>
      <c r="F67" s="293"/>
      <c r="G67" s="293"/>
      <c r="H67" s="294"/>
      <c r="I67" s="104"/>
      <c r="J67" s="72">
        <f>SUM(J69:J81)</f>
        <v>580000000</v>
      </c>
      <c r="K67" s="81" t="s">
        <v>55</v>
      </c>
      <c r="L67" s="98"/>
      <c r="M67" s="98"/>
      <c r="N67" s="98"/>
      <c r="O67" s="98"/>
      <c r="P67" s="75">
        <f>SUM(P69:P81)</f>
        <v>397078000</v>
      </c>
      <c r="Q67" s="166">
        <f>P67/J67*100</f>
        <v>68.461724137931029</v>
      </c>
      <c r="R67" s="75">
        <f>SUM(R69:R81)</f>
        <v>154822000</v>
      </c>
      <c r="S67" s="72">
        <f>R67/J67*100</f>
        <v>26.693448275862071</v>
      </c>
      <c r="T67" s="134">
        <f>SUM(R67/P67*100)</f>
        <v>38.990324319151405</v>
      </c>
      <c r="U67" s="135">
        <f>SUM(U69:U81)</f>
        <v>425178000</v>
      </c>
      <c r="V67" s="72"/>
      <c r="W67" s="136"/>
      <c r="X67" s="133"/>
    </row>
    <row r="68" spans="1:24" s="29" customFormat="1" ht="12" customHeight="1">
      <c r="A68" s="46"/>
      <c r="B68" s="47"/>
      <c r="C68" s="48"/>
      <c r="D68" s="48"/>
      <c r="E68" s="48"/>
      <c r="F68" s="48"/>
      <c r="G68" s="48"/>
      <c r="H68" s="51"/>
      <c r="I68" s="101"/>
      <c r="J68" s="76"/>
      <c r="K68" s="101"/>
      <c r="L68" s="76"/>
      <c r="M68" s="76"/>
      <c r="N68" s="76"/>
      <c r="O68" s="76"/>
      <c r="P68" s="75"/>
      <c r="Q68" s="76"/>
      <c r="R68" s="138"/>
      <c r="S68" s="84"/>
      <c r="T68" s="139"/>
      <c r="U68" s="157"/>
      <c r="V68" s="237"/>
      <c r="W68" s="238"/>
      <c r="X68" s="133"/>
    </row>
    <row r="69" spans="1:24" ht="23.25" customHeight="1">
      <c r="A69" s="55" t="s">
        <v>124</v>
      </c>
      <c r="B69" s="56"/>
      <c r="C69" s="57"/>
      <c r="D69" s="57"/>
      <c r="E69" s="297" t="s">
        <v>125</v>
      </c>
      <c r="F69" s="297"/>
      <c r="G69" s="297"/>
      <c r="H69" s="298"/>
      <c r="I69" s="95" t="s">
        <v>126</v>
      </c>
      <c r="J69" s="122">
        <v>125000000</v>
      </c>
      <c r="K69" s="81" t="s">
        <v>55</v>
      </c>
      <c r="L69" s="81"/>
      <c r="M69" s="81"/>
      <c r="N69" s="92"/>
      <c r="O69" s="92"/>
      <c r="P69" s="87">
        <v>117078000</v>
      </c>
      <c r="Q69" s="80">
        <f>P69/J69*100</f>
        <v>93.662400000000005</v>
      </c>
      <c r="R69" s="149">
        <v>33822000</v>
      </c>
      <c r="S69" s="88">
        <f>R69/J69*100</f>
        <v>27.057599999999997</v>
      </c>
      <c r="T69" s="144">
        <f>SUM(R69/P69*100)</f>
        <v>28.888433352124228</v>
      </c>
      <c r="U69" s="145">
        <f>SUM(J69-R69)</f>
        <v>91178000</v>
      </c>
      <c r="V69" s="146"/>
      <c r="W69" s="147" t="s">
        <v>127</v>
      </c>
    </row>
    <row r="70" spans="1:24" ht="12" customHeight="1">
      <c r="A70" s="55"/>
      <c r="B70" s="56"/>
      <c r="C70" s="57"/>
      <c r="D70" s="57"/>
      <c r="E70" s="57"/>
      <c r="F70" s="57"/>
      <c r="G70" s="57"/>
      <c r="H70" s="58"/>
      <c r="I70" s="83"/>
      <c r="J70" s="84"/>
      <c r="K70" s="83"/>
      <c r="L70" s="84"/>
      <c r="M70" s="84"/>
      <c r="N70" s="84"/>
      <c r="O70" s="84"/>
      <c r="P70" s="97"/>
      <c r="Q70" s="84"/>
      <c r="R70" s="149"/>
      <c r="S70" s="84"/>
      <c r="T70" s="150"/>
      <c r="U70" s="145"/>
      <c r="V70" s="146"/>
      <c r="W70" s="147"/>
    </row>
    <row r="71" spans="1:24" ht="23.25" customHeight="1">
      <c r="A71" s="55" t="s">
        <v>128</v>
      </c>
      <c r="B71" s="56"/>
      <c r="C71" s="57"/>
      <c r="D71" s="57"/>
      <c r="E71" s="297" t="s">
        <v>129</v>
      </c>
      <c r="F71" s="297"/>
      <c r="G71" s="297"/>
      <c r="H71" s="298"/>
      <c r="I71" s="361" t="s">
        <v>195</v>
      </c>
      <c r="J71" s="122">
        <v>70000000</v>
      </c>
      <c r="K71" s="81" t="s">
        <v>55</v>
      </c>
      <c r="L71" s="81"/>
      <c r="M71" s="81"/>
      <c r="N71" s="92"/>
      <c r="O71" s="92"/>
      <c r="P71" s="87">
        <v>70000000</v>
      </c>
      <c r="Q71" s="80">
        <f>P71/J71*100</f>
        <v>100</v>
      </c>
      <c r="R71" s="149">
        <v>0</v>
      </c>
      <c r="S71" s="88">
        <f>R71/J71*100</f>
        <v>0</v>
      </c>
      <c r="T71" s="144">
        <f>SUM(R71/P71*100)</f>
        <v>0</v>
      </c>
      <c r="U71" s="145">
        <f>SUM(J71-R71)</f>
        <v>70000000</v>
      </c>
      <c r="V71" s="146"/>
      <c r="W71" s="147" t="s">
        <v>127</v>
      </c>
    </row>
    <row r="72" spans="1:24" ht="12" customHeight="1">
      <c r="A72" s="55"/>
      <c r="B72" s="56"/>
      <c r="C72" s="57"/>
      <c r="D72" s="57"/>
      <c r="E72" s="57"/>
      <c r="F72" s="57"/>
      <c r="G72" s="57"/>
      <c r="H72" s="58"/>
      <c r="I72" s="83"/>
      <c r="J72" s="84"/>
      <c r="K72" s="83"/>
      <c r="L72" s="84"/>
      <c r="M72" s="84"/>
      <c r="N72" s="84"/>
      <c r="O72" s="84"/>
      <c r="P72" s="97"/>
      <c r="Q72" s="84"/>
      <c r="R72" s="149"/>
      <c r="S72" s="84"/>
      <c r="T72" s="150"/>
      <c r="U72" s="145"/>
      <c r="V72" s="146"/>
      <c r="W72" s="147"/>
    </row>
    <row r="73" spans="1:24" ht="24" customHeight="1">
      <c r="A73" s="55" t="s">
        <v>130</v>
      </c>
      <c r="B73" s="56"/>
      <c r="C73" s="57"/>
      <c r="D73" s="57"/>
      <c r="E73" s="297" t="s">
        <v>131</v>
      </c>
      <c r="F73" s="297"/>
      <c r="G73" s="297"/>
      <c r="H73" s="298"/>
      <c r="I73" s="361" t="s">
        <v>203</v>
      </c>
      <c r="J73" s="219">
        <v>75000000</v>
      </c>
      <c r="K73" s="81" t="s">
        <v>55</v>
      </c>
      <c r="L73" s="81"/>
      <c r="M73" s="81"/>
      <c r="N73" s="92"/>
      <c r="O73" s="92"/>
      <c r="P73" s="87">
        <v>75000000</v>
      </c>
      <c r="Q73" s="80">
        <f>P73/J73*100</f>
        <v>100</v>
      </c>
      <c r="R73" s="149">
        <v>0</v>
      </c>
      <c r="S73" s="88">
        <f>R73/J73*100</f>
        <v>0</v>
      </c>
      <c r="T73" s="144">
        <f>SUM(R73/P73*100)</f>
        <v>0</v>
      </c>
      <c r="U73" s="145">
        <f>SUM(J73-R73)</f>
        <v>75000000</v>
      </c>
      <c r="V73" s="146"/>
      <c r="W73" s="147" t="s">
        <v>127</v>
      </c>
    </row>
    <row r="74" spans="1:24" ht="12" customHeight="1">
      <c r="A74" s="55"/>
      <c r="B74" s="56"/>
      <c r="C74" s="57"/>
      <c r="D74" s="57"/>
      <c r="E74" s="59"/>
      <c r="F74" s="59"/>
      <c r="G74" s="59"/>
      <c r="H74" s="60"/>
      <c r="I74" s="95"/>
      <c r="J74" s="219"/>
      <c r="K74" s="93"/>
      <c r="L74" s="220"/>
      <c r="M74" s="220"/>
      <c r="N74" s="220"/>
      <c r="O74" s="220"/>
      <c r="P74" s="221"/>
      <c r="Q74" s="226"/>
      <c r="R74" s="239"/>
      <c r="S74" s="226"/>
      <c r="T74" s="240"/>
      <c r="U74" s="190"/>
      <c r="V74" s="241"/>
      <c r="W74" s="242"/>
    </row>
    <row r="75" spans="1:24" s="29" customFormat="1" ht="20.25" customHeight="1">
      <c r="A75" s="55" t="s">
        <v>132</v>
      </c>
      <c r="B75" s="56"/>
      <c r="C75" s="57"/>
      <c r="D75" s="57"/>
      <c r="E75" s="300" t="s">
        <v>133</v>
      </c>
      <c r="F75" s="300"/>
      <c r="G75" s="300"/>
      <c r="H75" s="301"/>
      <c r="I75" s="363" t="s">
        <v>204</v>
      </c>
      <c r="J75" s="223">
        <v>125000000</v>
      </c>
      <c r="K75" s="81" t="s">
        <v>55</v>
      </c>
      <c r="L75" s="92"/>
      <c r="M75" s="92"/>
      <c r="N75" s="92"/>
      <c r="O75" s="92"/>
      <c r="P75" s="224">
        <v>0</v>
      </c>
      <c r="Q75" s="80">
        <f>P75/J75*100</f>
        <v>0</v>
      </c>
      <c r="R75" s="224">
        <v>0</v>
      </c>
      <c r="S75" s="88">
        <f>R75/J75*100</f>
        <v>0</v>
      </c>
      <c r="T75" s="144" t="e">
        <f>SUM(R75/P75*100)</f>
        <v>#DIV/0!</v>
      </c>
      <c r="U75" s="145">
        <f>SUM(J75-R75)</f>
        <v>125000000</v>
      </c>
      <c r="V75" s="243"/>
      <c r="W75" s="147" t="s">
        <v>127</v>
      </c>
      <c r="X75" s="133"/>
    </row>
    <row r="76" spans="1:24" s="29" customFormat="1" ht="12" customHeight="1">
      <c r="A76" s="46"/>
      <c r="B76" s="47"/>
      <c r="C76" s="48"/>
      <c r="D76" s="48"/>
      <c r="E76" s="209"/>
      <c r="F76" s="209"/>
      <c r="G76" s="62"/>
      <c r="H76" s="63"/>
      <c r="I76" s="104"/>
      <c r="J76" s="72"/>
      <c r="K76" s="225"/>
      <c r="L76" s="226"/>
      <c r="M76" s="226"/>
      <c r="N76" s="226"/>
      <c r="O76" s="226"/>
      <c r="P76" s="224"/>
      <c r="Q76" s="226"/>
      <c r="R76" s="239"/>
      <c r="S76" s="226"/>
      <c r="T76" s="244"/>
      <c r="U76" s="153"/>
      <c r="V76" s="245"/>
      <c r="W76" s="246"/>
      <c r="X76" s="133"/>
    </row>
    <row r="77" spans="1:24" ht="24.75" customHeight="1">
      <c r="A77" s="55" t="s">
        <v>134</v>
      </c>
      <c r="B77" s="56"/>
      <c r="C77" s="57"/>
      <c r="D77" s="57"/>
      <c r="E77" s="297" t="s">
        <v>135</v>
      </c>
      <c r="F77" s="297"/>
      <c r="G77" s="297"/>
      <c r="H77" s="298"/>
      <c r="I77" s="361" t="s">
        <v>205</v>
      </c>
      <c r="J77" s="88">
        <v>75000000</v>
      </c>
      <c r="K77" s="81" t="s">
        <v>55</v>
      </c>
      <c r="L77" s="81"/>
      <c r="M77" s="81"/>
      <c r="N77" s="92"/>
      <c r="O77" s="92"/>
      <c r="P77" s="87">
        <v>75000000</v>
      </c>
      <c r="Q77" s="80">
        <f>P77/J77*100</f>
        <v>100</v>
      </c>
      <c r="R77" s="97">
        <v>67000000</v>
      </c>
      <c r="S77" s="88">
        <f>R77/J77*100</f>
        <v>89.333333333333329</v>
      </c>
      <c r="T77" s="144">
        <f>SUM(R77/P77*100)</f>
        <v>89.333333333333329</v>
      </c>
      <c r="U77" s="145">
        <f>SUM(J77-R77)</f>
        <v>8000000</v>
      </c>
      <c r="V77" s="247"/>
      <c r="W77" s="147" t="s">
        <v>127</v>
      </c>
    </row>
    <row r="78" spans="1:24">
      <c r="A78" s="55"/>
      <c r="B78" s="56"/>
      <c r="C78" s="57"/>
      <c r="D78" s="57"/>
      <c r="E78" s="59"/>
      <c r="F78" s="59"/>
      <c r="G78" s="59"/>
      <c r="H78" s="60"/>
      <c r="I78" s="95"/>
      <c r="J78" s="88"/>
      <c r="K78" s="81"/>
      <c r="L78" s="81"/>
      <c r="M78" s="81"/>
      <c r="N78" s="92"/>
      <c r="O78" s="92"/>
      <c r="P78" s="87"/>
      <c r="Q78" s="80"/>
      <c r="R78" s="97"/>
      <c r="S78" s="88"/>
      <c r="T78" s="144"/>
      <c r="U78" s="190"/>
      <c r="V78" s="248"/>
      <c r="W78" s="147"/>
    </row>
    <row r="79" spans="1:24" ht="21.75" customHeight="1">
      <c r="A79" s="55" t="s">
        <v>136</v>
      </c>
      <c r="B79" s="56"/>
      <c r="C79" s="57"/>
      <c r="D79" s="57"/>
      <c r="E79" s="297" t="s">
        <v>137</v>
      </c>
      <c r="F79" s="297"/>
      <c r="G79" s="297"/>
      <c r="H79" s="298"/>
      <c r="I79" s="363" t="s">
        <v>198</v>
      </c>
      <c r="J79" s="223">
        <v>50000000</v>
      </c>
      <c r="K79" s="81" t="s">
        <v>55</v>
      </c>
      <c r="L79" s="92"/>
      <c r="M79" s="92"/>
      <c r="N79" s="92"/>
      <c r="O79" s="92"/>
      <c r="P79" s="224">
        <v>0</v>
      </c>
      <c r="Q79" s="249">
        <f>P79/J79*100</f>
        <v>0</v>
      </c>
      <c r="R79" s="224">
        <v>0</v>
      </c>
      <c r="S79" s="88">
        <f>R79/J79*100</f>
        <v>0</v>
      </c>
      <c r="T79" s="144" t="e">
        <f>SUM(R79/P79*100)</f>
        <v>#DIV/0!</v>
      </c>
      <c r="U79" s="145">
        <f>SUM(J79-R79)</f>
        <v>50000000</v>
      </c>
      <c r="V79" s="248"/>
      <c r="W79" s="147" t="s">
        <v>138</v>
      </c>
    </row>
    <row r="80" spans="1:24">
      <c r="A80" s="55"/>
      <c r="B80" s="56"/>
      <c r="C80" s="57"/>
      <c r="D80" s="57"/>
      <c r="E80" s="207"/>
      <c r="F80" s="207"/>
      <c r="G80" s="207"/>
      <c r="H80" s="208"/>
      <c r="I80" s="222"/>
      <c r="J80" s="223"/>
      <c r="K80" s="81"/>
      <c r="L80" s="92"/>
      <c r="M80" s="92"/>
      <c r="N80" s="92"/>
      <c r="O80" s="92"/>
      <c r="P80" s="224"/>
      <c r="Q80" s="249"/>
      <c r="R80" s="224"/>
      <c r="S80" s="88"/>
      <c r="T80" s="144"/>
      <c r="U80" s="190"/>
      <c r="V80" s="248"/>
      <c r="W80" s="147"/>
    </row>
    <row r="81" spans="1:24" ht="22.5" customHeight="1">
      <c r="A81" s="55" t="s">
        <v>139</v>
      </c>
      <c r="B81" s="56"/>
      <c r="C81" s="57"/>
      <c r="D81" s="57"/>
      <c r="E81" s="297" t="s">
        <v>140</v>
      </c>
      <c r="F81" s="297"/>
      <c r="G81" s="297"/>
      <c r="H81" s="298"/>
      <c r="I81" s="363" t="s">
        <v>205</v>
      </c>
      <c r="J81" s="223">
        <v>60000000</v>
      </c>
      <c r="K81" s="81" t="s">
        <v>55</v>
      </c>
      <c r="L81" s="92"/>
      <c r="M81" s="92"/>
      <c r="N81" s="92"/>
      <c r="O81" s="92"/>
      <c r="P81" s="224">
        <v>60000000</v>
      </c>
      <c r="Q81" s="249">
        <f>P81/J81*100</f>
        <v>100</v>
      </c>
      <c r="R81" s="224">
        <v>54000000</v>
      </c>
      <c r="S81" s="88">
        <f>R81/J81*100</f>
        <v>90</v>
      </c>
      <c r="T81" s="144">
        <f>SUM(R81/P81*100)</f>
        <v>90</v>
      </c>
      <c r="U81" s="145">
        <f>SUM(J81-R81)</f>
        <v>6000000</v>
      </c>
      <c r="V81" s="248"/>
      <c r="W81" s="147" t="s">
        <v>138</v>
      </c>
    </row>
    <row r="82" spans="1:24" ht="12" customHeight="1">
      <c r="A82" s="55"/>
      <c r="B82" s="56"/>
      <c r="C82" s="57"/>
      <c r="D82" s="57"/>
      <c r="E82" s="210"/>
      <c r="F82" s="59"/>
      <c r="G82" s="59"/>
      <c r="H82" s="60"/>
      <c r="I82" s="95"/>
      <c r="J82" s="88"/>
      <c r="K82" s="81"/>
      <c r="L82" s="92"/>
      <c r="M82" s="92"/>
      <c r="N82" s="92"/>
      <c r="O82" s="92"/>
      <c r="P82" s="87"/>
      <c r="Q82" s="88"/>
      <c r="R82" s="97"/>
      <c r="S82" s="88"/>
      <c r="T82" s="144"/>
      <c r="U82" s="190"/>
      <c r="V82" s="191"/>
      <c r="W82" s="147"/>
    </row>
    <row r="83" spans="1:24" s="29" customFormat="1" ht="24" customHeight="1">
      <c r="A83" s="46" t="s">
        <v>141</v>
      </c>
      <c r="B83" s="47"/>
      <c r="C83" s="48"/>
      <c r="D83" s="293" t="s">
        <v>142</v>
      </c>
      <c r="E83" s="293"/>
      <c r="F83" s="293"/>
      <c r="G83" s="293"/>
      <c r="H83" s="294"/>
      <c r="I83" s="104"/>
      <c r="J83" s="72">
        <f>SUM(J85:J91)</f>
        <v>380000000</v>
      </c>
      <c r="K83" s="81" t="s">
        <v>55</v>
      </c>
      <c r="L83" s="98"/>
      <c r="M83" s="98"/>
      <c r="N83" s="98"/>
      <c r="O83" s="98"/>
      <c r="P83" s="75">
        <f>SUM(P85:P91)</f>
        <v>336770000</v>
      </c>
      <c r="Q83" s="155">
        <f>P83/J83*100</f>
        <v>88.623684210526321</v>
      </c>
      <c r="R83" s="75">
        <f>SUM(R85:R91)</f>
        <v>102732000</v>
      </c>
      <c r="S83" s="72">
        <f>R83/J83*100</f>
        <v>27.034736842105261</v>
      </c>
      <c r="T83" s="134">
        <f>SUM(R83/P83*100)</f>
        <v>30.505092496362501</v>
      </c>
      <c r="U83" s="135">
        <f>SUM(U85:U91)</f>
        <v>277268000</v>
      </c>
      <c r="V83" s="72"/>
      <c r="W83" s="136"/>
      <c r="X83" s="133"/>
    </row>
    <row r="84" spans="1:24" s="29" customFormat="1" ht="12" customHeight="1">
      <c r="A84" s="46"/>
      <c r="B84" s="47"/>
      <c r="C84" s="48"/>
      <c r="D84" s="48"/>
      <c r="E84" s="48"/>
      <c r="F84" s="48"/>
      <c r="G84" s="48"/>
      <c r="H84" s="51"/>
      <c r="I84" s="101"/>
      <c r="J84" s="76"/>
      <c r="K84" s="101"/>
      <c r="L84" s="76"/>
      <c r="M84" s="76"/>
      <c r="N84" s="76"/>
      <c r="O84" s="76"/>
      <c r="P84" s="75"/>
      <c r="Q84" s="76"/>
      <c r="R84" s="138"/>
      <c r="S84" s="84"/>
      <c r="T84" s="139"/>
      <c r="U84" s="157"/>
      <c r="V84" s="237"/>
      <c r="W84" s="238"/>
      <c r="X84" s="133"/>
    </row>
    <row r="85" spans="1:24" ht="23.25" customHeight="1">
      <c r="A85" s="55" t="s">
        <v>143</v>
      </c>
      <c r="B85" s="56"/>
      <c r="C85" s="57"/>
      <c r="D85" s="57"/>
      <c r="E85" s="297" t="s">
        <v>144</v>
      </c>
      <c r="F85" s="297"/>
      <c r="G85" s="297"/>
      <c r="H85" s="298"/>
      <c r="I85" s="361" t="s">
        <v>206</v>
      </c>
      <c r="J85" s="122">
        <v>80000000</v>
      </c>
      <c r="K85" s="81" t="s">
        <v>55</v>
      </c>
      <c r="L85" s="81"/>
      <c r="M85" s="81"/>
      <c r="N85" s="92"/>
      <c r="O85" s="92"/>
      <c r="P85" s="87">
        <v>80000000</v>
      </c>
      <c r="Q85" s="80">
        <f>P85/J85*100</f>
        <v>100</v>
      </c>
      <c r="R85" s="149">
        <v>65932000</v>
      </c>
      <c r="S85" s="88">
        <f>R85/J85*100</f>
        <v>82.415000000000006</v>
      </c>
      <c r="T85" s="144">
        <f>SUM(R85/P85*100)</f>
        <v>82.415000000000006</v>
      </c>
      <c r="U85" s="145">
        <f>SUM(J85-R85)</f>
        <v>14068000</v>
      </c>
      <c r="V85" s="146"/>
      <c r="W85" s="147" t="s">
        <v>145</v>
      </c>
    </row>
    <row r="86" spans="1:24" ht="12" customHeight="1">
      <c r="A86" s="55"/>
      <c r="B86" s="56"/>
      <c r="C86" s="57"/>
      <c r="D86" s="57"/>
      <c r="E86" s="57"/>
      <c r="F86" s="57"/>
      <c r="G86" s="57"/>
      <c r="H86" s="58"/>
      <c r="I86" s="83"/>
      <c r="J86" s="84"/>
      <c r="K86" s="83"/>
      <c r="L86" s="84"/>
      <c r="M86" s="84"/>
      <c r="N86" s="84"/>
      <c r="O86" s="84"/>
      <c r="P86" s="97"/>
      <c r="Q86" s="84"/>
      <c r="R86" s="149"/>
      <c r="S86" s="84"/>
      <c r="T86" s="150"/>
      <c r="U86" s="145"/>
      <c r="V86" s="146"/>
      <c r="W86" s="147"/>
    </row>
    <row r="87" spans="1:24" ht="24" customHeight="1">
      <c r="A87" s="55" t="s">
        <v>146</v>
      </c>
      <c r="B87" s="56"/>
      <c r="C87" s="57"/>
      <c r="D87" s="57"/>
      <c r="E87" s="297" t="s">
        <v>147</v>
      </c>
      <c r="F87" s="297"/>
      <c r="G87" s="297"/>
      <c r="H87" s="298"/>
      <c r="I87" s="361" t="s">
        <v>207</v>
      </c>
      <c r="J87" s="122">
        <v>75000000</v>
      </c>
      <c r="K87" s="81" t="s">
        <v>55</v>
      </c>
      <c r="L87" s="81"/>
      <c r="M87" s="81"/>
      <c r="N87" s="92"/>
      <c r="O87" s="92"/>
      <c r="P87" s="87">
        <v>75000000</v>
      </c>
      <c r="Q87" s="80">
        <f>P87/J87*100</f>
        <v>100</v>
      </c>
      <c r="R87" s="149">
        <v>0</v>
      </c>
      <c r="S87" s="88">
        <f>R87/J87*100</f>
        <v>0</v>
      </c>
      <c r="T87" s="144">
        <f>SUM(R87/P87*100)</f>
        <v>0</v>
      </c>
      <c r="U87" s="145">
        <f>SUM(J87-R87)</f>
        <v>75000000</v>
      </c>
      <c r="V87" s="146"/>
      <c r="W87" s="147" t="s">
        <v>148</v>
      </c>
    </row>
    <row r="88" spans="1:24" ht="12" customHeight="1">
      <c r="A88" s="55"/>
      <c r="B88" s="56"/>
      <c r="C88" s="57"/>
      <c r="D88" s="57"/>
      <c r="E88" s="57"/>
      <c r="F88" s="57"/>
      <c r="G88" s="57"/>
      <c r="H88" s="61"/>
      <c r="I88" s="95"/>
      <c r="J88" s="88"/>
      <c r="K88" s="227"/>
      <c r="L88" s="219"/>
      <c r="M88" s="219"/>
      <c r="N88" s="219"/>
      <c r="O88" s="219"/>
      <c r="P88" s="97"/>
      <c r="Q88" s="219"/>
      <c r="R88" s="149"/>
      <c r="S88" s="219"/>
      <c r="T88" s="250"/>
      <c r="U88" s="153"/>
      <c r="V88" s="161"/>
      <c r="W88" s="162"/>
    </row>
    <row r="89" spans="1:24" ht="23.25" customHeight="1">
      <c r="A89" s="55" t="s">
        <v>149</v>
      </c>
      <c r="B89" s="56"/>
      <c r="C89" s="57"/>
      <c r="D89" s="57"/>
      <c r="E89" s="297" t="s">
        <v>150</v>
      </c>
      <c r="F89" s="297"/>
      <c r="G89" s="297"/>
      <c r="H89" s="298"/>
      <c r="I89" s="361" t="s">
        <v>207</v>
      </c>
      <c r="J89" s="228">
        <v>125000000</v>
      </c>
      <c r="K89" s="81" t="s">
        <v>55</v>
      </c>
      <c r="L89" s="81"/>
      <c r="M89" s="81"/>
      <c r="N89" s="92"/>
      <c r="O89" s="92"/>
      <c r="P89" s="87">
        <v>125000000</v>
      </c>
      <c r="Q89" s="80">
        <f>P89/J89*100</f>
        <v>100</v>
      </c>
      <c r="R89" s="97">
        <v>36800000</v>
      </c>
      <c r="S89" s="88">
        <f>R89/J89*100</f>
        <v>29.439999999999998</v>
      </c>
      <c r="T89" s="144">
        <f>SUM(R89/P89*100)</f>
        <v>29.439999999999998</v>
      </c>
      <c r="U89" s="145">
        <f>SUM(J89-R89)</f>
        <v>88200000</v>
      </c>
      <c r="V89" s="146"/>
      <c r="W89" s="147" t="s">
        <v>151</v>
      </c>
    </row>
    <row r="90" spans="1:24" ht="12" customHeight="1">
      <c r="A90" s="55"/>
      <c r="B90" s="56"/>
      <c r="C90" s="57"/>
      <c r="D90" s="57"/>
      <c r="E90" s="57"/>
      <c r="F90" s="57"/>
      <c r="G90" s="57"/>
      <c r="H90" s="58"/>
      <c r="I90" s="83"/>
      <c r="J90" s="84"/>
      <c r="K90" s="83"/>
      <c r="L90" s="84"/>
      <c r="M90" s="84"/>
      <c r="N90" s="84"/>
      <c r="O90" s="84"/>
      <c r="P90" s="97"/>
      <c r="Q90" s="84"/>
      <c r="R90" s="149"/>
      <c r="S90" s="84"/>
      <c r="T90" s="150"/>
      <c r="U90" s="153"/>
      <c r="V90" s="161"/>
      <c r="W90" s="162"/>
    </row>
    <row r="91" spans="1:24" ht="23.25" customHeight="1">
      <c r="A91" s="55" t="s">
        <v>152</v>
      </c>
      <c r="B91" s="56"/>
      <c r="C91" s="57"/>
      <c r="D91" s="57"/>
      <c r="E91" s="297" t="s">
        <v>153</v>
      </c>
      <c r="F91" s="297"/>
      <c r="G91" s="297"/>
      <c r="H91" s="298"/>
      <c r="I91" s="361" t="s">
        <v>92</v>
      </c>
      <c r="J91" s="228">
        <v>100000000</v>
      </c>
      <c r="K91" s="81" t="s">
        <v>55</v>
      </c>
      <c r="L91" s="81"/>
      <c r="M91" s="81"/>
      <c r="N91" s="92"/>
      <c r="O91" s="92"/>
      <c r="P91" s="87">
        <v>56770000</v>
      </c>
      <c r="Q91" s="80">
        <f>P91/J91*100</f>
        <v>56.769999999999996</v>
      </c>
      <c r="R91" s="97">
        <v>0</v>
      </c>
      <c r="S91" s="88">
        <f>R91/J91*100</f>
        <v>0</v>
      </c>
      <c r="T91" s="144">
        <f>SUM(R91/P91*100)</f>
        <v>0</v>
      </c>
      <c r="U91" s="145">
        <f>SUM(J91-R91)</f>
        <v>100000000</v>
      </c>
      <c r="V91" s="146"/>
      <c r="W91" s="147" t="s">
        <v>154</v>
      </c>
      <c r="X91" s="32"/>
    </row>
    <row r="92" spans="1:24" ht="12" customHeight="1">
      <c r="A92" s="211"/>
      <c r="B92" s="212"/>
      <c r="C92" s="213"/>
      <c r="D92" s="213"/>
      <c r="E92" s="213"/>
      <c r="F92" s="214"/>
      <c r="G92" s="214"/>
      <c r="H92" s="215"/>
      <c r="I92" s="215"/>
      <c r="J92" s="229"/>
      <c r="K92" s="230"/>
      <c r="L92" s="231"/>
      <c r="M92" s="231"/>
      <c r="N92" s="231"/>
      <c r="O92" s="231"/>
      <c r="P92" s="232"/>
      <c r="Q92" s="229"/>
      <c r="R92" s="232"/>
      <c r="S92" s="229"/>
      <c r="T92" s="251"/>
      <c r="U92" s="145"/>
      <c r="V92" s="252"/>
      <c r="W92" s="253"/>
      <c r="X92" s="32"/>
    </row>
    <row r="93" spans="1:24" ht="12" customHeight="1">
      <c r="A93" s="302" t="s">
        <v>155</v>
      </c>
      <c r="B93" s="303"/>
      <c r="C93" s="303"/>
      <c r="D93" s="303"/>
      <c r="E93" s="303"/>
      <c r="F93" s="303"/>
      <c r="G93" s="303"/>
      <c r="H93" s="303"/>
      <c r="I93" s="303"/>
      <c r="J93" s="233">
        <f>SUM(J11,J27,J33,J43,J55,J67,J83)</f>
        <v>4283000000</v>
      </c>
      <c r="K93" s="233"/>
      <c r="L93" s="234"/>
      <c r="M93" s="234"/>
      <c r="N93" s="234"/>
      <c r="O93" s="234"/>
      <c r="P93" s="360">
        <f>SUM(P11,P27,P33,P43,P55,P67,P83)</f>
        <v>2327985000</v>
      </c>
      <c r="Q93" s="234"/>
      <c r="R93" s="254">
        <f>SUM(R11,R27,R33,R43,R55,R67,R83)</f>
        <v>1049795469</v>
      </c>
      <c r="S93" s="255">
        <f>R93/J93*100</f>
        <v>24.510751085687602</v>
      </c>
      <c r="T93" s="233"/>
      <c r="U93" s="254">
        <f>SUM(U11,U27,U33,U43,U55,U67,U83)</f>
        <v>3233204531</v>
      </c>
      <c r="V93" s="256"/>
      <c r="W93" s="257"/>
      <c r="X93" s="32"/>
    </row>
    <row r="94" spans="1:24" ht="12" customHeight="1">
      <c r="A94" s="216"/>
      <c r="B94" s="216"/>
      <c r="C94" s="216"/>
      <c r="D94" s="216"/>
      <c r="E94" s="216"/>
      <c r="F94" s="216"/>
      <c r="G94" s="216"/>
      <c r="H94" s="216"/>
      <c r="I94" s="216"/>
      <c r="J94" s="203"/>
      <c r="K94" s="235"/>
      <c r="L94" s="235"/>
      <c r="M94" s="235"/>
      <c r="N94" s="235"/>
      <c r="O94" s="235"/>
      <c r="P94" s="235"/>
      <c r="Q94" s="235"/>
      <c r="R94" s="258"/>
      <c r="S94" s="203"/>
      <c r="T94" s="258"/>
      <c r="U94" s="259"/>
      <c r="V94" s="259"/>
      <c r="W94" s="260"/>
      <c r="X94" s="32"/>
    </row>
    <row r="95" spans="1:24" ht="12.75" customHeight="1">
      <c r="B95" s="28"/>
      <c r="C95" s="28"/>
      <c r="D95" s="28"/>
      <c r="E95" s="28"/>
      <c r="F95" s="28"/>
      <c r="G95" s="28"/>
      <c r="H95" s="217"/>
      <c r="I95" s="217"/>
      <c r="J95" s="203"/>
      <c r="S95" s="304" t="s">
        <v>156</v>
      </c>
      <c r="T95" s="304"/>
      <c r="U95" s="304"/>
      <c r="V95" s="304"/>
      <c r="W95" s="304"/>
      <c r="X95" s="261"/>
    </row>
    <row r="96" spans="1:24" ht="12.75" customHeight="1">
      <c r="B96" s="28"/>
      <c r="C96" s="28"/>
      <c r="D96" s="28"/>
      <c r="E96" s="28"/>
      <c r="F96" s="28"/>
      <c r="G96" s="28"/>
      <c r="H96" s="217"/>
      <c r="I96" s="217"/>
      <c r="J96" s="203"/>
      <c r="S96" s="10"/>
      <c r="T96" s="10"/>
      <c r="U96" s="10"/>
      <c r="V96" s="10"/>
      <c r="W96" s="11"/>
      <c r="X96" s="205"/>
    </row>
    <row r="97" spans="1:24" ht="12.75" customHeight="1">
      <c r="B97" s="28"/>
      <c r="C97" s="28"/>
      <c r="D97" s="28"/>
      <c r="E97" s="28"/>
      <c r="F97" s="28"/>
      <c r="G97" s="28"/>
      <c r="H97" s="217"/>
      <c r="I97" s="217"/>
      <c r="J97" s="203"/>
      <c r="S97" s="305" t="s">
        <v>157</v>
      </c>
      <c r="T97" s="305"/>
      <c r="U97" s="305"/>
      <c r="V97" s="305"/>
      <c r="W97" s="305"/>
      <c r="X97" s="262"/>
    </row>
    <row r="98" spans="1:24" ht="12.75" customHeight="1">
      <c r="B98" s="28"/>
      <c r="C98" s="28"/>
      <c r="D98" s="28"/>
      <c r="E98" s="28"/>
      <c r="F98" s="28"/>
      <c r="G98" s="28"/>
      <c r="H98" s="217"/>
      <c r="I98" s="217"/>
      <c r="J98" s="203"/>
      <c r="S98" s="305" t="s">
        <v>158</v>
      </c>
      <c r="T98" s="305"/>
      <c r="U98" s="305"/>
      <c r="V98" s="305"/>
      <c r="W98" s="305"/>
      <c r="X98" s="32"/>
    </row>
    <row r="99" spans="1:24" ht="12.75" customHeight="1">
      <c r="B99" s="28"/>
      <c r="C99" s="28"/>
      <c r="D99" s="28"/>
      <c r="E99" s="28"/>
      <c r="F99" s="28"/>
      <c r="G99" s="28"/>
      <c r="H99" s="217"/>
      <c r="I99" s="217"/>
      <c r="J99" s="203"/>
      <c r="S99" s="305" t="s">
        <v>159</v>
      </c>
      <c r="T99" s="305"/>
      <c r="U99" s="305"/>
      <c r="V99" s="305"/>
      <c r="W99" s="305"/>
      <c r="X99" s="32"/>
    </row>
    <row r="100" spans="1:24" ht="12.75" customHeight="1">
      <c r="B100" s="28"/>
      <c r="C100" s="28"/>
      <c r="D100" s="28"/>
      <c r="E100" s="28"/>
      <c r="F100" s="28"/>
      <c r="G100" s="28"/>
      <c r="H100" s="217"/>
      <c r="I100" s="217"/>
      <c r="J100" s="203"/>
      <c r="S100" s="10"/>
      <c r="T100" s="305"/>
      <c r="U100" s="305"/>
      <c r="V100" s="12"/>
      <c r="W100" s="13"/>
      <c r="X100" s="32"/>
    </row>
    <row r="101" spans="1:24" ht="12.75" customHeight="1">
      <c r="B101" s="28"/>
      <c r="C101" s="28"/>
      <c r="D101" s="28"/>
      <c r="E101" s="28"/>
      <c r="F101" s="28"/>
      <c r="G101" s="28"/>
      <c r="H101" s="217"/>
      <c r="I101" s="217"/>
      <c r="J101" s="203"/>
      <c r="S101" s="10"/>
      <c r="T101" s="10"/>
      <c r="U101" s="10"/>
      <c r="V101" s="10"/>
      <c r="W101" s="11"/>
      <c r="X101" s="32"/>
    </row>
    <row r="102" spans="1:24" ht="12.75" customHeight="1">
      <c r="B102" s="28"/>
      <c r="C102" s="28"/>
      <c r="D102" s="28"/>
      <c r="E102" s="28"/>
      <c r="F102" s="28"/>
      <c r="G102" s="28"/>
      <c r="H102" s="217"/>
      <c r="I102" s="217"/>
      <c r="J102" s="203"/>
      <c r="S102" s="14"/>
      <c r="T102" s="10"/>
      <c r="U102" s="14"/>
      <c r="V102" s="14"/>
      <c r="W102" s="15"/>
      <c r="X102" s="32"/>
    </row>
    <row r="103" spans="1:24" ht="12.75" customHeight="1">
      <c r="S103" s="306" t="s">
        <v>160</v>
      </c>
      <c r="T103" s="306"/>
      <c r="U103" s="306"/>
      <c r="V103" s="306"/>
      <c r="W103" s="306"/>
      <c r="X103" s="32"/>
    </row>
    <row r="104" spans="1:24" ht="12.75" customHeight="1">
      <c r="S104" s="307" t="s">
        <v>161</v>
      </c>
      <c r="T104" s="307"/>
      <c r="U104" s="307"/>
      <c r="V104" s="307"/>
      <c r="W104" s="307"/>
      <c r="X104" s="32"/>
    </row>
    <row r="105" spans="1:24" ht="12.75" customHeight="1">
      <c r="A105" s="32"/>
      <c r="B105" s="308"/>
      <c r="C105" s="308"/>
      <c r="D105" s="308"/>
      <c r="E105" s="308"/>
      <c r="F105" s="308"/>
      <c r="G105" s="308"/>
      <c r="H105" s="308"/>
      <c r="I105" s="218"/>
      <c r="J105" s="236"/>
      <c r="S105" s="307" t="s">
        <v>162</v>
      </c>
      <c r="T105" s="307"/>
      <c r="U105" s="307"/>
      <c r="V105" s="307"/>
      <c r="W105" s="307"/>
      <c r="X105" s="32"/>
    </row>
    <row r="106" spans="1:24" ht="12.75" customHeight="1">
      <c r="A106" s="32"/>
      <c r="S106" s="309"/>
      <c r="T106" s="309"/>
      <c r="U106" s="309"/>
      <c r="V106" s="309"/>
      <c r="W106" s="309"/>
      <c r="X106" s="32"/>
    </row>
    <row r="107" spans="1:24" ht="12.75" customHeight="1">
      <c r="A107" s="32"/>
      <c r="X107" s="32"/>
    </row>
    <row r="108" spans="1:24" ht="12.75" customHeight="1">
      <c r="A108" s="32"/>
      <c r="X108" s="32"/>
    </row>
    <row r="109" spans="1:24" ht="12.75" customHeight="1">
      <c r="A109" s="32"/>
      <c r="X109" s="32"/>
    </row>
    <row r="110" spans="1:24" ht="12.75" customHeight="1">
      <c r="A110" s="32"/>
      <c r="X110" s="32"/>
    </row>
    <row r="111" spans="1:24" ht="12.75" customHeight="1">
      <c r="A111" s="32"/>
      <c r="X111" s="32"/>
    </row>
    <row r="112" spans="1:24" ht="12.75" customHeight="1">
      <c r="A112" s="32"/>
      <c r="X112" s="32"/>
    </row>
    <row r="113" spans="1:24" ht="12.75" customHeight="1">
      <c r="A113" s="32"/>
      <c r="B113" s="310"/>
      <c r="C113" s="310"/>
      <c r="D113" s="310"/>
      <c r="E113" s="310"/>
      <c r="F113" s="310"/>
      <c r="G113" s="310"/>
      <c r="H113" s="310"/>
      <c r="I113" s="310"/>
      <c r="J113" s="310"/>
      <c r="X113" s="32"/>
    </row>
  </sheetData>
  <mergeCells count="74">
    <mergeCell ref="B113:J113"/>
    <mergeCell ref="A6:A8"/>
    <mergeCell ref="I6:I8"/>
    <mergeCell ref="J6:J8"/>
    <mergeCell ref="K6:K8"/>
    <mergeCell ref="B6:H8"/>
    <mergeCell ref="S103:W103"/>
    <mergeCell ref="S104:W104"/>
    <mergeCell ref="B105:H105"/>
    <mergeCell ref="S105:W105"/>
    <mergeCell ref="S106:W106"/>
    <mergeCell ref="S95:W95"/>
    <mergeCell ref="S97:W97"/>
    <mergeCell ref="S98:W98"/>
    <mergeCell ref="S99:W99"/>
    <mergeCell ref="T100:U100"/>
    <mergeCell ref="E85:H85"/>
    <mergeCell ref="E87:H87"/>
    <mergeCell ref="E89:H89"/>
    <mergeCell ref="E91:H91"/>
    <mergeCell ref="A93:I93"/>
    <mergeCell ref="E75:H75"/>
    <mergeCell ref="E77:H77"/>
    <mergeCell ref="E79:H79"/>
    <mergeCell ref="E81:H81"/>
    <mergeCell ref="D83:H83"/>
    <mergeCell ref="E65:H65"/>
    <mergeCell ref="D67:H67"/>
    <mergeCell ref="E69:H69"/>
    <mergeCell ref="E71:H71"/>
    <mergeCell ref="E73:H73"/>
    <mergeCell ref="D55:H55"/>
    <mergeCell ref="E57:H57"/>
    <mergeCell ref="E59:H59"/>
    <mergeCell ref="E61:H61"/>
    <mergeCell ref="E63:H63"/>
    <mergeCell ref="E45:H45"/>
    <mergeCell ref="E47:H47"/>
    <mergeCell ref="E49:H49"/>
    <mergeCell ref="E51:H51"/>
    <mergeCell ref="E53:H53"/>
    <mergeCell ref="E35:H35"/>
    <mergeCell ref="E37:H37"/>
    <mergeCell ref="E39:H39"/>
    <mergeCell ref="E41:H41"/>
    <mergeCell ref="D43:H43"/>
    <mergeCell ref="E25:H25"/>
    <mergeCell ref="D27:H27"/>
    <mergeCell ref="E29:H29"/>
    <mergeCell ref="E31:H31"/>
    <mergeCell ref="D33:H33"/>
    <mergeCell ref="E15:H15"/>
    <mergeCell ref="E17:H17"/>
    <mergeCell ref="E19:H19"/>
    <mergeCell ref="E21:H21"/>
    <mergeCell ref="E23:H23"/>
    <mergeCell ref="P7:Q7"/>
    <mergeCell ref="R7:S7"/>
    <mergeCell ref="B9:H9"/>
    <mergeCell ref="D11:H11"/>
    <mergeCell ref="E13:H13"/>
    <mergeCell ref="L7:L8"/>
    <mergeCell ref="M7:M8"/>
    <mergeCell ref="N7:N8"/>
    <mergeCell ref="O7:O8"/>
    <mergeCell ref="A1:W1"/>
    <mergeCell ref="A3:W3"/>
    <mergeCell ref="A4:W4"/>
    <mergeCell ref="L6:O6"/>
    <mergeCell ref="P6:S6"/>
    <mergeCell ref="T6:T8"/>
    <mergeCell ref="U6:U8"/>
    <mergeCell ref="V6:V8"/>
    <mergeCell ref="W6:W8"/>
  </mergeCells>
  <pageMargins left="0.31388888888888899" right="0.31388888888888899" top="0.74791666666666701" bottom="0.55000000000000004" header="0.31388888888888899" footer="0.31388888888888899"/>
  <pageSetup paperSize="258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workbookViewId="0">
      <selection activeCell="C13" sqref="C13"/>
    </sheetView>
  </sheetViews>
  <sheetFormatPr defaultColWidth="9" defaultRowHeight="15"/>
  <cols>
    <col min="1" max="1" width="29.42578125" customWidth="1"/>
    <col min="2" max="2" width="5.28515625" customWidth="1"/>
    <col min="3" max="4" width="13.7109375" customWidth="1"/>
    <col min="5" max="5" width="5.28515625" customWidth="1"/>
    <col min="6" max="6" width="19.28515625" customWidth="1"/>
    <col min="7" max="7" width="21.7109375" customWidth="1"/>
    <col min="8" max="8" width="5.28515625" customWidth="1"/>
    <col min="9" max="9" width="15.42578125" customWidth="1"/>
    <col min="10" max="10" width="11.42578125" customWidth="1"/>
  </cols>
  <sheetData>
    <row r="2" spans="1:10" ht="18.75">
      <c r="A2" s="331" t="s">
        <v>163</v>
      </c>
      <c r="B2" s="331"/>
      <c r="C2" s="331"/>
      <c r="D2" s="331"/>
      <c r="E2" s="331"/>
      <c r="F2" s="331"/>
      <c r="G2" s="331"/>
      <c r="H2" s="331"/>
      <c r="I2" s="331"/>
      <c r="J2" s="331"/>
    </row>
    <row r="4" spans="1:10">
      <c r="A4" s="2" t="s">
        <v>164</v>
      </c>
      <c r="C4" s="282" t="s">
        <v>165</v>
      </c>
      <c r="D4" s="282"/>
      <c r="F4" s="332" t="s">
        <v>166</v>
      </c>
      <c r="G4" s="332"/>
      <c r="I4" s="282" t="s">
        <v>167</v>
      </c>
      <c r="J4" s="282"/>
    </row>
    <row r="5" spans="1:10" ht="60" customHeight="1">
      <c r="A5" s="20">
        <v>6005540790</v>
      </c>
      <c r="C5" s="279"/>
      <c r="D5" s="279"/>
      <c r="F5" s="333" t="s">
        <v>168</v>
      </c>
      <c r="G5" s="334"/>
      <c r="I5" s="335" t="s">
        <v>169</v>
      </c>
      <c r="J5" s="336"/>
    </row>
    <row r="6" spans="1:10" ht="29.25" customHeight="1"/>
    <row r="7" spans="1:10">
      <c r="A7" s="3" t="s">
        <v>170</v>
      </c>
      <c r="F7" s="282" t="s">
        <v>171</v>
      </c>
      <c r="G7" s="282"/>
    </row>
    <row r="8" spans="1:10" ht="39.75" customHeight="1">
      <c r="A8" s="21">
        <v>2961016425</v>
      </c>
      <c r="C8" s="22"/>
      <c r="F8" s="337">
        <v>3044524365</v>
      </c>
      <c r="G8" s="338"/>
    </row>
    <row r="9" spans="1:10" ht="33.75" customHeight="1"/>
    <row r="10" spans="1:10">
      <c r="A10" s="2" t="s">
        <v>172</v>
      </c>
      <c r="C10" s="339" t="s">
        <v>173</v>
      </c>
      <c r="D10" s="339"/>
      <c r="F10" s="339" t="s">
        <v>172</v>
      </c>
      <c r="G10" s="339"/>
      <c r="I10" s="282" t="s">
        <v>173</v>
      </c>
      <c r="J10" s="282"/>
    </row>
    <row r="11" spans="1:10">
      <c r="A11" s="344">
        <v>2961016425</v>
      </c>
      <c r="C11" s="2" t="s">
        <v>174</v>
      </c>
      <c r="D11" s="2" t="s">
        <v>175</v>
      </c>
      <c r="F11" s="346">
        <v>100802000</v>
      </c>
      <c r="G11" s="347"/>
      <c r="H11" s="23"/>
      <c r="I11" s="346">
        <v>2943722365</v>
      </c>
      <c r="J11" s="347"/>
    </row>
    <row r="12" spans="1:10" ht="38.25" customHeight="1">
      <c r="A12" s="345"/>
      <c r="C12" s="24"/>
      <c r="D12" s="24"/>
      <c r="F12" s="348"/>
      <c r="G12" s="349"/>
      <c r="H12" s="23"/>
      <c r="I12" s="348"/>
      <c r="J12" s="349"/>
    </row>
    <row r="13" spans="1:10" ht="45" customHeight="1"/>
    <row r="14" spans="1:10">
      <c r="F14" s="282" t="s">
        <v>176</v>
      </c>
      <c r="G14" s="282"/>
      <c r="I14" s="282" t="s">
        <v>177</v>
      </c>
      <c r="J14" s="282"/>
    </row>
    <row r="15" spans="1:10" ht="47.25" customHeight="1">
      <c r="F15" s="340">
        <v>2943722365</v>
      </c>
      <c r="G15" s="341"/>
      <c r="I15" s="342">
        <v>0</v>
      </c>
      <c r="J15" s="343"/>
    </row>
    <row r="16" spans="1:10">
      <c r="F16" s="25" t="s">
        <v>178</v>
      </c>
      <c r="G16" s="26" t="s">
        <v>179</v>
      </c>
      <c r="I16" s="25" t="s">
        <v>178</v>
      </c>
      <c r="J16" s="26" t="s">
        <v>179</v>
      </c>
    </row>
    <row r="17" spans="6:9" ht="24" customHeight="1"/>
    <row r="18" spans="6:9" ht="30">
      <c r="F18" s="27" t="s">
        <v>180</v>
      </c>
      <c r="G18" s="27" t="s">
        <v>181</v>
      </c>
      <c r="H18" s="339" t="s">
        <v>182</v>
      </c>
      <c r="I18" s="339"/>
    </row>
    <row r="19" spans="6:9" ht="38.25" customHeight="1">
      <c r="F19" s="24"/>
      <c r="G19" s="24"/>
      <c r="H19" s="279"/>
      <c r="I19" s="279"/>
    </row>
  </sheetData>
  <mergeCells count="21">
    <mergeCell ref="H19:I19"/>
    <mergeCell ref="A11:A12"/>
    <mergeCell ref="I11:J12"/>
    <mergeCell ref="F11:G12"/>
    <mergeCell ref="F14:G14"/>
    <mergeCell ref="I14:J14"/>
    <mergeCell ref="F15:G15"/>
    <mergeCell ref="I15:J15"/>
    <mergeCell ref="H18:I18"/>
    <mergeCell ref="F7:G7"/>
    <mergeCell ref="F8:G8"/>
    <mergeCell ref="C10:D10"/>
    <mergeCell ref="F10:G10"/>
    <mergeCell ref="I10:J10"/>
    <mergeCell ref="A2:J2"/>
    <mergeCell ref="C4:D4"/>
    <mergeCell ref="F4:G4"/>
    <mergeCell ref="I4:J4"/>
    <mergeCell ref="C5:D5"/>
    <mergeCell ref="F5:G5"/>
    <mergeCell ref="I5:J5"/>
  </mergeCells>
  <pageMargins left="0.70763888888888904" right="0.70763888888888904" top="0.74791666666666701" bottom="0.74791666666666701" header="0.31388888888888899" footer="0.31388888888888899"/>
  <pageSetup paperSize="512" scale="95"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tabSelected="1" topLeftCell="H4" workbookViewId="0">
      <selection activeCell="AB14" sqref="AB14"/>
    </sheetView>
  </sheetViews>
  <sheetFormatPr defaultColWidth="9" defaultRowHeight="15"/>
  <cols>
    <col min="1" max="1" width="3.42578125" customWidth="1"/>
    <col min="2" max="2" width="9.85546875" customWidth="1"/>
    <col min="3" max="3" width="16.28515625" customWidth="1"/>
    <col min="4" max="4" width="10.140625" customWidth="1"/>
    <col min="5" max="5" width="8.140625" customWidth="1"/>
    <col min="6" max="6" width="11.42578125" customWidth="1"/>
    <col min="7" max="7" width="5.7109375" customWidth="1"/>
    <col min="8" max="8" width="10.42578125" customWidth="1"/>
    <col min="9" max="9" width="4.85546875" customWidth="1"/>
    <col min="10" max="10" width="10.42578125" customWidth="1"/>
    <col min="11" max="11" width="5.7109375" customWidth="1"/>
    <col min="12" max="12" width="10.42578125" customWidth="1"/>
    <col min="13" max="13" width="5.42578125" customWidth="1"/>
    <col min="14" max="14" width="10.42578125" customWidth="1"/>
    <col min="15" max="15" width="4.5703125" customWidth="1"/>
    <col min="16" max="16" width="10.5703125" customWidth="1"/>
    <col min="17" max="17" width="6.140625" customWidth="1"/>
    <col min="18" max="18" width="10.42578125" customWidth="1"/>
    <col min="19" max="19" width="7.28515625" customWidth="1"/>
    <col min="20" max="20" width="10.42578125" customWidth="1"/>
    <col min="21" max="21" width="5.140625" customWidth="1"/>
    <col min="22" max="22" width="10.42578125" customWidth="1"/>
    <col min="23" max="23" width="5.140625" customWidth="1"/>
    <col min="24" max="24" width="10.140625" customWidth="1"/>
    <col min="25" max="25" width="4.85546875" customWidth="1"/>
    <col min="26" max="26" width="10.42578125" customWidth="1"/>
    <col min="27" max="27" width="5.5703125" customWidth="1"/>
    <col min="28" max="28" width="20.140625" customWidth="1"/>
  </cols>
  <sheetData>
    <row r="1" spans="1:29" ht="18.75">
      <c r="A1" s="1" t="s">
        <v>183</v>
      </c>
    </row>
    <row r="5" spans="1:29" ht="18.75">
      <c r="A5" s="277"/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  <c r="AA5" s="277"/>
    </row>
    <row r="7" spans="1:29" ht="18.75" customHeight="1">
      <c r="A7" s="339" t="s">
        <v>184</v>
      </c>
      <c r="B7" s="339" t="s">
        <v>185</v>
      </c>
      <c r="C7" s="339" t="s">
        <v>48</v>
      </c>
      <c r="D7" s="333" t="s">
        <v>186</v>
      </c>
      <c r="E7" s="350"/>
      <c r="F7" s="350"/>
      <c r="G7" s="350"/>
      <c r="H7" s="350"/>
      <c r="I7" s="350"/>
      <c r="J7" s="350"/>
      <c r="K7" s="350"/>
      <c r="L7" s="350"/>
      <c r="M7" s="350"/>
      <c r="N7" s="350"/>
      <c r="O7" s="350"/>
      <c r="P7" s="350"/>
      <c r="Q7" s="350"/>
      <c r="R7" s="350"/>
      <c r="S7" s="350"/>
      <c r="T7" s="350"/>
      <c r="U7" s="350"/>
      <c r="V7" s="350"/>
      <c r="W7" s="350"/>
      <c r="X7" s="350"/>
      <c r="Y7" s="350"/>
      <c r="Z7" s="350"/>
      <c r="AA7" s="334"/>
      <c r="AB7" s="16"/>
    </row>
    <row r="8" spans="1:29">
      <c r="A8" s="339"/>
      <c r="B8" s="339"/>
      <c r="C8" s="339"/>
      <c r="D8" s="282" t="s">
        <v>5</v>
      </c>
      <c r="E8" s="282"/>
      <c r="F8" s="282" t="s">
        <v>6</v>
      </c>
      <c r="G8" s="282"/>
      <c r="H8" s="282" t="s">
        <v>7</v>
      </c>
      <c r="I8" s="282"/>
      <c r="J8" s="282" t="s">
        <v>8</v>
      </c>
      <c r="K8" s="282"/>
      <c r="L8" s="282" t="s">
        <v>9</v>
      </c>
      <c r="M8" s="282"/>
      <c r="N8" s="282" t="s">
        <v>10</v>
      </c>
      <c r="O8" s="282"/>
      <c r="P8" s="282" t="s">
        <v>11</v>
      </c>
      <c r="Q8" s="282"/>
      <c r="R8" s="282" t="s">
        <v>12</v>
      </c>
      <c r="S8" s="282"/>
      <c r="T8" s="282" t="s">
        <v>13</v>
      </c>
      <c r="U8" s="282"/>
      <c r="V8" s="282" t="s">
        <v>14</v>
      </c>
      <c r="W8" s="282"/>
      <c r="X8" s="282" t="s">
        <v>15</v>
      </c>
      <c r="Y8" s="282"/>
      <c r="Z8" s="282" t="s">
        <v>16</v>
      </c>
      <c r="AA8" s="282"/>
      <c r="AB8" s="16"/>
    </row>
    <row r="9" spans="1:29">
      <c r="A9" s="339"/>
      <c r="B9" s="339"/>
      <c r="C9" s="339"/>
      <c r="D9" s="2" t="s">
        <v>17</v>
      </c>
      <c r="E9" s="2" t="s">
        <v>18</v>
      </c>
      <c r="F9" s="2" t="s">
        <v>17</v>
      </c>
      <c r="G9" s="2" t="s">
        <v>18</v>
      </c>
      <c r="H9" s="2" t="s">
        <v>17</v>
      </c>
      <c r="I9" s="2" t="s">
        <v>18</v>
      </c>
      <c r="J9" s="2" t="s">
        <v>17</v>
      </c>
      <c r="K9" s="2" t="s">
        <v>18</v>
      </c>
      <c r="L9" s="2" t="s">
        <v>17</v>
      </c>
      <c r="M9" s="2" t="s">
        <v>18</v>
      </c>
      <c r="N9" s="2" t="s">
        <v>17</v>
      </c>
      <c r="O9" s="2" t="s">
        <v>18</v>
      </c>
      <c r="P9" s="2" t="s">
        <v>17</v>
      </c>
      <c r="Q9" s="2" t="s">
        <v>18</v>
      </c>
      <c r="R9" s="2" t="s">
        <v>17</v>
      </c>
      <c r="S9" s="2" t="s">
        <v>18</v>
      </c>
      <c r="T9" s="2" t="s">
        <v>17</v>
      </c>
      <c r="U9" s="2" t="s">
        <v>18</v>
      </c>
      <c r="V9" s="2" t="s">
        <v>17</v>
      </c>
      <c r="W9" s="2" t="s">
        <v>18</v>
      </c>
      <c r="X9" s="2" t="s">
        <v>17</v>
      </c>
      <c r="Y9" s="2" t="s">
        <v>18</v>
      </c>
      <c r="Z9" s="2" t="s">
        <v>17</v>
      </c>
      <c r="AA9" s="2" t="s">
        <v>18</v>
      </c>
      <c r="AB9" s="16"/>
    </row>
    <row r="10" spans="1:29" ht="21.95" customHeight="1">
      <c r="A10" s="351">
        <v>1</v>
      </c>
      <c r="B10" s="354" t="s">
        <v>187</v>
      </c>
      <c r="C10" s="4" t="s">
        <v>188</v>
      </c>
      <c r="D10" s="5">
        <v>765394000</v>
      </c>
      <c r="E10" s="6">
        <f>D10/4283000000*100</f>
        <v>17.870511323838432</v>
      </c>
      <c r="F10" s="5">
        <v>736172000</v>
      </c>
      <c r="G10" s="6">
        <f>F10/4283000000*100</f>
        <v>17.188232547279945</v>
      </c>
      <c r="H10" s="5">
        <v>218828000</v>
      </c>
      <c r="I10" s="6">
        <f>H10/4283000000*100</f>
        <v>5.1092225075881386</v>
      </c>
      <c r="J10" s="5">
        <v>607591000</v>
      </c>
      <c r="K10" s="6">
        <f>J10/4283000000*100</f>
        <v>14.186107868316601</v>
      </c>
      <c r="L10" s="5">
        <v>511781000</v>
      </c>
      <c r="M10" s="6">
        <f>L10/4283000000*100</f>
        <v>11.949124445482138</v>
      </c>
      <c r="N10" s="5">
        <v>344718000</v>
      </c>
      <c r="O10" s="6">
        <f>N10/4283000000*100</f>
        <v>8.048517394349755</v>
      </c>
      <c r="P10" s="5">
        <v>308830000</v>
      </c>
      <c r="Q10" s="6">
        <f>P10/4283000000*100</f>
        <v>7.2106000466962401</v>
      </c>
      <c r="R10" s="5">
        <v>442400000</v>
      </c>
      <c r="S10" s="6">
        <f>R10/4283000000*100</f>
        <v>10.329208498715852</v>
      </c>
      <c r="T10" s="5">
        <v>47288000</v>
      </c>
      <c r="U10" s="6">
        <f>T10/4283000000*100</f>
        <v>1.1040859210833527</v>
      </c>
      <c r="V10" s="5">
        <v>179677000</v>
      </c>
      <c r="W10" s="6">
        <f>V10/4283000000*100</f>
        <v>4.1951202428204528</v>
      </c>
      <c r="X10" s="5">
        <v>86096000</v>
      </c>
      <c r="Y10" s="6">
        <f>X10/4283000000*100</f>
        <v>2.0101797805276678</v>
      </c>
      <c r="Z10" s="5">
        <v>34225000</v>
      </c>
      <c r="AA10" s="6">
        <f>Z10/4283000000*100</f>
        <v>0.79908942330142418</v>
      </c>
      <c r="AB10" s="17">
        <f>SUM(D10,F10,H10,J10,L10,N10,P10,R10,T10,V10,X10,Z10)</f>
        <v>4283000000</v>
      </c>
      <c r="AC10" s="18">
        <f>SUM(E10,G10,I10,K10,M10,O10,Q10,S10,U10,W10,Y10,AA10)</f>
        <v>100.00000000000001</v>
      </c>
    </row>
    <row r="11" spans="1:29" ht="21.95" customHeight="1">
      <c r="A11" s="352"/>
      <c r="B11" s="355"/>
      <c r="C11" s="4" t="s">
        <v>189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19"/>
      <c r="AC11" s="19"/>
    </row>
    <row r="12" spans="1:29" ht="21.95" customHeight="1">
      <c r="A12" s="352"/>
      <c r="B12" s="355"/>
      <c r="C12" s="4" t="s">
        <v>190</v>
      </c>
      <c r="D12" s="5">
        <v>56716315</v>
      </c>
      <c r="E12" s="6">
        <f>D12/4283000000*100</f>
        <v>1.3242193555918749</v>
      </c>
      <c r="F12" s="5">
        <v>218584784</v>
      </c>
      <c r="G12" s="6">
        <f>F12/4283000000*100</f>
        <v>5.1035438711183749</v>
      </c>
      <c r="H12" s="5">
        <v>354467417</v>
      </c>
      <c r="I12" s="6">
        <f>H12/4283000000*100</f>
        <v>8.2761479570394574</v>
      </c>
      <c r="J12" s="5">
        <v>420026953</v>
      </c>
      <c r="K12" s="6">
        <f>J12/4283000000*100</f>
        <v>9.8068399019378951</v>
      </c>
      <c r="L12" s="5"/>
      <c r="M12" s="6">
        <f>L12/4283000000*100</f>
        <v>0</v>
      </c>
      <c r="N12" s="5"/>
      <c r="O12" s="6">
        <f>N12/4283000000*100</f>
        <v>0</v>
      </c>
      <c r="P12" s="5"/>
      <c r="Q12" s="6">
        <f>P12/4283000000*100</f>
        <v>0</v>
      </c>
      <c r="R12" s="5"/>
      <c r="S12" s="6">
        <f>R12/4283000000*100</f>
        <v>0</v>
      </c>
      <c r="T12" s="5"/>
      <c r="U12" s="6">
        <f>T12/4283000000*100</f>
        <v>0</v>
      </c>
      <c r="V12" s="5"/>
      <c r="W12" s="6">
        <f>V12/4283000000*100</f>
        <v>0</v>
      </c>
      <c r="X12" s="5"/>
      <c r="Y12" s="6">
        <f>X12/4283000000*100</f>
        <v>0</v>
      </c>
      <c r="Z12" s="5"/>
      <c r="AA12" s="6">
        <f>Z12/4283000000*100</f>
        <v>0</v>
      </c>
      <c r="AB12" s="17">
        <f>SUM(D12,F12,H12,J12,L12,N12,P12,R12,T12,V12,X12,Z12)</f>
        <v>1049795469</v>
      </c>
      <c r="AC12" s="18">
        <f>SUM(E12,G12,I12,K12,M12,O12,Q12,S12,U12,W12,Y12,AA12)</f>
        <v>24.510751085687602</v>
      </c>
    </row>
    <row r="13" spans="1:29" ht="21.95" customHeight="1">
      <c r="A13" s="353"/>
      <c r="B13" s="356"/>
      <c r="C13" s="4" t="s">
        <v>191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16"/>
      <c r="AC13" s="19"/>
    </row>
    <row r="15" spans="1:29">
      <c r="H15" s="7"/>
      <c r="T15" s="304" t="s">
        <v>192</v>
      </c>
      <c r="U15" s="304"/>
      <c r="V15" s="304"/>
      <c r="W15" s="304"/>
      <c r="X15" s="304"/>
    </row>
    <row r="16" spans="1:29">
      <c r="H16" s="8"/>
      <c r="I16" s="9"/>
      <c r="J16" s="8"/>
      <c r="K16" s="9"/>
      <c r="L16" s="9"/>
      <c r="T16" s="10"/>
      <c r="U16" s="10"/>
      <c r="V16" s="10"/>
      <c r="W16" s="10"/>
      <c r="X16" s="11"/>
    </row>
    <row r="17" spans="20:24">
      <c r="T17" s="305" t="s">
        <v>157</v>
      </c>
      <c r="U17" s="305"/>
      <c r="V17" s="305"/>
      <c r="W17" s="305"/>
      <c r="X17" s="305"/>
    </row>
    <row r="18" spans="20:24">
      <c r="T18" s="305" t="s">
        <v>158</v>
      </c>
      <c r="U18" s="305"/>
      <c r="V18" s="305"/>
      <c r="W18" s="305"/>
      <c r="X18" s="305"/>
    </row>
    <row r="19" spans="20:24">
      <c r="T19" s="305" t="s">
        <v>159</v>
      </c>
      <c r="U19" s="305"/>
      <c r="V19" s="305"/>
      <c r="W19" s="305"/>
      <c r="X19" s="305"/>
    </row>
    <row r="20" spans="20:24">
      <c r="T20" s="10"/>
      <c r="U20" s="305"/>
      <c r="V20" s="305"/>
      <c r="W20" s="12"/>
      <c r="X20" s="13"/>
    </row>
    <row r="21" spans="20:24">
      <c r="T21" s="10"/>
      <c r="U21" s="10"/>
      <c r="V21" s="10"/>
      <c r="W21" s="10"/>
      <c r="X21" s="11"/>
    </row>
    <row r="22" spans="20:24">
      <c r="T22" s="14"/>
      <c r="U22" s="10"/>
      <c r="V22" s="14"/>
      <c r="W22" s="14"/>
      <c r="X22" s="15"/>
    </row>
    <row r="23" spans="20:24">
      <c r="T23" s="306" t="s">
        <v>160</v>
      </c>
      <c r="U23" s="306"/>
      <c r="V23" s="306"/>
      <c r="W23" s="306"/>
      <c r="X23" s="306"/>
    </row>
    <row r="24" spans="20:24">
      <c r="T24" s="307" t="s">
        <v>161</v>
      </c>
      <c r="U24" s="307"/>
      <c r="V24" s="307"/>
      <c r="W24" s="307"/>
      <c r="X24" s="307"/>
    </row>
    <row r="25" spans="20:24">
      <c r="T25" s="307" t="s">
        <v>162</v>
      </c>
      <c r="U25" s="307"/>
      <c r="V25" s="307"/>
      <c r="W25" s="307"/>
      <c r="X25" s="307"/>
    </row>
  </sheetData>
  <mergeCells count="27">
    <mergeCell ref="T23:X23"/>
    <mergeCell ref="T24:X24"/>
    <mergeCell ref="T25:X25"/>
    <mergeCell ref="A7:A9"/>
    <mergeCell ref="A10:A13"/>
    <mergeCell ref="B7:B9"/>
    <mergeCell ref="B10:B13"/>
    <mergeCell ref="C7:C9"/>
    <mergeCell ref="T15:X15"/>
    <mergeCell ref="T17:X17"/>
    <mergeCell ref="T18:X18"/>
    <mergeCell ref="T19:X19"/>
    <mergeCell ref="U20:V20"/>
    <mergeCell ref="A5:AA5"/>
    <mergeCell ref="D7:AA7"/>
    <mergeCell ref="D8:E8"/>
    <mergeCell ref="F8:G8"/>
    <mergeCell ref="H8:I8"/>
    <mergeCell ref="J8:K8"/>
    <mergeCell ref="L8:M8"/>
    <mergeCell ref="N8:O8"/>
    <mergeCell ref="P8:Q8"/>
    <mergeCell ref="R8:S8"/>
    <mergeCell ref="T8:U8"/>
    <mergeCell ref="V8:W8"/>
    <mergeCell ref="X8:Y8"/>
    <mergeCell ref="Z8:AA8"/>
  </mergeCells>
  <pageMargins left="1.37777777777778" right="0" top="1.1416666666666699" bottom="0.74791666666666701" header="0.31388888888888899" footer="0.31388888888888899"/>
  <pageSetup paperSize="5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ColWidth="9" defaultRowHeight="15"/>
  <cols>
    <col min="4" max="4" width="30.140625" customWidth="1"/>
  </cols>
  <sheetData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FORMAT 2</vt:lpstr>
      <vt:lpstr>FORMAT 3</vt:lpstr>
      <vt:lpstr>FORMAT 4</vt:lpstr>
      <vt:lpstr>FORMAT 1</vt:lpstr>
      <vt:lpstr>FORMAT 5</vt:lpstr>
      <vt:lpstr>Sheet1</vt:lpstr>
      <vt:lpstr>'FORMAT 4'!Print_Titles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HERGANZ</dc:creator>
  <cp:lastModifiedBy>HERGANZ</cp:lastModifiedBy>
  <cp:lastPrinted>2019-05-09T05:51:12Z</cp:lastPrinted>
  <dcterms:created xsi:type="dcterms:W3CDTF">2018-03-08T03:47:00Z</dcterms:created>
  <dcterms:modified xsi:type="dcterms:W3CDTF">2019-05-09T06:02:16Z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