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25" windowHeight="7935"/>
  </bookViews>
  <sheets>
    <sheet name="24. Kesbangpol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AD109_1601">[1]Sheet1!$A$13:$FX$50</definedName>
    <definedName name="AD109_1601_NOMOR">[1]Sheet1!$A$13:$A$50</definedName>
    <definedName name="AE113_2102">[2]Sheet1!$A$13:$FX$50</definedName>
    <definedName name="AE113_2102_NOMOR">[2]Sheet1!$A$13:$A$50</definedName>
    <definedName name="AF119_1801">[3]Sheet1!$A$13:$FX$50</definedName>
    <definedName name="AF119_1801_nomor">[3]Sheet1!$A$13:$A$50</definedName>
    <definedName name="AG120_0101">[4]Sheet1!$A$13:$FX$50</definedName>
    <definedName name="AG120_0101_nomor">[4]Sheet1!$A$13:$A$50</definedName>
    <definedName name="AH120_0102">[5]Sheet1!$A$13:$FX$50</definedName>
    <definedName name="AH120_0102_nomor">[5]Sheet1!$A$13:$A$50</definedName>
    <definedName name="AI120_0103">[6]Sheet1!$A$13:$FX$50</definedName>
    <definedName name="AI120_0103_nomor">[6]Sheet1!$A$13:$A$50</definedName>
    <definedName name="AJ120_0107">[7]Sheet1!$A$13:$FX$50</definedName>
    <definedName name="AJ120_0107_nomor">[7]Sheet1!$A$13:$A$50</definedName>
    <definedName name="AK120_0108">[8]Sheet1!$A$13:$FX$50</definedName>
    <definedName name="AK120_0108_nomor">[8]Sheet1!$A$13:$A$50</definedName>
    <definedName name="AL120_0110">[9]Sheet1!$A$13:$FX$50</definedName>
    <definedName name="AL120_0110_nomor">[9]Sheet1!$A$13:$A$50</definedName>
    <definedName name="AM120_0111">[10]Sheet1!$A$13:$FX$50</definedName>
    <definedName name="AM120_0111_nomor">[10]Sheet1!$A$13:$A$50</definedName>
    <definedName name="AN120_0112">[11]Sheet1!$A$13:$FX$50</definedName>
    <definedName name="AN120_0112_nomor">[11]Sheet1!$A$13:$A$50</definedName>
    <definedName name="Ao120_0117">[12]Sheet1!$A$13:$GR$50</definedName>
    <definedName name="Ao120_0117_nomor">[12]Sheet1!$A$13:$A$50</definedName>
    <definedName name="Ap120_0118">[13]Sheet1!$A$13:$FX$50</definedName>
    <definedName name="Ap120_0118_nomor">[13]Sheet1!$A$13:$A$50</definedName>
    <definedName name="Aq120_0205">[14]Sheet1!$A$13:$FX$51</definedName>
    <definedName name="Aq120_0205_nomor">[14]Sheet1!$A$13:$A$51</definedName>
    <definedName name="Ar120_0207">[15]Sheet1!$A$13:$FX$50</definedName>
    <definedName name="Ar120_0207_nomor">[15]Sheet1!$A$13:$A$50</definedName>
    <definedName name="As120_0209">[16]Sheet1!$A$13:$FX$50</definedName>
    <definedName name="As120_0209_nomor">[16]Sheet1!$A$13:$A$50</definedName>
    <definedName name="At120_0210">[17]Sheet1!$A$13:$FX$49</definedName>
    <definedName name="At120_0210_nomor">[17]Sheet1!$A$13:$A$49</definedName>
    <definedName name="Au120_0211">[18]Sheet1!$A$13:$FX$50</definedName>
    <definedName name="Au120_0211_nomor">[18]Sheet1!$A$13:$A$50</definedName>
    <definedName name="Av120_0212">[19]Sheet1!$A$13:$FX$50</definedName>
    <definedName name="Av120_0212_nomor">[19]Sheet1!$A$13:$A$50</definedName>
    <definedName name="Aw120_0221">[20]Sheet1!$A$13:$FX$50</definedName>
    <definedName name="Aw120_0221_nomor">[20]Sheet1!$A$13:$A$50</definedName>
    <definedName name="Ax120_0222">[21]Sheet1!$A$13:$FX$50</definedName>
    <definedName name="Ax120_0222_nomor">[21]Sheet1!$A$13:$A$50</definedName>
    <definedName name="Ay120_0224">[22]Sheet1!$A$13:$FX$50</definedName>
    <definedName name="Ay120_0224_nomor">[22]Sheet1!$A$13:$A$50</definedName>
    <definedName name="Az120_0226">[23]Sheet1!$A$13:$FX$50</definedName>
    <definedName name="Az120_0226_nomor">[23]Sheet1!$A$13:$A$50</definedName>
    <definedName name="ba120_0228">[24]Sheet1!$A$13:$FX$50</definedName>
    <definedName name="ba120_0228_nomor">[24]Sheet1!$A$13:$A$50</definedName>
    <definedName name="bb120_0242">[25]Sheet1!$A$13:$FX$50</definedName>
    <definedName name="bb120_0242_nomor">[25]Sheet1!$A$13:$A$50</definedName>
    <definedName name="bc120_0302">[26]Sheet1!$A$13:$FX$50</definedName>
    <definedName name="bc120_0302_nomor">[26]Sheet1!$A$13:$A$50</definedName>
    <definedName name="bd120_0601">[27]Sheet1!$A$13:$FX$50</definedName>
    <definedName name="bd120_0601_nomor">[27]Sheet1!$A$13:$A$50</definedName>
    <definedName name="be120_0602">[28]Sheet1!$A$13:$FX$50</definedName>
    <definedName name="be120_0602_nomor">[28]Sheet1!$A$13:$A$50</definedName>
    <definedName name="bf120_0604">[29]Sheet1!$A$13:$FX$50</definedName>
    <definedName name="bf120_0604_nomor">[29]Sheet1!$A$13:$A$50</definedName>
    <definedName name="bg120_1601">[30]Sheet1!$A$13:$FX$50</definedName>
    <definedName name="bg120_1601_nomor">[30]Sheet1!$A$13:$A$50</definedName>
    <definedName name="bh120_1602">[31]Sheet1!$A$13:$FX$50</definedName>
    <definedName name="bh120_1602_nomor">[31]Sheet1!$A$13:$A$50</definedName>
    <definedName name="bi120_1603">[32]Sheet1!$A$13:$FX$50</definedName>
    <definedName name="bi120_1603_nomor">[32]Sheet1!$A$13:$A$50</definedName>
    <definedName name="bj120_1604">[33]Sheet1!$A$13:$FX$51</definedName>
    <definedName name="bj120_1604_nomor">[33]Sheet1!$A$13:$A$51</definedName>
    <definedName name="bk120_1605">[34]Sheet1!$A$13:$FX$50</definedName>
    <definedName name="bk120_1605_nomor">[34]Sheet1!$A$13:$A$50</definedName>
    <definedName name="bl120_1606">[35]Sheet1!$A$13:$FX$50</definedName>
    <definedName name="bl120_1606_nomor">[35]Sheet1!$A$13:$A$50</definedName>
    <definedName name="bm120_1607">[36]Sheet1!$A$13:$FX$50</definedName>
    <definedName name="bm120_1607_nomor">[36]Sheet1!$A$13:$A$50</definedName>
    <definedName name="bn120_1716">[37]Sheet1!$A$13:$FX$50</definedName>
    <definedName name="bn120_1716_nomor">[37]Sheet1!$A$13:$A$50</definedName>
    <definedName name="bo120_2003">[38]Sheet1!$A$13:$FX$49</definedName>
    <definedName name="bo120_2003_nomor">[38]Sheet1!$A$13:$A$49</definedName>
    <definedName name="bp120_2301">[39]Sheet1!$A$13:$FX$50</definedName>
    <definedName name="bp120_2301_nomor">[39]Sheet1!$A$13:$A$50</definedName>
    <definedName name="bq120_2501">[40]Sheet1!$A$13:$FX$50</definedName>
    <definedName name="bq120_2501_nomor">[40]Sheet1!$A$13:$A$50</definedName>
    <definedName name="br120_2603">[41]Sheet1!$A$13:$FX$50</definedName>
    <definedName name="br120_2603_nomor">[41]Sheet1!$A$13:$A$50</definedName>
    <definedName name="bs120_2604">[42]Sheet1!$A$13:$FX$50</definedName>
    <definedName name="bs120_2604_nomor">[42]Sheet1!$A$13:$A$50</definedName>
    <definedName name="bt120_2607">[43]Sheet1!$A$13:$FX$50</definedName>
    <definedName name="bt120_2607_nomor">[43]Sheet1!$A$13:$A$50</definedName>
    <definedName name="bu120_2701">[44]Sheet1!$A$13:$FX$50</definedName>
    <definedName name="bu120_2701_nomor">[44]Sheet1!$A$13:$A$50</definedName>
    <definedName name="bv120_2704">[45]Sheet1!$A$13:$FX$50</definedName>
    <definedName name="bv120_2704_nomor">[45]Sheet1!$A$13:$A$50</definedName>
    <definedName name="bw120_2801">[46]Sheet1!$A$13:$FX$50</definedName>
    <definedName name="bw120_2801_nomor">[46]Sheet1!$A$13:$A$50</definedName>
    <definedName name="bx120_2803">[47]Sheet1!$A$13:$FX$50</definedName>
    <definedName name="bx120_2803_nomor">[47]Sheet1!$A$13:$A$50</definedName>
    <definedName name="by120_2807">[48]Sheet1!$A$13:$FX$50</definedName>
    <definedName name="by120_2807_nomor">[48]Sheet1!$A$13:$A$50</definedName>
    <definedName name="bz120_2811">[49]Sheet1!$A$13:$FX$50</definedName>
    <definedName name="bz120_2811_nomor">[49]Sheet1!$A$13:$A$50</definedName>
    <definedName name="ca120_2813">[50]Sheet1!$A$13:$FX$50</definedName>
    <definedName name="ca120_2813_nomor">[50]Sheet1!$A$13:$A$50</definedName>
    <definedName name="cb120_3001">[51]Sheet1!$A$13:$FX$50</definedName>
    <definedName name="cb120_3001_nomor">[51]Sheet1!$A$13:$A$50</definedName>
    <definedName name="cd120_3101">[52]Sheet1!$A$13:$FX$50</definedName>
    <definedName name="cd120_3101_nomor">[52]Sheet1!$A$13:$A$50</definedName>
    <definedName name="ce120_3202">[53]Sheet1!$A$13:$FX$50</definedName>
    <definedName name="ce120_3202_nomor">[53]Sheet1!$A$13:$A$50</definedName>
    <definedName name="cf121_1706">[54]Sheet1!$A$13:$FX$50</definedName>
    <definedName name="cf121_1706_nomor">[54]Sheet1!$A$13:$A$50</definedName>
    <definedName name="cg121_1804">[55]Sheet1!$A$13:$FX$50</definedName>
    <definedName name="cg121_1804_nomor">[55]Sheet1!$A$13:$A$50</definedName>
    <definedName name="ch125_1802">[56]Sheet1!$A$13:$FX$50</definedName>
    <definedName name="ch125_1802_nomor">[56]Sheet1!$A$13:$A$50</definedName>
    <definedName name="ci206_1804">[57]Sheet1!$A$13:$FX$50</definedName>
    <definedName name="ci206_1804_nomor">[57]Sheet1!$A$13:$A$50</definedName>
    <definedName name="ekonomi_106_1904">[58]Sheet1!$A$13:$FX$50</definedName>
    <definedName name="ekonomi_106_1904_NOMOR">[58]Sheet1!$A$13:$A$50</definedName>
    <definedName name="gaji120_0000">[59]Sheet1!$A$13:$FX$50</definedName>
    <definedName name="gaji120_0000_nomor">[59]Sheet1!$A$13:$A$50</definedName>
    <definedName name="MONEV_106_2208">[60]Sheet1!$A$13:$FX$34</definedName>
    <definedName name="MONEV_106_2208_NOMOR">[60]Sheet1!$A$13:$A$34</definedName>
    <definedName name="persampahan_108_1502">[61]Sheet1!$A$13:$FP$50</definedName>
    <definedName name="persampahan_108_1502_nomor">[61]Sheet1!$A$13:$A$50</definedName>
    <definedName name="_xlnm.Print_Area" localSheetId="0">'24. Kesbangpol'!$A$1:$AB$84</definedName>
    <definedName name="_xlnm.Print_Titles" localSheetId="0">'24. Kesbangpol'!$5:$8</definedName>
  </definedNames>
  <calcPr calcId="145621"/>
</workbook>
</file>

<file path=xl/calcChain.xml><?xml version="1.0" encoding="utf-8"?>
<calcChain xmlns="http://schemas.openxmlformats.org/spreadsheetml/2006/main">
  <c r="O30" i="2" l="1"/>
  <c r="M15" i="2"/>
  <c r="M14" i="2"/>
  <c r="V9" i="2"/>
  <c r="V37" i="2"/>
  <c r="V62" i="2"/>
  <c r="U37" i="2"/>
  <c r="U33" i="2"/>
  <c r="U31" i="2"/>
  <c r="U35" i="2"/>
  <c r="U42" i="2"/>
  <c r="O14" i="2"/>
  <c r="O18" i="2"/>
  <c r="O15" i="2"/>
  <c r="Y67" i="2"/>
  <c r="U67" i="2"/>
  <c r="X33" i="2" l="1"/>
  <c r="T33" i="2"/>
  <c r="O42" i="2" l="1"/>
  <c r="O29" i="2"/>
  <c r="O28" i="2"/>
  <c r="O25" i="2"/>
  <c r="K72" i="2" l="1"/>
  <c r="O9" i="2" l="1"/>
  <c r="U9" i="2" s="1"/>
  <c r="M9" i="2"/>
  <c r="Y9" i="2" l="1"/>
  <c r="U45" i="2"/>
  <c r="T9" i="2"/>
  <c r="X9" i="2" s="1"/>
  <c r="G9" i="2"/>
  <c r="U64" i="2" l="1"/>
  <c r="Z9" i="2" l="1"/>
  <c r="I45" i="2"/>
  <c r="Y42" i="2"/>
  <c r="AA42" i="2" s="1"/>
  <c r="T42" i="2"/>
  <c r="V42" i="2" s="1"/>
  <c r="U41" i="2"/>
  <c r="Y41" i="2" s="1"/>
  <c r="AA41" i="2" s="1"/>
  <c r="T41" i="2"/>
  <c r="V41" i="2" s="1"/>
  <c r="U40" i="2"/>
  <c r="Y40" i="2" s="1"/>
  <c r="AA40" i="2" s="1"/>
  <c r="T40" i="2"/>
  <c r="V40" i="2" s="1"/>
  <c r="U39" i="2"/>
  <c r="Y39" i="2" s="1"/>
  <c r="AA39" i="2" s="1"/>
  <c r="T39" i="2"/>
  <c r="V39" i="2" s="1"/>
  <c r="S37" i="2"/>
  <c r="Q37" i="2"/>
  <c r="O37" i="2"/>
  <c r="T37" i="2" s="1"/>
  <c r="M37" i="2"/>
  <c r="K37" i="2"/>
  <c r="G37" i="2"/>
  <c r="G45" i="2" s="1"/>
  <c r="W35" i="2"/>
  <c r="W36" i="2" s="1"/>
  <c r="T35" i="2"/>
  <c r="X35" i="2" s="1"/>
  <c r="Z35" i="2" s="1"/>
  <c r="Z36" i="2" s="1"/>
  <c r="S33" i="2"/>
  <c r="Q33" i="2"/>
  <c r="O33" i="2"/>
  <c r="M33" i="2"/>
  <c r="K33" i="2"/>
  <c r="G33" i="2"/>
  <c r="Y31" i="2"/>
  <c r="AA31" i="2" s="1"/>
  <c r="T31" i="2"/>
  <c r="V31" i="2" s="1"/>
  <c r="U30" i="2"/>
  <c r="Y30" i="2" s="1"/>
  <c r="AA30" i="2" s="1"/>
  <c r="T30" i="2"/>
  <c r="X30" i="2" s="1"/>
  <c r="Z30" i="2" s="1"/>
  <c r="U29" i="2"/>
  <c r="Y29" i="2" s="1"/>
  <c r="AA29" i="2" s="1"/>
  <c r="T29" i="2"/>
  <c r="V29" i="2" s="1"/>
  <c r="U28" i="2"/>
  <c r="Y28" i="2" s="1"/>
  <c r="AA28" i="2" s="1"/>
  <c r="T28" i="2"/>
  <c r="V28" i="2" s="1"/>
  <c r="U27" i="2"/>
  <c r="Y27" i="2" s="1"/>
  <c r="AA27" i="2" s="1"/>
  <c r="T27" i="2"/>
  <c r="X27" i="2" s="1"/>
  <c r="Z27" i="2" s="1"/>
  <c r="U26" i="2"/>
  <c r="Y26" i="2" s="1"/>
  <c r="AA26" i="2" s="1"/>
  <c r="T26" i="2"/>
  <c r="X26" i="2" s="1"/>
  <c r="Z26" i="2" s="1"/>
  <c r="U25" i="2"/>
  <c r="Y25" i="2" s="1"/>
  <c r="AA25" i="2" s="1"/>
  <c r="T25" i="2"/>
  <c r="X25" i="2" s="1"/>
  <c r="Z25" i="2" s="1"/>
  <c r="U24" i="2"/>
  <c r="Y24" i="2" s="1"/>
  <c r="AA24" i="2" s="1"/>
  <c r="T24" i="2"/>
  <c r="V24" i="2" s="1"/>
  <c r="U23" i="2"/>
  <c r="W23" i="2" s="1"/>
  <c r="T23" i="2"/>
  <c r="V23" i="2" s="1"/>
  <c r="U22" i="2"/>
  <c r="Y22" i="2" s="1"/>
  <c r="AA22" i="2" s="1"/>
  <c r="T22" i="2"/>
  <c r="V22" i="2" s="1"/>
  <c r="U21" i="2"/>
  <c r="Y21" i="2" s="1"/>
  <c r="AA21" i="2" s="1"/>
  <c r="T21" i="2"/>
  <c r="X21" i="2" s="1"/>
  <c r="Z21" i="2" s="1"/>
  <c r="U20" i="2"/>
  <c r="Y20" i="2" s="1"/>
  <c r="AA20" i="2" s="1"/>
  <c r="T20" i="2"/>
  <c r="X20" i="2" s="1"/>
  <c r="Z20" i="2" s="1"/>
  <c r="U19" i="2"/>
  <c r="Y19" i="2" s="1"/>
  <c r="AA19" i="2" s="1"/>
  <c r="T19" i="2"/>
  <c r="X19" i="2" s="1"/>
  <c r="Z19" i="2" s="1"/>
  <c r="U18" i="2"/>
  <c r="Y18" i="2" s="1"/>
  <c r="AA18" i="2" s="1"/>
  <c r="T18" i="2"/>
  <c r="X18" i="2" s="1"/>
  <c r="Z18" i="2" s="1"/>
  <c r="U17" i="2"/>
  <c r="Y17" i="2" s="1"/>
  <c r="AA17" i="2" s="1"/>
  <c r="T17" i="2"/>
  <c r="X17" i="2" s="1"/>
  <c r="Z17" i="2" s="1"/>
  <c r="U16" i="2"/>
  <c r="Y16" i="2" s="1"/>
  <c r="AA16" i="2" s="1"/>
  <c r="T16" i="2"/>
  <c r="X16" i="2" s="1"/>
  <c r="Z16" i="2" s="1"/>
  <c r="T15" i="2"/>
  <c r="X15" i="2" s="1"/>
  <c r="Z15" i="2" s="1"/>
  <c r="U15" i="2"/>
  <c r="U14" i="2"/>
  <c r="Y14" i="2" s="1"/>
  <c r="AA14" i="2" s="1"/>
  <c r="T14" i="2"/>
  <c r="X14" i="2" s="1"/>
  <c r="Z14" i="2" s="1"/>
  <c r="U13" i="2"/>
  <c r="Y13" i="2" s="1"/>
  <c r="AA13" i="2" s="1"/>
  <c r="T13" i="2"/>
  <c r="X13" i="2" s="1"/>
  <c r="Z13" i="2" s="1"/>
  <c r="K9" i="2"/>
  <c r="K45" i="2" s="1"/>
  <c r="U69" i="2"/>
  <c r="Y69" i="2" s="1"/>
  <c r="AA69" i="2" s="1"/>
  <c r="T69" i="2"/>
  <c r="V69" i="2" s="1"/>
  <c r="T68" i="2"/>
  <c r="V68" i="2" s="1"/>
  <c r="U66" i="2"/>
  <c r="Y66" i="2" s="1"/>
  <c r="AA66" i="2" s="1"/>
  <c r="T66" i="2"/>
  <c r="V66" i="2" s="1"/>
  <c r="T65" i="2"/>
  <c r="V65" i="2" s="1"/>
  <c r="G64" i="2"/>
  <c r="K64" i="2"/>
  <c r="I62" i="2"/>
  <c r="I72" i="2" s="1"/>
  <c r="U59" i="2"/>
  <c r="Y59" i="2" s="1"/>
  <c r="AA59" i="2" s="1"/>
  <c r="T59" i="2"/>
  <c r="V59" i="2" s="1"/>
  <c r="U58" i="2"/>
  <c r="Y58" i="2" s="1"/>
  <c r="AA58" i="2" s="1"/>
  <c r="T58" i="2"/>
  <c r="V58" i="2" s="1"/>
  <c r="U57" i="2"/>
  <c r="Y57" i="2" s="1"/>
  <c r="AA57" i="2" s="1"/>
  <c r="T57" i="2"/>
  <c r="V57" i="2" s="1"/>
  <c r="U55" i="2"/>
  <c r="W55" i="2" s="1"/>
  <c r="U56" i="2"/>
  <c r="T55" i="2"/>
  <c r="X55" i="2" s="1"/>
  <c r="Z55" i="2" s="1"/>
  <c r="T54" i="2"/>
  <c r="V54" i="2" s="1"/>
  <c r="S46" i="2"/>
  <c r="Q46" i="2"/>
  <c r="O46" i="2"/>
  <c r="Z33" i="2" l="1"/>
  <c r="V33" i="2"/>
  <c r="Q45" i="2"/>
  <c r="I74" i="2"/>
  <c r="O45" i="2"/>
  <c r="V43" i="2"/>
  <c r="S45" i="2"/>
  <c r="W20" i="2"/>
  <c r="W16" i="2"/>
  <c r="V35" i="2"/>
  <c r="V36" i="2" s="1"/>
  <c r="Y33" i="2"/>
  <c r="AA33" i="2" s="1"/>
  <c r="Y37" i="2"/>
  <c r="AA37" i="2" s="1"/>
  <c r="X66" i="2"/>
  <c r="Z66" i="2" s="1"/>
  <c r="X69" i="2"/>
  <c r="Z69" i="2" s="1"/>
  <c r="W19" i="2"/>
  <c r="V55" i="2"/>
  <c r="W66" i="2"/>
  <c r="W69" i="2"/>
  <c r="X65" i="2"/>
  <c r="Z65" i="2" s="1"/>
  <c r="X68" i="2"/>
  <c r="Z68" i="2" s="1"/>
  <c r="W17" i="2"/>
  <c r="W18" i="2"/>
  <c r="Y15" i="2"/>
  <c r="AA15" i="2" s="1"/>
  <c r="W15" i="2"/>
  <c r="W33" i="2"/>
  <c r="AA43" i="2"/>
  <c r="Y23" i="2"/>
  <c r="AA23" i="2" s="1"/>
  <c r="X28" i="2"/>
  <c r="Z28" i="2" s="1"/>
  <c r="X29" i="2"/>
  <c r="Z29" i="2" s="1"/>
  <c r="X31" i="2"/>
  <c r="Z31" i="2" s="1"/>
  <c r="X37" i="2"/>
  <c r="Z37" i="2" s="1"/>
  <c r="X39" i="2"/>
  <c r="Z39" i="2" s="1"/>
  <c r="X40" i="2"/>
  <c r="Z40" i="2" s="1"/>
  <c r="X41" i="2"/>
  <c r="Z41" i="2" s="1"/>
  <c r="X42" i="2"/>
  <c r="Z42" i="2" s="1"/>
  <c r="W13" i="2"/>
  <c r="W14" i="2"/>
  <c r="V15" i="2"/>
  <c r="V16" i="2"/>
  <c r="V17" i="2"/>
  <c r="V18" i="2"/>
  <c r="V19" i="2"/>
  <c r="V20" i="2"/>
  <c r="X22" i="2"/>
  <c r="Z22" i="2" s="1"/>
  <c r="X23" i="2"/>
  <c r="Z23" i="2" s="1"/>
  <c r="X24" i="2"/>
  <c r="Z24" i="2" s="1"/>
  <c r="W25" i="2"/>
  <c r="W26" i="2"/>
  <c r="W27" i="2"/>
  <c r="W28" i="2"/>
  <c r="W29" i="2"/>
  <c r="W30" i="2"/>
  <c r="W31" i="2"/>
  <c r="Y35" i="2"/>
  <c r="AA35" i="2" s="1"/>
  <c r="AA36" i="2" s="1"/>
  <c r="W39" i="2"/>
  <c r="W40" i="2"/>
  <c r="W41" i="2"/>
  <c r="W42" i="2"/>
  <c r="V13" i="2"/>
  <c r="V14" i="2"/>
  <c r="W22" i="2"/>
  <c r="W24" i="2"/>
  <c r="V25" i="2"/>
  <c r="V26" i="2"/>
  <c r="V27" i="2"/>
  <c r="V30" i="2"/>
  <c r="X57" i="2"/>
  <c r="Z57" i="2" s="1"/>
  <c r="X58" i="2"/>
  <c r="Z58" i="2" s="1"/>
  <c r="X59" i="2"/>
  <c r="Z59" i="2" s="1"/>
  <c r="W57" i="2"/>
  <c r="W58" i="2"/>
  <c r="W59" i="2"/>
  <c r="X54" i="2"/>
  <c r="Z54" i="2" s="1"/>
  <c r="Y55" i="2"/>
  <c r="AA55" i="2" s="1"/>
  <c r="G46" i="2"/>
  <c r="W37" i="2" l="1"/>
  <c r="M45" i="2"/>
  <c r="V45" i="2"/>
  <c r="W43" i="2"/>
  <c r="Z45" i="2"/>
  <c r="Z43" i="2"/>
  <c r="AA32" i="2"/>
  <c r="AA44" i="2" s="1"/>
  <c r="Z32" i="2"/>
  <c r="V32" i="2"/>
  <c r="V44" i="2" s="1"/>
  <c r="W32" i="2"/>
  <c r="M62" i="2"/>
  <c r="L62" i="2" s="1"/>
  <c r="M46" i="2"/>
  <c r="W67" i="2"/>
  <c r="T67" i="2"/>
  <c r="X67" i="2" s="1"/>
  <c r="Z67" i="2" s="1"/>
  <c r="Y64" i="2"/>
  <c r="AA64" i="2" s="1"/>
  <c r="T64" i="2"/>
  <c r="X64" i="2" s="1"/>
  <c r="Z64" i="2" s="1"/>
  <c r="U63" i="2"/>
  <c r="Y63" i="2" s="1"/>
  <c r="AA63" i="2" s="1"/>
  <c r="T63" i="2"/>
  <c r="V63" i="2" s="1"/>
  <c r="S62" i="2"/>
  <c r="S72" i="2" s="1"/>
  <c r="S74" i="2" s="1"/>
  <c r="Q62" i="2"/>
  <c r="Q72" i="2" s="1"/>
  <c r="Q74" i="2" s="1"/>
  <c r="O62" i="2"/>
  <c r="K62" i="2"/>
  <c r="G62" i="2"/>
  <c r="G72" i="2" s="1"/>
  <c r="G74" i="2" s="1"/>
  <c r="U60" i="2"/>
  <c r="W60" i="2" s="1"/>
  <c r="T60" i="2"/>
  <c r="X60" i="2" s="1"/>
  <c r="Z60" i="2" s="1"/>
  <c r="W56" i="2"/>
  <c r="T56" i="2"/>
  <c r="X56" i="2" s="1"/>
  <c r="Z56" i="2" s="1"/>
  <c r="U53" i="2"/>
  <c r="Y53" i="2" s="1"/>
  <c r="AA53" i="2" s="1"/>
  <c r="T53" i="2"/>
  <c r="X53" i="2" s="1"/>
  <c r="Z53" i="2" s="1"/>
  <c r="U52" i="2"/>
  <c r="Y52" i="2" s="1"/>
  <c r="AA52" i="2" s="1"/>
  <c r="T52" i="2"/>
  <c r="X52" i="2" s="1"/>
  <c r="Z52" i="2" s="1"/>
  <c r="T51" i="2"/>
  <c r="X51" i="2" s="1"/>
  <c r="Z51" i="2" s="1"/>
  <c r="U50" i="2"/>
  <c r="Y50" i="2" s="1"/>
  <c r="AA50" i="2" s="1"/>
  <c r="T50" i="2"/>
  <c r="X50" i="2" s="1"/>
  <c r="Z50" i="2" s="1"/>
  <c r="U49" i="2"/>
  <c r="Y49" i="2" s="1"/>
  <c r="AA49" i="2" s="1"/>
  <c r="T49" i="2"/>
  <c r="V49" i="2" s="1"/>
  <c r="K46" i="2"/>
  <c r="K74" i="2" s="1"/>
  <c r="L46" i="2" l="1"/>
  <c r="O72" i="2"/>
  <c r="O74" i="2" s="1"/>
  <c r="T62" i="2"/>
  <c r="M72" i="2"/>
  <c r="M74" i="2" s="1"/>
  <c r="W9" i="2"/>
  <c r="W45" i="2" s="1"/>
  <c r="AA9" i="2"/>
  <c r="AA45" i="2" s="1"/>
  <c r="W44" i="2"/>
  <c r="Z44" i="2"/>
  <c r="V50" i="2"/>
  <c r="V64" i="2"/>
  <c r="U62" i="2"/>
  <c r="W62" i="2" s="1"/>
  <c r="Y56" i="2"/>
  <c r="AA56" i="2" s="1"/>
  <c r="U46" i="2"/>
  <c r="U72" i="2" s="1"/>
  <c r="U74" i="2" s="1"/>
  <c r="W63" i="2"/>
  <c r="V60" i="2"/>
  <c r="V51" i="2"/>
  <c r="W50" i="2"/>
  <c r="V52" i="2"/>
  <c r="X49" i="2"/>
  <c r="Z49" i="2" s="1"/>
  <c r="Z61" i="2" s="1"/>
  <c r="Y60" i="2"/>
  <c r="AA60" i="2" s="1"/>
  <c r="W52" i="2"/>
  <c r="W49" i="2"/>
  <c r="X63" i="2"/>
  <c r="Z63" i="2" s="1"/>
  <c r="Z70" i="2" s="1"/>
  <c r="AA67" i="2"/>
  <c r="AA70" i="2" s="1"/>
  <c r="V53" i="2"/>
  <c r="W53" i="2"/>
  <c r="V67" i="2"/>
  <c r="W64" i="2"/>
  <c r="V56" i="2"/>
  <c r="V70" i="2" l="1"/>
  <c r="T46" i="2"/>
  <c r="V46" i="2" s="1"/>
  <c r="V72" i="2" s="1"/>
  <c r="V75" i="2" s="1"/>
  <c r="X62" i="2"/>
  <c r="Z62" i="2" s="1"/>
  <c r="Y45" i="2"/>
  <c r="Z71" i="2"/>
  <c r="Z73" i="2" s="1"/>
  <c r="Y46" i="2"/>
  <c r="AA61" i="2"/>
  <c r="AA71" i="2" s="1"/>
  <c r="AA73" i="2" s="1"/>
  <c r="W61" i="2"/>
  <c r="W70" i="2"/>
  <c r="W46" i="2"/>
  <c r="W72" i="2" s="1"/>
  <c r="W75" i="2" s="1"/>
  <c r="Y62" i="2"/>
  <c r="AA62" i="2" s="1"/>
  <c r="V61" i="2"/>
  <c r="V71" i="2" s="1"/>
  <c r="V73" i="2" s="1"/>
  <c r="V76" i="2" l="1"/>
  <c r="AA46" i="2"/>
  <c r="AA72" i="2" s="1"/>
  <c r="AA75" i="2" s="1"/>
  <c r="AA76" i="2" s="1"/>
  <c r="Y72" i="2"/>
  <c r="Y74" i="2"/>
  <c r="X46" i="2"/>
  <c r="Z46" i="2" s="1"/>
  <c r="Z72" i="2" s="1"/>
  <c r="Z75" i="2" s="1"/>
  <c r="Z76" i="2" s="1"/>
  <c r="W71" i="2"/>
  <c r="W73" i="2" s="1"/>
  <c r="W76" i="2" s="1"/>
</calcChain>
</file>

<file path=xl/sharedStrings.xml><?xml version="1.0" encoding="utf-8"?>
<sst xmlns="http://schemas.openxmlformats.org/spreadsheetml/2006/main" count="263" uniqueCount="169">
  <si>
    <t>GOLIB ABD MUTHOLIB</t>
  </si>
  <si>
    <t>%</t>
  </si>
  <si>
    <t>PREDIKAT KINERJA PROGRAM</t>
  </si>
  <si>
    <t>Kasubag TU</t>
  </si>
  <si>
    <t>Dok</t>
  </si>
  <si>
    <t>dok</t>
  </si>
  <si>
    <t>Jumlah Dokumen Penyusunan Laporan Kinerja OPD (LKPJ, LRA, Lap. Keuangan Akhir Tahun, LK ip, PK, LPPD, PA, Operator SPKD dan Evaluasi Tri wulan)</t>
  </si>
  <si>
    <t>Penyusunan Pelaporan Capaian Kimerja Tahunan Perangkat Daerah</t>
  </si>
  <si>
    <t>5.01.01.501.03.004</t>
  </si>
  <si>
    <t>Jumlah Dokumen Lap. Monev per triwulan</t>
  </si>
  <si>
    <t>Pengendalian dan Evaluasi Kinerja</t>
  </si>
  <si>
    <t>5.01.01.501.03.003</t>
  </si>
  <si>
    <t>Jumlah Dokumen (RKA dan DPA murni dan Perubahan)</t>
  </si>
  <si>
    <t xml:space="preserve">Penyusunan Rencana Kerja dan Anggaran Perangkat Daerah </t>
  </si>
  <si>
    <t>5.01.01.501.03.002</t>
  </si>
  <si>
    <t>Jumlah Dokumen Renja dan Renstra</t>
  </si>
  <si>
    <t>Penyusunan Dokumen Perencanaan Prangkat Daerah</t>
  </si>
  <si>
    <t>5.01.01.501.03.001</t>
  </si>
  <si>
    <t xml:space="preserve">Tersedianya Dokumen Perencanaan dan Pelaporan Capaian Kinerja </t>
  </si>
  <si>
    <t>Program peningkatan Perencanaan, Pengendalian dan Pelaporan Capaian Kinerja</t>
  </si>
  <si>
    <t>5.01.01.501.03</t>
  </si>
  <si>
    <t>Tesedianya Dokumen laporan keuangan triwulan dan semesteran</t>
  </si>
  <si>
    <t>Penyusunan Pelaporan Keuangan Triwulan dan Semesteran</t>
  </si>
  <si>
    <t>5.01.01.501.02.001</t>
  </si>
  <si>
    <t>Program Pengelolaan dan Pelaporan keuangan</t>
  </si>
  <si>
    <t>5.01.01.501.02</t>
  </si>
  <si>
    <t>bln</t>
  </si>
  <si>
    <t>Jumlah Bulan Undangan dan Rapat-rapat dalam daerah</t>
  </si>
  <si>
    <t>Jumlah Bulan Rapat-rapat Koordinasi dan Konsultasi ke Luar Daerah</t>
  </si>
  <si>
    <t>Rapat-rapat Koordinasi dan Konsultasi dalam dan Luar Daerah</t>
  </si>
  <si>
    <t>5.01.01.501.01.013</t>
  </si>
  <si>
    <t>Jumlah Bulan Kebutuhan Makanan dan Minuman Harian Rapat</t>
  </si>
  <si>
    <t>Penyediaan Makanan dan Minuman</t>
  </si>
  <si>
    <t>5.01.01.501.01.012</t>
  </si>
  <si>
    <t>Jumlah Data Aset Barang Milik Daerah</t>
  </si>
  <si>
    <t xml:space="preserve">Pengelolaan Barang Milik Daerah </t>
  </si>
  <si>
    <t>5.01.01.501.01.011</t>
  </si>
  <si>
    <t>Jumlah Publikasi Dokumentasi Informatika dan Komunikasi OPD</t>
  </si>
  <si>
    <t>Penyediaan Dokumentasi, Informatika dan Komunikasi OPD</t>
  </si>
  <si>
    <t>5.01.01.501.01.010</t>
  </si>
  <si>
    <t>unit</t>
  </si>
  <si>
    <t>Jumlah Unit Pemeliharaan Peralatan Kantor</t>
  </si>
  <si>
    <t>Jumlah Unit Pemeliharaan Kendaraan Operasional Dinas</t>
  </si>
  <si>
    <t>Jumlah Unit Pemeliharaan Gedung Kantor</t>
  </si>
  <si>
    <t>Pemeliharaan Sarana dan Prasarana Kantor</t>
  </si>
  <si>
    <t>5.01.01.501.01.003</t>
  </si>
  <si>
    <t>Jumlah Unit Sewa Gedung Kantor</t>
  </si>
  <si>
    <t>Jumlah Unit Perlengkapan Kantor</t>
  </si>
  <si>
    <t>Jumlah Unit Pengadaan Kendaraan Dinas</t>
  </si>
  <si>
    <t>Jumlah Unit Peralatan Kantor</t>
  </si>
  <si>
    <t>Pengadaan Sarana dan Prasarana Kantor</t>
  </si>
  <si>
    <t>5.01.01.501.01.002</t>
  </si>
  <si>
    <t>Jumlah Bulan Pengamanan Kantor</t>
  </si>
  <si>
    <t xml:space="preserve">Jumlah Bulan Kebutuhan Koran Harian dan Majalah Bulanan </t>
  </si>
  <si>
    <t xml:space="preserve">Jumlah Bulan Kebutuhan Barang Cetakan dan Pengadaan </t>
  </si>
  <si>
    <t>Jumlah Bulan Kebutuhan Alat Tulis Kantor per Bulan</t>
  </si>
  <si>
    <t>Jumlah Bulan Kebutuhan  Peralatan Kebersihan Dapur dan Petugas Kebersihan</t>
  </si>
  <si>
    <t>Jumlah Bulan Kebutuhan Jasa Telepon, Internet dan Lisrik</t>
  </si>
  <si>
    <t>lbr</t>
  </si>
  <si>
    <t>Jumlah Kebutuhan Materai</t>
  </si>
  <si>
    <t>Pelayanan Administrasi Perkantoran</t>
  </si>
  <si>
    <t>5.01.01.501.01.001</t>
  </si>
  <si>
    <t>Program Pelayanan dan Peningkatan Kapasitas dan Aparatur</t>
  </si>
  <si>
    <t>5.01.01.501.01</t>
  </si>
  <si>
    <t>Kasi Bangpol</t>
  </si>
  <si>
    <t>Jumlah Data Ormas Terdaftar di Kota Serang</t>
  </si>
  <si>
    <t>Pendataan Ormas</t>
  </si>
  <si>
    <t>5001.500102.12.005</t>
  </si>
  <si>
    <t>Jumlah Rapat Koordinasi Tim Verifikasi Bantuan Keuangan Partai Politik</t>
  </si>
  <si>
    <t>Jumlah Rapat Koordinasi Pemantauan Pileg dan Pilpres di Kota Serang</t>
  </si>
  <si>
    <t>Monitoring, Evaluasi dan Pelaporan</t>
  </si>
  <si>
    <t>5001.500102.12.004</t>
  </si>
  <si>
    <t>Jumlah Rapat Diskusi Politik dan Demokrasi</t>
  </si>
  <si>
    <t>Koordiansi Forum Forum Diskusi Politik Ormas dan Parpol Tokoh Masyarakat dan Mahasiswa</t>
  </si>
  <si>
    <t>5001.500102.12.003</t>
  </si>
  <si>
    <t>org</t>
  </si>
  <si>
    <t>Jumlah Orang Mengikuti Sosialisasi Pendidikan Politik Kkepada Ormas</t>
  </si>
  <si>
    <t>Jumlah Orang Mengikuti Sosialisasi Pendidikan Politik kepada Parpol</t>
  </si>
  <si>
    <t>Sosialisasi Pendidikan Politik kepada Parpol dan Ormas</t>
  </si>
  <si>
    <t>5001.500102.12.002</t>
  </si>
  <si>
    <t>Jumlah Orang mengikuti Penyuluhan Pendidikan Politik</t>
  </si>
  <si>
    <t>Penyuluhan kepada masyarakat</t>
  </si>
  <si>
    <t>5001.500102.12.001</t>
  </si>
  <si>
    <t>Program pendidikan politik masyarakat</t>
  </si>
  <si>
    <t>5001.500102.12</t>
  </si>
  <si>
    <t>kgt</t>
  </si>
  <si>
    <t>Jumlah Kegiatan Raapat Koordinasi FKDM (Forum Kewaspadaan Dini Masyarakat</t>
  </si>
  <si>
    <t>Kasi Kesbang</t>
  </si>
  <si>
    <t>Jumlah Kegiatan Sosialisasi tentang Penanganan Konflik Sosial</t>
  </si>
  <si>
    <t>Fasilitas Kewaspadaan Dini</t>
  </si>
  <si>
    <t>5001.500102.11.008</t>
  </si>
  <si>
    <t>lap</t>
  </si>
  <si>
    <t>Jumlah Laporan Kegiatan Konflik Sosial</t>
  </si>
  <si>
    <t xml:space="preserve">Jumlah Laporan Kegiatan Rapat SIPORA </t>
  </si>
  <si>
    <t>Jumlah Laporan Kegiatan Rapat KOMINDA</t>
  </si>
  <si>
    <t>Pemantapan tim Bakorinda</t>
  </si>
  <si>
    <t>5001.500102.11.007</t>
  </si>
  <si>
    <t>Jumlah Orang Mengikuti Sosialisasi Naarkoba</t>
  </si>
  <si>
    <t>Fasilitas Pencegahan Penyalahgunaan Narkotika</t>
  </si>
  <si>
    <t>5001.500102.11.005</t>
  </si>
  <si>
    <t>Jumlah Kegiatan Peningkatan hari besar nassional</t>
  </si>
  <si>
    <t>0rg</t>
  </si>
  <si>
    <t xml:space="preserve">Jumlah Orang Mengikuti Sosialisasi Wawassan Kebangsaan </t>
  </si>
  <si>
    <t>Peningkatan kesadaran masyarakat akan nilai nilai luhur Bangsa</t>
  </si>
  <si>
    <t>5001.500102.11.004</t>
  </si>
  <si>
    <t>Jumlah Orang Mengikuti Pelatihan Kesadaran Bela Negara</t>
  </si>
  <si>
    <t>Peningkatan Rasa Solidaritas dan Ikatan sosial dikalangan masyarakat</t>
  </si>
  <si>
    <t>5001.500102.11.003</t>
  </si>
  <si>
    <t>Jumlah Kegiatan Rapat Koordinasi Internal FKUB</t>
  </si>
  <si>
    <t>Jumlah Kegiatan Rpat Koordinasi Internal FPK</t>
  </si>
  <si>
    <t xml:space="preserve">Peningkatan Sinerginitass antar FPK dan FKUB </t>
  </si>
  <si>
    <t>5001.500102.11.002</t>
  </si>
  <si>
    <t>Jumlah Orang Mengikuti Sosialisasi Kerukunan Umat Beragama</t>
  </si>
  <si>
    <t>Peningkatan Toleransi dan Kerukunan dalam kehidupan beragama</t>
  </si>
  <si>
    <t>5001.500102.11.001</t>
  </si>
  <si>
    <t>Capaian Pengandalian Potensi Konflik</t>
  </si>
  <si>
    <t>Capaian Pembinaan Organisasi Kemasyarakatan</t>
  </si>
  <si>
    <t xml:space="preserve">Capaian Hormonisasi antar lembaga </t>
  </si>
  <si>
    <t>Program pengembangan wawasan kebangsaan</t>
  </si>
  <si>
    <t>5001.500102.11</t>
  </si>
  <si>
    <t>Rp</t>
  </si>
  <si>
    <t>K</t>
  </si>
  <si>
    <t>26=24/6*100</t>
  </si>
  <si>
    <t>25=23/5*100</t>
  </si>
  <si>
    <t>24=20</t>
  </si>
  <si>
    <t>23=19</t>
  </si>
  <si>
    <t>22=20/10*100</t>
  </si>
  <si>
    <t>21=19/9*100</t>
  </si>
  <si>
    <t>20=12+114+16+18</t>
  </si>
  <si>
    <t>19=11+13+15+17</t>
  </si>
  <si>
    <t>IV</t>
  </si>
  <si>
    <t>III</t>
  </si>
  <si>
    <t>II</t>
  </si>
  <si>
    <t>I</t>
  </si>
  <si>
    <t>Penanggung Jawab</t>
  </si>
  <si>
    <t xml:space="preserve">Capaian Kinerja dan Realisasi Anggaran Renstra OPD s/d Tahun 2023 (Akhir Pelaks. Resntra 2019-2023) (%) </t>
  </si>
  <si>
    <t>Realisasi Kinerja dan Anggaran Renstra OPD s/d Thun 2023 (Akhir Tahun Pelaksanaan Renstra OPD Tahun 2019-2023)</t>
  </si>
  <si>
    <t>Tingkat Capaian Kinerja dan Realisasi Anggaran Renja OPD Tahun 2019 (%)</t>
  </si>
  <si>
    <t>Realisasi Capaian Kinerja dan Anggaran Renja OPD yang dievaluasi (2019)</t>
  </si>
  <si>
    <t>Realisasi Kinerja Pada Triwulan</t>
  </si>
  <si>
    <t>Target Kinerja dan Anggaran Renja OPD tahun berjalan yang dievaluasi (2019)</t>
  </si>
  <si>
    <t>Realisasi Capaian Kinerja Renstra OPD Tahun lalu  (2018) (Baseline)</t>
  </si>
  <si>
    <t>Target Renstra OPD pada Tahun 2023 (Akhir Periode Renstra SKPD)</t>
  </si>
  <si>
    <t xml:space="preserve">Satuan </t>
  </si>
  <si>
    <t>Indikator Kinerja Program (outcome)/ Kegiatan (output)</t>
  </si>
  <si>
    <t>Urusan/Bidang Urusan Pemerintahan Daerah dan Program/Kegiatan</t>
  </si>
  <si>
    <t>Kede Rek</t>
  </si>
  <si>
    <t>No</t>
  </si>
  <si>
    <t>Periode Pelaksanaan : 2019</t>
  </si>
  <si>
    <t>SKPD Kantor Kesatuan Bangsa dan Politik Kota Serang</t>
  </si>
  <si>
    <t xml:space="preserve">Evaluasi Hasil Renja SKPD </t>
  </si>
  <si>
    <t>Serang,     Oktober 2018</t>
  </si>
  <si>
    <t>Tingkat Pemahaman Politik Masyarakat</t>
  </si>
  <si>
    <t>Indeks Kepuasan Pelayanan Kesekertaariatan</t>
  </si>
  <si>
    <t>Persentase Sarana dan Prasarana Kantor dlam Kondisi Baik</t>
  </si>
  <si>
    <t>Tingkat Ketersediaaan Dokumen</t>
  </si>
  <si>
    <t>Persentase Kebutuhan Administrasi Perkantoran</t>
  </si>
  <si>
    <t>Capaian Kualitas Perencanaan Keuangan Perangkat Daerah</t>
  </si>
  <si>
    <t xml:space="preserve">Tingkat Ketepatan Waktu Penyampaian Dokumen Perencanaan, Pengendalian dan Pelaporan Capaian Kinerja  </t>
  </si>
  <si>
    <t xml:space="preserve"> Tingkat Ketepatan Waktu Penyampaian Dokumen Pengelolaan dan Pelaporan Keuangan </t>
  </si>
  <si>
    <t>RATA-RATA CAPAIAN PER KEGIATAN (%)</t>
  </si>
  <si>
    <t>RATA-RATA CAPAIAN KINERJA KEGIATAN NON URUSAN (%)</t>
  </si>
  <si>
    <t>JUMLAH DAN RATA-RATA CAPAIAN KINERJA PROGRAM NON URUSAN</t>
  </si>
  <si>
    <t>RATA-RATA CAPAIAN KINERJA KEGIATAN URUSAN (%)</t>
  </si>
  <si>
    <t>JUMLAH DAN RATA-RATA CAPAIAN KINERJA PROGRAM URUSAN</t>
  </si>
  <si>
    <t>JUMLAH ANGGARAN DAN REALISASI DARI SELURUH PROGRAM OPD</t>
  </si>
  <si>
    <t>RATA-RATA CAPAIAN KINERJA KEGIATAN OPD (%)</t>
  </si>
  <si>
    <t>TOTAL RATA-RATA CAPAIAN KINERJA DAN ANGGARAN PROGRAM OPD</t>
  </si>
  <si>
    <t>NIP. 19620627 198212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</si>
</sst>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trike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2"/>
    <xf numFmtId="0" fontId="2" fillId="0" borderId="0" xfId="2" applyFont="1" applyAlignment="1">
      <alignment horizontal="center" vertical="center"/>
    </xf>
    <xf numFmtId="0" fontId="2" fillId="0" borderId="0" xfId="2" applyFont="1"/>
    <xf numFmtId="0" fontId="1" fillId="0" borderId="0" xfId="2" applyAlignment="1">
      <alignment wrapText="1"/>
    </xf>
    <xf numFmtId="0" fontId="1" fillId="0" borderId="0" xfId="2" applyAlignment="1"/>
    <xf numFmtId="0" fontId="1" fillId="0" borderId="0" xfId="2" applyAlignment="1">
      <alignment vertical="center"/>
    </xf>
    <xf numFmtId="0" fontId="1" fillId="0" borderId="0" xfId="2" applyFont="1"/>
    <xf numFmtId="0" fontId="3" fillId="0" borderId="0" xfId="2" applyFont="1"/>
    <xf numFmtId="0" fontId="1" fillId="0" borderId="0" xfId="2" applyFont="1" applyAlignment="1">
      <alignment wrapText="1"/>
    </xf>
    <xf numFmtId="0" fontId="1" fillId="0" borderId="0" xfId="2" applyFont="1" applyAlignment="1"/>
    <xf numFmtId="0" fontId="1" fillId="0" borderId="0" xfId="2" applyFont="1" applyAlignment="1">
      <alignment vertical="center"/>
    </xf>
    <xf numFmtId="0" fontId="5" fillId="0" borderId="0" xfId="2" applyFont="1" applyAlignment="1"/>
    <xf numFmtId="0" fontId="6" fillId="0" borderId="0" xfId="2" applyFont="1" applyAlignment="1">
      <alignment wrapText="1"/>
    </xf>
    <xf numFmtId="0" fontId="6" fillId="0" borderId="0" xfId="2" applyFont="1" applyAlignment="1"/>
    <xf numFmtId="0" fontId="1" fillId="2" borderId="0" xfId="2" applyFont="1" applyFill="1" applyBorder="1"/>
    <xf numFmtId="0" fontId="4" fillId="2" borderId="0" xfId="2" applyFont="1" applyFill="1" applyBorder="1" applyAlignment="1"/>
    <xf numFmtId="0" fontId="8" fillId="2" borderId="0" xfId="2" applyFont="1" applyFill="1" applyBorder="1" applyAlignment="1">
      <alignment horizontal="left" vertical="center" wrapText="1"/>
    </xf>
    <xf numFmtId="43" fontId="8" fillId="2" borderId="0" xfId="2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0" xfId="2" applyFont="1" applyFill="1" applyBorder="1"/>
    <xf numFmtId="2" fontId="8" fillId="2" borderId="0" xfId="3" applyNumberFormat="1" applyFont="1" applyFill="1" applyBorder="1" applyAlignment="1">
      <alignment vertical="center"/>
    </xf>
    <xf numFmtId="41" fontId="8" fillId="2" borderId="0" xfId="4" applyFont="1" applyFill="1" applyBorder="1" applyAlignment="1">
      <alignment vertical="center"/>
    </xf>
    <xf numFmtId="0" fontId="5" fillId="2" borderId="0" xfId="2" applyFont="1" applyFill="1" applyBorder="1" applyAlignment="1"/>
    <xf numFmtId="0" fontId="2" fillId="2" borderId="0" xfId="2" applyFont="1" applyFill="1" applyBorder="1"/>
    <xf numFmtId="0" fontId="2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wrapText="1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vertical="center"/>
    </xf>
    <xf numFmtId="0" fontId="11" fillId="0" borderId="0" xfId="2" applyFont="1" applyAlignment="1">
      <alignment vertical="top"/>
    </xf>
    <xf numFmtId="0" fontId="9" fillId="0" borderId="1" xfId="2" applyFont="1" applyBorder="1" applyAlignment="1">
      <alignment horizontal="center"/>
    </xf>
    <xf numFmtId="41" fontId="9" fillId="3" borderId="1" xfId="3" applyNumberFormat="1" applyFont="1" applyFill="1" applyBorder="1" applyAlignment="1">
      <alignment vertical="center"/>
    </xf>
    <xf numFmtId="0" fontId="4" fillId="0" borderId="0" xfId="2" applyFont="1" applyBorder="1"/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43" fontId="9" fillId="3" borderId="1" xfId="2" applyNumberFormat="1" applyFont="1" applyFill="1" applyBorder="1" applyAlignment="1">
      <alignment vertical="center"/>
    </xf>
    <xf numFmtId="3" fontId="12" fillId="3" borderId="1" xfId="2" applyNumberFormat="1" applyFont="1" applyFill="1" applyBorder="1" applyAlignment="1">
      <alignment vertical="center"/>
    </xf>
    <xf numFmtId="41" fontId="16" fillId="0" borderId="1" xfId="2" applyNumberFormat="1" applyFont="1" applyBorder="1" applyAlignment="1">
      <alignment horizontal="center" vertical="center"/>
    </xf>
    <xf numFmtId="41" fontId="14" fillId="0" borderId="1" xfId="2" quotePrefix="1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3" fontId="12" fillId="0" borderId="1" xfId="2" applyNumberFormat="1" applyFont="1" applyBorder="1" applyAlignment="1">
      <alignment horizontal="right" vertical="center"/>
    </xf>
    <xf numFmtId="0" fontId="17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1" fillId="2" borderId="0" xfId="2" applyFont="1" applyFill="1" applyAlignment="1">
      <alignment vertical="top"/>
    </xf>
    <xf numFmtId="43" fontId="9" fillId="5" borderId="1" xfId="2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>
      <alignment horizontal="center" vertical="center"/>
    </xf>
    <xf numFmtId="3" fontId="12" fillId="5" borderId="1" xfId="2" applyNumberFormat="1" applyFont="1" applyFill="1" applyBorder="1" applyAlignment="1">
      <alignment vertical="center"/>
    </xf>
    <xf numFmtId="164" fontId="14" fillId="0" borderId="1" xfId="5" applyNumberFormat="1" applyFont="1" applyBorder="1" applyAlignment="1">
      <alignment horizontal="right" vertical="center"/>
    </xf>
    <xf numFmtId="41" fontId="14" fillId="0" borderId="1" xfId="2" applyNumberFormat="1" applyFont="1" applyBorder="1" applyAlignment="1">
      <alignment vertical="center"/>
    </xf>
    <xf numFmtId="164" fontId="14" fillId="0" borderId="1" xfId="5" applyNumberFormat="1" applyFont="1" applyBorder="1" applyAlignment="1">
      <alignment vertical="center"/>
    </xf>
    <xf numFmtId="3" fontId="12" fillId="0" borderId="1" xfId="2" applyNumberFormat="1" applyFont="1" applyBorder="1" applyAlignment="1">
      <alignment vertical="center"/>
    </xf>
    <xf numFmtId="0" fontId="14" fillId="0" borderId="1" xfId="2" applyFont="1" applyBorder="1" applyAlignment="1">
      <alignment vertical="top" wrapText="1"/>
    </xf>
    <xf numFmtId="0" fontId="11" fillId="0" borderId="0" xfId="2" applyFont="1"/>
    <xf numFmtId="0" fontId="9" fillId="0" borderId="1" xfId="2" applyFont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wrapText="1"/>
    </xf>
    <xf numFmtId="0" fontId="14" fillId="0" borderId="0" xfId="2" applyFont="1" applyAlignment="1"/>
    <xf numFmtId="0" fontId="14" fillId="0" borderId="0" xfId="2" applyFont="1" applyAlignment="1">
      <alignment vertical="center"/>
    </xf>
    <xf numFmtId="0" fontId="19" fillId="0" borderId="0" xfId="2" applyFont="1" applyAlignment="1"/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5" fillId="6" borderId="1" xfId="2" applyFont="1" applyFill="1" applyBorder="1" applyAlignment="1">
      <alignment horizontal="left" vertical="center" wrapText="1"/>
    </xf>
    <xf numFmtId="0" fontId="21" fillId="0" borderId="0" xfId="2" applyFont="1" applyAlignment="1">
      <alignment vertical="top"/>
    </xf>
    <xf numFmtId="0" fontId="15" fillId="6" borderId="1" xfId="2" applyFont="1" applyFill="1" applyBorder="1" applyAlignment="1">
      <alignment horizontal="center" vertical="center" wrapText="1"/>
    </xf>
    <xf numFmtId="0" fontId="15" fillId="6" borderId="1" xfId="2" applyFont="1" applyFill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41" fontId="12" fillId="4" borderId="1" xfId="4" applyFont="1" applyFill="1" applyBorder="1" applyAlignment="1">
      <alignment vertical="center"/>
    </xf>
    <xf numFmtId="0" fontId="14" fillId="0" borderId="1" xfId="2" applyFont="1" applyBorder="1" applyAlignment="1">
      <alignment horizontal="right" vertical="center" wrapText="1"/>
    </xf>
    <xf numFmtId="164" fontId="9" fillId="0" borderId="1" xfId="5" applyNumberFormat="1" applyFont="1" applyBorder="1" applyAlignment="1">
      <alignment horizontal="right" vertical="center"/>
    </xf>
    <xf numFmtId="3" fontId="14" fillId="0" borderId="1" xfId="2" applyNumberFormat="1" applyFont="1" applyBorder="1" applyAlignment="1">
      <alignment horizontal="right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41" fontId="12" fillId="4" borderId="1" xfId="4" applyFont="1" applyFill="1" applyBorder="1" applyAlignment="1">
      <alignment horizontal="right" vertical="center"/>
    </xf>
    <xf numFmtId="41" fontId="12" fillId="0" borderId="1" xfId="4" applyFont="1" applyBorder="1" applyAlignment="1">
      <alignment horizontal="right" vertical="center"/>
    </xf>
    <xf numFmtId="0" fontId="14" fillId="0" borderId="1" xfId="2" applyFont="1" applyBorder="1" applyAlignment="1">
      <alignment horizontal="right" vertical="center"/>
    </xf>
    <xf numFmtId="1" fontId="14" fillId="0" borderId="1" xfId="2" applyNumberFormat="1" applyFon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 wrapText="1"/>
    </xf>
    <xf numFmtId="164" fontId="14" fillId="0" borderId="1" xfId="5" applyNumberFormat="1" applyFont="1" applyBorder="1" applyAlignment="1">
      <alignment horizontal="left" vertical="center" wrapText="1"/>
    </xf>
    <xf numFmtId="3" fontId="12" fillId="4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top"/>
    </xf>
    <xf numFmtId="3" fontId="12" fillId="4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Border="1" applyAlignment="1">
      <alignment horizontal="center" vertical="center" wrapText="1"/>
    </xf>
    <xf numFmtId="41" fontId="9" fillId="0" borderId="1" xfId="2" applyNumberFormat="1" applyFont="1" applyBorder="1" applyAlignment="1">
      <alignment horizontal="left" vertical="center"/>
    </xf>
    <xf numFmtId="43" fontId="9" fillId="5" borderId="1" xfId="2" applyNumberFormat="1" applyFont="1" applyFill="1" applyBorder="1" applyAlignment="1">
      <alignment horizontal="center" vertical="center"/>
    </xf>
    <xf numFmtId="41" fontId="9" fillId="0" borderId="1" xfId="2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right" vertical="center"/>
    </xf>
    <xf numFmtId="3" fontId="13" fillId="4" borderId="1" xfId="2" applyNumberFormat="1" applyFont="1" applyFill="1" applyBorder="1" applyAlignment="1">
      <alignment horizontal="right" vertical="center"/>
    </xf>
    <xf numFmtId="3" fontId="13" fillId="0" borderId="1" xfId="2" applyNumberFormat="1" applyFont="1" applyBorder="1" applyAlignment="1">
      <alignment horizontal="right" vertical="center"/>
    </xf>
    <xf numFmtId="43" fontId="9" fillId="3" borderId="1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41" fontId="9" fillId="3" borderId="1" xfId="3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2" fontId="9" fillId="5" borderId="1" xfId="2" applyNumberFormat="1" applyFont="1" applyFill="1" applyBorder="1" applyAlignment="1">
      <alignment vertical="center"/>
    </xf>
    <xf numFmtId="2" fontId="9" fillId="5" borderId="1" xfId="2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41" fontId="14" fillId="0" borderId="1" xfId="4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right" vertical="center"/>
    </xf>
    <xf numFmtId="0" fontId="14" fillId="0" borderId="1" xfId="4" applyNumberFormat="1" applyFont="1" applyBorder="1" applyAlignment="1">
      <alignment horizontal="center" vertical="center"/>
    </xf>
    <xf numFmtId="2" fontId="9" fillId="3" borderId="1" xfId="2" applyNumberFormat="1" applyFont="1" applyFill="1" applyBorder="1" applyAlignment="1">
      <alignment horizontal="center"/>
    </xf>
    <xf numFmtId="0" fontId="15" fillId="6" borderId="1" xfId="2" applyFont="1" applyFill="1" applyBorder="1" applyAlignment="1">
      <alignment horizontal="center" vertical="center"/>
    </xf>
    <xf numFmtId="9" fontId="20" fillId="6" borderId="1" xfId="1" applyFont="1" applyFill="1" applyBorder="1" applyAlignment="1">
      <alignment horizontal="center" vertical="center"/>
    </xf>
    <xf numFmtId="3" fontId="15" fillId="6" borderId="1" xfId="2" applyNumberFormat="1" applyFont="1" applyFill="1" applyBorder="1" applyAlignment="1">
      <alignment horizontal="right" vertical="center"/>
    </xf>
    <xf numFmtId="41" fontId="15" fillId="6" borderId="1" xfId="2" applyNumberFormat="1" applyFont="1" applyFill="1" applyBorder="1" applyAlignment="1">
      <alignment vertical="center"/>
    </xf>
    <xf numFmtId="41" fontId="15" fillId="6" borderId="1" xfId="2" applyNumberFormat="1" applyFont="1" applyFill="1" applyBorder="1" applyAlignment="1">
      <alignment horizontal="right" vertical="center"/>
    </xf>
    <xf numFmtId="41" fontId="15" fillId="6" borderId="1" xfId="2" applyNumberFormat="1" applyFont="1" applyFill="1" applyBorder="1" applyAlignment="1">
      <alignment horizontal="center" vertical="center"/>
    </xf>
    <xf numFmtId="2" fontId="15" fillId="6" borderId="1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top"/>
    </xf>
    <xf numFmtId="3" fontId="15" fillId="6" borderId="1" xfId="2" applyNumberFormat="1" applyFont="1" applyFill="1" applyBorder="1" applyAlignment="1">
      <alignment horizontal="left" vertical="center" wrapText="1"/>
    </xf>
    <xf numFmtId="3" fontId="15" fillId="6" borderId="1" xfId="2" applyNumberFormat="1" applyFont="1" applyFill="1" applyBorder="1" applyAlignment="1">
      <alignment horizontal="center" vertical="center"/>
    </xf>
    <xf numFmtId="3" fontId="15" fillId="6" borderId="1" xfId="2" applyNumberFormat="1" applyFont="1" applyFill="1" applyBorder="1" applyAlignment="1">
      <alignment vertical="center"/>
    </xf>
    <xf numFmtId="41" fontId="14" fillId="0" borderId="1" xfId="4" applyNumberFormat="1" applyFont="1" applyBorder="1" applyAlignment="1">
      <alignment horizontal="right" vertical="center"/>
    </xf>
    <xf numFmtId="0" fontId="14" fillId="0" borderId="1" xfId="4" applyNumberFormat="1" applyFont="1" applyBorder="1" applyAlignment="1">
      <alignment horizontal="right" vertical="center"/>
    </xf>
    <xf numFmtId="0" fontId="14" fillId="0" borderId="1" xfId="2" applyNumberFormat="1" applyFont="1" applyBorder="1" applyAlignment="1">
      <alignment vertical="center" wrapText="1"/>
    </xf>
    <xf numFmtId="0" fontId="9" fillId="5" borderId="1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top" wrapText="1"/>
    </xf>
    <xf numFmtId="0" fontId="14" fillId="0" borderId="0" xfId="2" applyFont="1" applyFill="1"/>
    <xf numFmtId="3" fontId="13" fillId="7" borderId="1" xfId="2" applyNumberFormat="1" applyFont="1" applyFill="1" applyBorder="1" applyAlignment="1">
      <alignment vertical="center"/>
    </xf>
    <xf numFmtId="3" fontId="12" fillId="7" borderId="1" xfId="2" applyNumberFormat="1" applyFont="1" applyFill="1" applyBorder="1" applyAlignment="1">
      <alignment vertical="center"/>
    </xf>
    <xf numFmtId="2" fontId="9" fillId="7" borderId="1" xfId="2" applyNumberFormat="1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9" fillId="7" borderId="1" xfId="2" applyNumberFormat="1" applyFont="1" applyFill="1" applyBorder="1" applyAlignment="1">
      <alignment vertical="center"/>
    </xf>
    <xf numFmtId="41" fontId="9" fillId="8" borderId="1" xfId="3" applyNumberFormat="1" applyFont="1" applyFill="1" applyBorder="1" applyAlignment="1">
      <alignment vertical="center"/>
    </xf>
    <xf numFmtId="2" fontId="9" fillId="8" borderId="1" xfId="2" applyNumberFormat="1" applyFont="1" applyFill="1" applyBorder="1" applyAlignment="1">
      <alignment horizontal="center" vertical="center"/>
    </xf>
    <xf numFmtId="2" fontId="10" fillId="8" borderId="1" xfId="3" applyNumberFormat="1" applyFont="1" applyFill="1" applyBorder="1" applyAlignment="1">
      <alignment horizontal="center" vertical="center"/>
    </xf>
    <xf numFmtId="2" fontId="10" fillId="8" borderId="1" xfId="2" applyNumberFormat="1" applyFont="1" applyFill="1" applyBorder="1" applyAlignment="1">
      <alignment horizontal="center" vertical="center"/>
    </xf>
    <xf numFmtId="2" fontId="10" fillId="8" borderId="1" xfId="2" applyNumberFormat="1" applyFont="1" applyFill="1" applyBorder="1" applyAlignment="1">
      <alignment vertical="center"/>
    </xf>
    <xf numFmtId="164" fontId="14" fillId="2" borderId="1" xfId="5" applyNumberFormat="1" applyFont="1" applyFill="1" applyBorder="1" applyAlignment="1">
      <alignment horizontal="righ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" fillId="0" borderId="1" xfId="2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9" fontId="14" fillId="0" borderId="1" xfId="2" applyNumberFormat="1" applyFont="1" applyBorder="1" applyAlignment="1">
      <alignment horizontal="center" vertical="center"/>
    </xf>
    <xf numFmtId="41" fontId="14" fillId="0" borderId="1" xfId="2" applyNumberFormat="1" applyFont="1" applyBorder="1" applyAlignment="1">
      <alignment horizontal="center" vertical="center"/>
    </xf>
    <xf numFmtId="41" fontId="16" fillId="0" borderId="1" xfId="2" applyNumberFormat="1" applyFont="1" applyBorder="1" applyAlignment="1">
      <alignment horizontal="center" vertical="center"/>
    </xf>
    <xf numFmtId="164" fontId="14" fillId="2" borderId="1" xfId="5" applyNumberFormat="1" applyFont="1" applyFill="1" applyBorder="1" applyAlignment="1">
      <alignment vertical="center"/>
    </xf>
    <xf numFmtId="4" fontId="0" fillId="0" borderId="1" xfId="0" applyNumberFormat="1" applyBorder="1"/>
    <xf numFmtId="3" fontId="12" fillId="0" borderId="1" xfId="2" applyNumberFormat="1" applyFont="1" applyBorder="1" applyAlignment="1">
      <alignment horizontal="center" vertical="center"/>
    </xf>
    <xf numFmtId="1" fontId="10" fillId="8" borderId="1" xfId="3" applyNumberFormat="1" applyFont="1" applyFill="1" applyBorder="1" applyAlignment="1">
      <alignment horizontal="center" vertical="center"/>
    </xf>
    <xf numFmtId="1" fontId="15" fillId="6" borderId="1" xfId="2" applyNumberFormat="1" applyFont="1" applyFill="1" applyBorder="1" applyAlignment="1">
      <alignment horizontal="center" vertical="center"/>
    </xf>
    <xf numFmtId="1" fontId="15" fillId="6" borderId="1" xfId="4" applyNumberFormat="1" applyFont="1" applyFill="1" applyBorder="1" applyAlignment="1">
      <alignment horizontal="center" vertical="center"/>
    </xf>
    <xf numFmtId="1" fontId="15" fillId="6" borderId="1" xfId="2" applyNumberFormat="1" applyFont="1" applyFill="1" applyBorder="1" applyAlignment="1">
      <alignment vertical="center"/>
    </xf>
    <xf numFmtId="1" fontId="15" fillId="6" borderId="1" xfId="5" applyNumberFormat="1" applyFont="1" applyFill="1" applyBorder="1" applyAlignment="1">
      <alignment horizontal="right" vertical="center"/>
    </xf>
    <xf numFmtId="1" fontId="9" fillId="7" borderId="1" xfId="2" applyNumberFormat="1" applyFont="1" applyFill="1" applyBorder="1" applyAlignment="1">
      <alignment horizontal="center" vertical="center"/>
    </xf>
    <xf numFmtId="164" fontId="14" fillId="2" borderId="1" xfId="5" applyNumberFormat="1" applyFont="1" applyFill="1" applyBorder="1" applyAlignment="1">
      <alignment horizontal="center" vertical="center"/>
    </xf>
    <xf numFmtId="164" fontId="9" fillId="0" borderId="1" xfId="5" applyNumberFormat="1" applyFont="1" applyBorder="1" applyAlignment="1">
      <alignment horizontal="center" vertical="center"/>
    </xf>
    <xf numFmtId="43" fontId="9" fillId="8" borderId="1" xfId="2" applyNumberFormat="1" applyFont="1" applyFill="1" applyBorder="1" applyAlignment="1">
      <alignment vertical="center"/>
    </xf>
    <xf numFmtId="0" fontId="9" fillId="8" borderId="1" xfId="2" applyFont="1" applyFill="1" applyBorder="1" applyAlignment="1"/>
    <xf numFmtId="0" fontId="9" fillId="8" borderId="1" xfId="2" applyFont="1" applyFill="1" applyBorder="1" applyAlignment="1">
      <alignment horizontal="center"/>
    </xf>
    <xf numFmtId="0" fontId="9" fillId="8" borderId="1" xfId="2" applyFont="1" applyFill="1" applyBorder="1"/>
    <xf numFmtId="0" fontId="15" fillId="6" borderId="1" xfId="2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right" vertical="center"/>
    </xf>
    <xf numFmtId="3" fontId="13" fillId="7" borderId="1" xfId="2" applyNumberFormat="1" applyFont="1" applyFill="1" applyBorder="1" applyAlignment="1">
      <alignment horizontal="right" vertical="center"/>
    </xf>
    <xf numFmtId="2" fontId="15" fillId="6" borderId="1" xfId="2" applyNumberFormat="1" applyFont="1" applyFill="1" applyBorder="1" applyAlignment="1">
      <alignment horizontal="center" vertical="center"/>
    </xf>
    <xf numFmtId="41" fontId="15" fillId="6" borderId="1" xfId="2" applyNumberFormat="1" applyFont="1" applyFill="1" applyBorder="1" applyAlignment="1">
      <alignment horizontal="center" vertical="center"/>
    </xf>
    <xf numFmtId="0" fontId="15" fillId="6" borderId="1" xfId="2" applyFont="1" applyFill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/>
    </xf>
    <xf numFmtId="3" fontId="16" fillId="6" borderId="1" xfId="2" applyNumberFormat="1" applyFont="1" applyFill="1" applyBorder="1" applyAlignment="1">
      <alignment horizontal="center" vertical="center"/>
    </xf>
    <xf numFmtId="2" fontId="15" fillId="6" borderId="1" xfId="2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1" fontId="14" fillId="0" borderId="1" xfId="2" applyNumberFormat="1" applyFont="1" applyBorder="1" applyAlignment="1">
      <alignment horizontal="center" vertical="center"/>
    </xf>
    <xf numFmtId="3" fontId="14" fillId="0" borderId="7" xfId="2" applyNumberFormat="1" applyFont="1" applyBorder="1" applyAlignment="1">
      <alignment horizontal="center" vertical="center" wrapText="1"/>
    </xf>
    <xf numFmtId="3" fontId="14" fillId="0" borderId="6" xfId="2" applyNumberFormat="1" applyFont="1" applyBorder="1" applyAlignment="1">
      <alignment horizontal="center" vertical="center" wrapText="1"/>
    </xf>
    <xf numFmtId="0" fontId="15" fillId="6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1" fontId="15" fillId="6" borderId="7" xfId="2" applyNumberFormat="1" applyFont="1" applyFill="1" applyBorder="1" applyAlignment="1">
      <alignment horizontal="center" vertical="center"/>
    </xf>
    <xf numFmtId="1" fontId="15" fillId="6" borderId="8" xfId="2" applyNumberFormat="1" applyFont="1" applyFill="1" applyBorder="1" applyAlignment="1">
      <alignment horizontal="center" vertical="center"/>
    </xf>
    <xf numFmtId="1" fontId="15" fillId="6" borderId="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164" fontId="14" fillId="0" borderId="1" xfId="5" applyNumberFormat="1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 wrapText="1"/>
    </xf>
    <xf numFmtId="0" fontId="1" fillId="0" borderId="0" xfId="2" applyAlignment="1">
      <alignment horizontal="center"/>
    </xf>
    <xf numFmtId="3" fontId="15" fillId="6" borderId="1" xfId="2" applyNumberFormat="1" applyFont="1" applyFill="1" applyBorder="1" applyAlignment="1">
      <alignment horizontal="center" vertical="center" wrapText="1"/>
    </xf>
    <xf numFmtId="41" fontId="15" fillId="6" borderId="1" xfId="2" applyNumberFormat="1" applyFont="1" applyFill="1" applyBorder="1" applyAlignment="1">
      <alignment horizontal="center" vertical="center" wrapText="1"/>
    </xf>
    <xf numFmtId="41" fontId="16" fillId="6" borderId="1" xfId="2" applyNumberFormat="1" applyFont="1" applyFill="1" applyBorder="1" applyAlignment="1">
      <alignment horizontal="center" vertical="center" wrapText="1"/>
    </xf>
    <xf numFmtId="0" fontId="10" fillId="8" borderId="1" xfId="3" applyFont="1" applyFill="1" applyBorder="1" applyAlignment="1">
      <alignment horizontal="right" vertical="center"/>
    </xf>
    <xf numFmtId="3" fontId="13" fillId="8" borderId="1" xfId="2" applyNumberFormat="1" applyFont="1" applyFill="1" applyBorder="1" applyAlignment="1">
      <alignment horizontal="right" vertical="center"/>
    </xf>
    <xf numFmtId="0" fontId="7" fillId="8" borderId="3" xfId="3" applyFont="1" applyFill="1" applyBorder="1" applyAlignment="1">
      <alignment horizontal="right" vertical="center"/>
    </xf>
    <xf numFmtId="0" fontId="7" fillId="8" borderId="4" xfId="3" applyFont="1" applyFill="1" applyBorder="1" applyAlignment="1">
      <alignment horizontal="right" vertical="center"/>
    </xf>
    <xf numFmtId="0" fontId="7" fillId="8" borderId="2" xfId="3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5" fillId="6" borderId="7" xfId="2" applyFont="1" applyFill="1" applyBorder="1" applyAlignment="1">
      <alignment horizontal="center" vertical="center" wrapText="1"/>
    </xf>
    <xf numFmtId="0" fontId="15" fillId="6" borderId="6" xfId="2" applyFont="1" applyFill="1" applyBorder="1" applyAlignment="1">
      <alignment horizontal="center" vertical="center" wrapText="1"/>
    </xf>
    <xf numFmtId="41" fontId="14" fillId="0" borderId="7" xfId="2" applyNumberFormat="1" applyFont="1" applyBorder="1" applyAlignment="1">
      <alignment horizontal="center" vertical="center"/>
    </xf>
    <xf numFmtId="41" fontId="14" fillId="0" borderId="6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41" fontId="16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 wrapText="1"/>
    </xf>
    <xf numFmtId="164" fontId="14" fillId="0" borderId="7" xfId="5" applyNumberFormat="1" applyFont="1" applyBorder="1" applyAlignment="1">
      <alignment horizontal="center" vertical="center"/>
    </xf>
    <xf numFmtId="164" fontId="14" fillId="0" borderId="6" xfId="5" applyNumberFormat="1" applyFont="1" applyBorder="1" applyAlignment="1">
      <alignment horizontal="center" vertical="center"/>
    </xf>
    <xf numFmtId="3" fontId="12" fillId="0" borderId="7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41" fontId="16" fillId="0" borderId="7" xfId="2" applyNumberFormat="1" applyFont="1" applyBorder="1" applyAlignment="1">
      <alignment horizontal="center" vertical="center"/>
    </xf>
    <xf numFmtId="41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6" xfId="2" applyNumberFormat="1" applyFont="1" applyBorder="1" applyAlignment="1">
      <alignment horizontal="center" vertical="center"/>
    </xf>
    <xf numFmtId="41" fontId="14" fillId="0" borderId="1" xfId="2" quotePrefix="1" applyNumberFormat="1" applyFont="1" applyBorder="1" applyAlignment="1">
      <alignment horizontal="center" vertical="center"/>
    </xf>
    <xf numFmtId="2" fontId="14" fillId="0" borderId="7" xfId="2" applyNumberFormat="1" applyFont="1" applyBorder="1" applyAlignment="1">
      <alignment horizontal="center" vertical="center"/>
    </xf>
    <xf numFmtId="2" fontId="14" fillId="0" borderId="6" xfId="2" applyNumberFormat="1" applyFont="1" applyBorder="1" applyAlignment="1">
      <alignment horizontal="center" vertical="center"/>
    </xf>
    <xf numFmtId="1" fontId="15" fillId="6" borderId="7" xfId="2" quotePrefix="1" applyNumberFormat="1" applyFont="1" applyFill="1" applyBorder="1" applyAlignment="1">
      <alignment horizontal="center" vertical="center"/>
    </xf>
    <xf numFmtId="1" fontId="15" fillId="6" borderId="6" xfId="2" quotePrefix="1" applyNumberFormat="1" applyFont="1" applyFill="1" applyBorder="1" applyAlignment="1">
      <alignment horizontal="center" vertical="center"/>
    </xf>
    <xf numFmtId="1" fontId="15" fillId="6" borderId="7" xfId="4" applyNumberFormat="1" applyFont="1" applyFill="1" applyBorder="1" applyAlignment="1">
      <alignment horizontal="center" vertical="center"/>
    </xf>
    <xf numFmtId="1" fontId="15" fillId="6" borderId="8" xfId="4" applyNumberFormat="1" applyFont="1" applyFill="1" applyBorder="1" applyAlignment="1">
      <alignment horizontal="center" vertical="center"/>
    </xf>
    <xf numFmtId="1" fontId="15" fillId="6" borderId="6" xfId="4" applyNumberFormat="1" applyFont="1" applyFill="1" applyBorder="1" applyAlignment="1">
      <alignment horizontal="center" vertical="center"/>
    </xf>
  </cellXfs>
  <cellStyles count="6">
    <cellStyle name="Comma [0] 2" xfId="4"/>
    <cellStyle name="Comma 2 2" xfId="5"/>
    <cellStyle name="Normal" xfId="0" builtinId="0"/>
    <cellStyle name="Normal 10 2" xfId="2"/>
    <cellStyle name="Normal 2 3" xfId="3"/>
    <cellStyle name="Percent" xfId="1" builtinId="5"/>
  </cellStyles>
  <dxfs count="0"/>
  <tableStyles count="0" defaultTableStyle="TableStyleMedium2" defaultPivotStyle="PivotStyleLight16"/>
  <colors>
    <mruColors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9_1601a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1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2a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7a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8a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5aq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7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09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0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1a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12a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3_2102a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1aw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2ax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4a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6az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28b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242b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302b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1b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2b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604b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19_1801a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1b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2b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3b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4b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5bk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6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607b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1716b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003b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301b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1ag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501bq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3b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4b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607b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1bu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704b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1b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3bx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07b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1b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2ah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2813c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001c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101cd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3202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1_1706cf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2_1804c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5_1802ch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206_1804c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1904a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3ai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6_2208a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08_1502a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7a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08a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Documents%20and%20Settings/Toshiba/My%20Documents/aa/RKA_2011/120_0110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1.09 . 1.20.03 . 16 . 01</v>
          </cell>
          <cell r="C15" t="str">
            <v>Penataan penguasaan, pemilikan, penggunaan dan pemanfaatan tanah</v>
          </cell>
          <cell r="D15">
            <v>165455000</v>
          </cell>
          <cell r="E15">
            <v>29476500</v>
          </cell>
          <cell r="F15">
            <v>28826500</v>
          </cell>
          <cell r="G15">
            <v>78426500</v>
          </cell>
          <cell r="H15">
            <v>28725500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165455000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165455000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29276500</v>
          </cell>
          <cell r="AY15">
            <v>165455000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165455000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165455000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28826500</v>
          </cell>
          <cell r="CP15">
            <v>165455000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165455000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165455000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78426500</v>
          </cell>
          <cell r="EG15">
            <v>165455000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165455000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165455000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28725500</v>
          </cell>
          <cell r="FX15">
            <v>165455000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165455000</v>
          </cell>
          <cell r="E16">
            <v>29476500</v>
          </cell>
          <cell r="F16">
            <v>28826500</v>
          </cell>
          <cell r="G16">
            <v>78426500</v>
          </cell>
          <cell r="H16">
            <v>28725500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165455000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165455000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29276500</v>
          </cell>
          <cell r="AY16">
            <v>165455000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165455000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165455000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28826500</v>
          </cell>
          <cell r="CP16">
            <v>165455000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165455000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165455000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78426500</v>
          </cell>
          <cell r="EG16">
            <v>165455000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165455000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165455000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28725500</v>
          </cell>
          <cell r="FX16">
            <v>165455000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96350000</v>
          </cell>
          <cell r="E17">
            <v>12150000</v>
          </cell>
          <cell r="F17">
            <v>11500000</v>
          </cell>
          <cell r="G17">
            <v>61200000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12150000</v>
          </cell>
          <cell r="AY17">
            <v>96350000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11500000</v>
          </cell>
          <cell r="CP17">
            <v>96350000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61200000</v>
          </cell>
          <cell r="EG17">
            <v>96350000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96350000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46000000</v>
          </cell>
          <cell r="E19">
            <v>11500000</v>
          </cell>
          <cell r="F19">
            <v>11500000</v>
          </cell>
          <cell r="G19">
            <v>11500000</v>
          </cell>
          <cell r="H19">
            <v>11500000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11500000</v>
          </cell>
          <cell r="AY19">
            <v>46000000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11500000</v>
          </cell>
          <cell r="CP19">
            <v>46000000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11500000</v>
          </cell>
          <cell r="EG19">
            <v>46000000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11500000</v>
          </cell>
          <cell r="FX19">
            <v>46000000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49700000</v>
          </cell>
          <cell r="E20">
            <v>0</v>
          </cell>
          <cell r="F20">
            <v>0</v>
          </cell>
          <cell r="G20">
            <v>49700000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49700000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49700000</v>
          </cell>
          <cell r="EG20">
            <v>49700000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49700000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69105000</v>
          </cell>
          <cell r="E21">
            <v>17326500</v>
          </cell>
          <cell r="F21">
            <v>17326500</v>
          </cell>
          <cell r="G21">
            <v>17226500</v>
          </cell>
          <cell r="H21">
            <v>17225500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69105000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69105000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17126500</v>
          </cell>
          <cell r="AY21">
            <v>69105000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69105000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69105000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17326500</v>
          </cell>
          <cell r="CP21">
            <v>69105000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69105000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69105000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17226500</v>
          </cell>
          <cell r="EG21">
            <v>69105000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69105000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69105000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17225500</v>
          </cell>
          <cell r="FX21">
            <v>69105000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1215000</v>
          </cell>
          <cell r="E22">
            <v>304000</v>
          </cell>
          <cell r="F22">
            <v>304000</v>
          </cell>
          <cell r="G22">
            <v>304000</v>
          </cell>
          <cell r="H22">
            <v>303000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303000</v>
          </cell>
          <cell r="FX22">
            <v>1215000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999000</v>
          </cell>
          <cell r="E23">
            <v>250000</v>
          </cell>
          <cell r="F23">
            <v>250000</v>
          </cell>
          <cell r="G23">
            <v>250000</v>
          </cell>
          <cell r="H23">
            <v>249000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999000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999000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999000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999000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999000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999000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999000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999000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999000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999000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999000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249000</v>
          </cell>
          <cell r="FX23">
            <v>999000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5 . 2 . 2 . 03</v>
          </cell>
          <cell r="C25" t="str">
            <v>Belanja Jasa Kantor</v>
          </cell>
          <cell r="D25">
            <v>200000</v>
          </cell>
          <cell r="E25">
            <v>100000</v>
          </cell>
          <cell r="F25">
            <v>100000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200000</v>
          </cell>
        </row>
        <row r="26">
          <cell r="A26">
            <v>12</v>
          </cell>
          <cell r="B26" t="str">
            <v>5 . 2 . 2 . 03 . 13</v>
          </cell>
          <cell r="C26" t="str">
            <v>Belanja Dokumentasi</v>
          </cell>
          <cell r="D26">
            <v>200000</v>
          </cell>
          <cell r="E26">
            <v>100000</v>
          </cell>
          <cell r="F26">
            <v>100000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200000</v>
          </cell>
        </row>
        <row r="27">
          <cell r="A27">
            <v>13</v>
          </cell>
          <cell r="B27" t="str">
            <v>5 . 2 . 2 . 06</v>
          </cell>
          <cell r="C27" t="str">
            <v>Belanja Cetak dan Penggandaan</v>
          </cell>
          <cell r="D27">
            <v>800000</v>
          </cell>
          <cell r="E27">
            <v>200000</v>
          </cell>
          <cell r="F27">
            <v>200000</v>
          </cell>
          <cell r="G27">
            <v>200000</v>
          </cell>
          <cell r="H27">
            <v>200000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200000</v>
          </cell>
          <cell r="CP27">
            <v>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200000</v>
          </cell>
          <cell r="EG27">
            <v>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200000</v>
          </cell>
          <cell r="FX27">
            <v>800000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800000</v>
          </cell>
          <cell r="E28">
            <v>200000</v>
          </cell>
          <cell r="F28">
            <v>200000</v>
          </cell>
          <cell r="G28">
            <v>200000</v>
          </cell>
          <cell r="H28">
            <v>200000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200000</v>
          </cell>
          <cell r="CP28">
            <v>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200000</v>
          </cell>
          <cell r="FX28">
            <v>800000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45700000</v>
          </cell>
          <cell r="E29">
            <v>11425000</v>
          </cell>
          <cell r="F29">
            <v>11425000</v>
          </cell>
          <cell r="G29">
            <v>11425000</v>
          </cell>
          <cell r="H29">
            <v>11425000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11425000</v>
          </cell>
          <cell r="AY29">
            <v>45700000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11425000</v>
          </cell>
          <cell r="CP29">
            <v>45700000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11425000</v>
          </cell>
          <cell r="EG29">
            <v>45700000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11425000</v>
          </cell>
          <cell r="FX29">
            <v>45700000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45700000</v>
          </cell>
          <cell r="E30">
            <v>11425000</v>
          </cell>
          <cell r="F30">
            <v>11425000</v>
          </cell>
          <cell r="G30">
            <v>11425000</v>
          </cell>
          <cell r="H30">
            <v>11425000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45700000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45700000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11425000</v>
          </cell>
          <cell r="AY30">
            <v>45700000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45700000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45700000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11425000</v>
          </cell>
          <cell r="CP30">
            <v>45700000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45700000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45700000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11425000</v>
          </cell>
          <cell r="EG30">
            <v>45700000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45700000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45700000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11425000</v>
          </cell>
          <cell r="FX30">
            <v>45700000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21190000</v>
          </cell>
          <cell r="E31">
            <v>5297500</v>
          </cell>
          <cell r="F31">
            <v>5297500</v>
          </cell>
          <cell r="G31">
            <v>5297500</v>
          </cell>
          <cell r="H31">
            <v>5297500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21190000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21190000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5297500</v>
          </cell>
          <cell r="AY31">
            <v>21190000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21190000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21190000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5297500</v>
          </cell>
          <cell r="CP31">
            <v>21190000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21190000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21190000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5297500</v>
          </cell>
          <cell r="EG31">
            <v>21190000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21190000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21190000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5297500</v>
          </cell>
          <cell r="FX31">
            <v>21190000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3930000</v>
          </cell>
          <cell r="E32">
            <v>982500</v>
          </cell>
          <cell r="F32">
            <v>982500</v>
          </cell>
          <cell r="G32">
            <v>982500</v>
          </cell>
          <cell r="H32">
            <v>982500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3930000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3930000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982500</v>
          </cell>
          <cell r="AY32">
            <v>3930000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3930000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3930000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982500</v>
          </cell>
          <cell r="CP32">
            <v>3930000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3930000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3930000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982500</v>
          </cell>
          <cell r="EG32">
            <v>3930000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3930000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3930000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982500</v>
          </cell>
          <cell r="FX32">
            <v>3930000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17260000</v>
          </cell>
          <cell r="E33">
            <v>4315000</v>
          </cell>
          <cell r="F33">
            <v>4315000</v>
          </cell>
          <cell r="G33">
            <v>4315000</v>
          </cell>
          <cell r="H33">
            <v>4315000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17260000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17260000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4315000</v>
          </cell>
          <cell r="AY33">
            <v>17260000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17260000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17260000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4315000</v>
          </cell>
          <cell r="CP33">
            <v>17260000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17260000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17260000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4315000</v>
          </cell>
          <cell r="EG33">
            <v>17260000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17260000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17260000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4315000</v>
          </cell>
          <cell r="FX33">
            <v>17260000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1.20 . 1.20.03 . 01 . 11</v>
          </cell>
          <cell r="C15" t="str">
            <v>Penyediaan barang cetakan dan penggandaan</v>
          </cell>
          <cell r="D15">
            <v>213425000</v>
          </cell>
          <cell r="E15">
            <v>61975000</v>
          </cell>
          <cell r="F15">
            <v>53500000</v>
          </cell>
          <cell r="G15">
            <v>51525000</v>
          </cell>
          <cell r="H15">
            <v>46425000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213425000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213425000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61975000</v>
          </cell>
          <cell r="AY15">
            <v>213425000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213425000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213425000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53500000</v>
          </cell>
          <cell r="CP15">
            <v>213425000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213425000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213425000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51525000</v>
          </cell>
          <cell r="EG15">
            <v>213425000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213425000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213425000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46425000</v>
          </cell>
          <cell r="FX15">
            <v>213425000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6525000</v>
          </cell>
          <cell r="E16">
            <v>2475000</v>
          </cell>
          <cell r="F16">
            <v>3000000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3000000</v>
          </cell>
          <cell r="CP16">
            <v>6525000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6525000</v>
          </cell>
          <cell r="E17">
            <v>2475000</v>
          </cell>
          <cell r="F17">
            <v>3000000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3000000</v>
          </cell>
          <cell r="CP17">
            <v>6525000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2625000</v>
          </cell>
          <cell r="E19">
            <v>525000</v>
          </cell>
          <cell r="F19">
            <v>1050000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1050000</v>
          </cell>
          <cell r="CP19">
            <v>2625000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206900000</v>
          </cell>
          <cell r="E20">
            <v>59500000</v>
          </cell>
          <cell r="F20">
            <v>50500000</v>
          </cell>
          <cell r="G20">
            <v>51000000</v>
          </cell>
          <cell r="H20">
            <v>45900000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206900000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206900000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59500000</v>
          </cell>
          <cell r="AY20">
            <v>206900000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206900000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206900000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50500000</v>
          </cell>
          <cell r="CP20">
            <v>206900000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206900000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206900000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51000000</v>
          </cell>
          <cell r="EG20">
            <v>206900000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206900000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206900000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45900000</v>
          </cell>
          <cell r="FX20">
            <v>206900000</v>
          </cell>
        </row>
        <row r="21">
          <cell r="A21">
            <v>7</v>
          </cell>
          <cell r="B21" t="str">
            <v>5 . 2 . 2 . 06</v>
          </cell>
          <cell r="C21" t="str">
            <v>Belanja Cetak dan Penggandaan</v>
          </cell>
          <cell r="D21">
            <v>204400000</v>
          </cell>
          <cell r="E21">
            <v>59000000</v>
          </cell>
          <cell r="F21">
            <v>50000000</v>
          </cell>
          <cell r="G21">
            <v>50000000</v>
          </cell>
          <cell r="H21">
            <v>45400000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204400000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204400000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59000000</v>
          </cell>
          <cell r="AY21">
            <v>204400000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204400000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204400000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204400000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204400000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204400000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50000000</v>
          </cell>
          <cell r="EG21">
            <v>204400000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204400000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204400000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45400000</v>
          </cell>
          <cell r="FX21">
            <v>204400000</v>
          </cell>
        </row>
        <row r="22">
          <cell r="A22">
            <v>8</v>
          </cell>
          <cell r="B22" t="str">
            <v>5 . 2 . 2 . 06 . 01</v>
          </cell>
          <cell r="C22" t="str">
            <v>Belanja cetak</v>
          </cell>
          <cell r="D22">
            <v>170000000</v>
          </cell>
          <cell r="E22">
            <v>50000000</v>
          </cell>
          <cell r="F22">
            <v>40000000</v>
          </cell>
          <cell r="G22">
            <v>40000000</v>
          </cell>
          <cell r="H22">
            <v>40000000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170000000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50000000</v>
          </cell>
          <cell r="AY22">
            <v>170000000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170000000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40000000</v>
          </cell>
          <cell r="CP22">
            <v>170000000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170000000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170000000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40000000</v>
          </cell>
          <cell r="EG22">
            <v>170000000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170000000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170000000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40000000</v>
          </cell>
          <cell r="FX22">
            <v>170000000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20400000</v>
          </cell>
          <cell r="E23">
            <v>5000000</v>
          </cell>
          <cell r="F23">
            <v>6000000</v>
          </cell>
          <cell r="G23">
            <v>6000000</v>
          </cell>
          <cell r="H23">
            <v>3400000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6000000</v>
          </cell>
          <cell r="CP23">
            <v>20400000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6000000</v>
          </cell>
          <cell r="EG23">
            <v>20400000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3400000</v>
          </cell>
          <cell r="FX23">
            <v>20400000</v>
          </cell>
        </row>
        <row r="24">
          <cell r="A24">
            <v>10</v>
          </cell>
          <cell r="B24" t="str">
            <v>5 . 2 . 2 . 06 . 03</v>
          </cell>
          <cell r="C24" t="str">
            <v>Belanja Cetak Spanduk</v>
          </cell>
          <cell r="D24">
            <v>14000000</v>
          </cell>
          <cell r="E24">
            <v>4000000</v>
          </cell>
          <cell r="F24">
            <v>4000000</v>
          </cell>
          <cell r="G24">
            <v>4000000</v>
          </cell>
          <cell r="H24">
            <v>2000000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4000000</v>
          </cell>
          <cell r="AY24">
            <v>14000000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4000000</v>
          </cell>
          <cell r="CP24">
            <v>14000000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4000000</v>
          </cell>
          <cell r="EG24">
            <v>14000000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2000000</v>
          </cell>
          <cell r="FX24">
            <v>14000000</v>
          </cell>
        </row>
        <row r="25">
          <cell r="A25">
            <v>11</v>
          </cell>
          <cell r="B25" t="str">
            <v>5 . 2 . 3</v>
          </cell>
          <cell r="C25" t="str">
            <v>Belanja Modal</v>
          </cell>
          <cell r="D25">
            <v>2500000</v>
          </cell>
          <cell r="E25">
            <v>500000</v>
          </cell>
          <cell r="F25">
            <v>500000</v>
          </cell>
          <cell r="G25">
            <v>1000000</v>
          </cell>
          <cell r="H25">
            <v>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500000</v>
          </cell>
          <cell r="FX25">
            <v>2500000</v>
          </cell>
        </row>
        <row r="26">
          <cell r="A26">
            <v>12</v>
          </cell>
          <cell r="B26" t="str">
            <v>5 . 2 . 3 . 27</v>
          </cell>
          <cell r="C26" t="str">
            <v>Belanja Modal Pengadaan Buku/Kepustakaan</v>
          </cell>
          <cell r="D26">
            <v>2500000</v>
          </cell>
          <cell r="E26">
            <v>500000</v>
          </cell>
          <cell r="F26">
            <v>500000</v>
          </cell>
          <cell r="G26">
            <v>1000000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2500000</v>
          </cell>
        </row>
        <row r="27">
          <cell r="A27">
            <v>13</v>
          </cell>
          <cell r="B27" t="str">
            <v>5 . 2 . 3 . 27 . 30</v>
          </cell>
          <cell r="C27" t="str">
            <v>Belanja modal pengadaan  buku / kepustakaan lainnya</v>
          </cell>
          <cell r="D27">
            <v>2500000</v>
          </cell>
          <cell r="E27">
            <v>500000</v>
          </cell>
          <cell r="F27">
            <v>500000</v>
          </cell>
          <cell r="G27">
            <v>1000000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2500000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2500000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1000000</v>
          </cell>
          <cell r="EG27">
            <v>2500000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2500000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1.20 . 1.20.03 . 01 . 12</v>
          </cell>
          <cell r="C15" t="str">
            <v>Penyediaan komponen instalasi listrik/penerangan bangunan kantor</v>
          </cell>
          <cell r="D15">
            <v>254600000</v>
          </cell>
          <cell r="E15">
            <v>202550000</v>
          </cell>
          <cell r="F15">
            <v>35050000</v>
          </cell>
          <cell r="G15">
            <v>11000000</v>
          </cell>
          <cell r="H15">
            <v>6000000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254600000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254600000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202550000</v>
          </cell>
          <cell r="AY15">
            <v>254600000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254600000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254600000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35050000</v>
          </cell>
          <cell r="CP15">
            <v>254600000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254600000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254600000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11000000</v>
          </cell>
          <cell r="EG15">
            <v>254600000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254600000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254600000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6000000</v>
          </cell>
          <cell r="FX15">
            <v>254600000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8750000</v>
          </cell>
          <cell r="E16">
            <v>2700000</v>
          </cell>
          <cell r="F16">
            <v>3050000</v>
          </cell>
          <cell r="G16">
            <v>2000000</v>
          </cell>
          <cell r="H16">
            <v>1000000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3050000</v>
          </cell>
          <cell r="CP16">
            <v>8750000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2000000</v>
          </cell>
          <cell r="EG16">
            <v>8750000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1000000</v>
          </cell>
          <cell r="FX16">
            <v>8750000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8750000</v>
          </cell>
          <cell r="E17">
            <v>2700000</v>
          </cell>
          <cell r="F17">
            <v>3050000</v>
          </cell>
          <cell r="G17">
            <v>2000000</v>
          </cell>
          <cell r="H17">
            <v>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2700000</v>
          </cell>
          <cell r="AY17">
            <v>8750000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3050000</v>
          </cell>
          <cell r="CP17">
            <v>8750000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2000000</v>
          </cell>
          <cell r="EG17">
            <v>8750000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1000000</v>
          </cell>
          <cell r="FX17">
            <v>8750000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1750000</v>
          </cell>
          <cell r="E18">
            <v>700000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1750000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1750000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1750000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1750000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1750000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1750000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1750000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1750000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1750000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1750000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1750000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1750000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7000000</v>
          </cell>
          <cell r="E19">
            <v>2000000</v>
          </cell>
          <cell r="F19">
            <v>2000000</v>
          </cell>
          <cell r="G19">
            <v>2000000</v>
          </cell>
          <cell r="H19">
            <v>1000000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</v>
          </cell>
          <cell r="AY19">
            <v>7000000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</v>
          </cell>
          <cell r="CP19">
            <v>7000000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</v>
          </cell>
          <cell r="EG19">
            <v>7000000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1000000</v>
          </cell>
          <cell r="FX19">
            <v>7000000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32000000</v>
          </cell>
          <cell r="E20">
            <v>8500000</v>
          </cell>
          <cell r="F20">
            <v>9500000</v>
          </cell>
          <cell r="G20">
            <v>9000000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8500000</v>
          </cell>
          <cell r="AY20">
            <v>32000000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9500000</v>
          </cell>
          <cell r="CP20">
            <v>32000000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9000000</v>
          </cell>
          <cell r="EG20">
            <v>32000000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32000000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29000000</v>
          </cell>
          <cell r="E21">
            <v>7500000</v>
          </cell>
          <cell r="F21">
            <v>8500000</v>
          </cell>
          <cell r="G21">
            <v>8000000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</v>
          </cell>
          <cell r="AY21">
            <v>29000000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8500000</v>
          </cell>
          <cell r="CP21">
            <v>29000000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8000000</v>
          </cell>
          <cell r="EG21">
            <v>29000000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29000000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500000</v>
          </cell>
          <cell r="F22">
            <v>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5 . 2 . 2 . 01 . 03</v>
          </cell>
          <cell r="C23" t="str">
            <v>Belanja alat listrik dan elektronik ( lampu pijar, battery kering)</v>
          </cell>
          <cell r="D23">
            <v>28000000</v>
          </cell>
          <cell r="E23">
            <v>7000000</v>
          </cell>
          <cell r="F23">
            <v>8000000</v>
          </cell>
          <cell r="G23">
            <v>8000000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7000000</v>
          </cell>
          <cell r="AY23">
            <v>28000000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8000000</v>
          </cell>
          <cell r="CP23">
            <v>28000000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8000000</v>
          </cell>
          <cell r="EG23">
            <v>28000000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28000000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3000000</v>
          </cell>
          <cell r="E24">
            <v>1000000</v>
          </cell>
          <cell r="F24">
            <v>1000000</v>
          </cell>
          <cell r="G24">
            <v>1000000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1000000</v>
          </cell>
          <cell r="CP24">
            <v>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1000000</v>
          </cell>
          <cell r="EG24">
            <v>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3000000</v>
          </cell>
        </row>
        <row r="25">
          <cell r="A25">
            <v>11</v>
          </cell>
          <cell r="B25" t="str">
            <v>5 . 2 . 2 . 11 . 01</v>
          </cell>
          <cell r="C25" t="str">
            <v>Belanja makanan dan minuman harian</v>
          </cell>
          <cell r="D25">
            <v>3000000</v>
          </cell>
          <cell r="E25">
            <v>1000000</v>
          </cell>
          <cell r="F25">
            <v>1000000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1000000</v>
          </cell>
          <cell r="AY25">
            <v>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3000000</v>
          </cell>
        </row>
        <row r="26">
          <cell r="A26">
            <v>12</v>
          </cell>
          <cell r="B26" t="str">
            <v>5 . 2 . 3</v>
          </cell>
          <cell r="C26" t="str">
            <v>Belanja Modal</v>
          </cell>
          <cell r="D26">
            <v>213850000</v>
          </cell>
          <cell r="E26">
            <v>191350000</v>
          </cell>
          <cell r="F26">
            <v>22500000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213850000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213850000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191350000</v>
          </cell>
          <cell r="AY26">
            <v>213850000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213850000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213850000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22500000</v>
          </cell>
          <cell r="CP26">
            <v>213850000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213850000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213850000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213850000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213850000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213850000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213850000</v>
          </cell>
        </row>
        <row r="27">
          <cell r="A27">
            <v>13</v>
          </cell>
          <cell r="B27" t="str">
            <v>5 . 2 . 3 . 25</v>
          </cell>
          <cell r="C27" t="str">
            <v>Belanja Modal Pengadaan Instalasi Listrik dan Telepon</v>
          </cell>
          <cell r="D27">
            <v>213850000</v>
          </cell>
          <cell r="E27">
            <v>191350000</v>
          </cell>
          <cell r="F27">
            <v>22500000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213850000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213850000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191350000</v>
          </cell>
          <cell r="AY27">
            <v>213850000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213850000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213850000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22500000</v>
          </cell>
          <cell r="CP27">
            <v>213850000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213850000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213850000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213850000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213850000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213850000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213850000</v>
          </cell>
        </row>
        <row r="28">
          <cell r="A28">
            <v>14</v>
          </cell>
          <cell r="B28" t="str">
            <v>5 . 2 . 3 . 25 . 01</v>
          </cell>
          <cell r="C28" t="str">
            <v>Belanja modal Pengadaan instalasi listrik</v>
          </cell>
          <cell r="D28">
            <v>191350000</v>
          </cell>
          <cell r="E28">
            <v>191350000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191350000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191350000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191350000</v>
          </cell>
          <cell r="AY28">
            <v>191350000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191350000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191350000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191350000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191350000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191350000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191350000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191350000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191350000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191350000</v>
          </cell>
        </row>
        <row r="29">
          <cell r="A29">
            <v>15</v>
          </cell>
          <cell r="B29" t="str">
            <v>5 . 2 . 3 . 25 . 04</v>
          </cell>
          <cell r="C29" t="str">
            <v>Belanja modal pengadaan instalasi telepon lainnya</v>
          </cell>
          <cell r="D29">
            <v>22500000</v>
          </cell>
          <cell r="E29">
            <v>0</v>
          </cell>
          <cell r="F29">
            <v>22500000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22500000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JUMLAH REALISASI BULAN INI</v>
          </cell>
          <cell r="FL13" t="str">
            <v>JUMLAH REALISASI S/D BULAN LALU</v>
          </cell>
          <cell r="FM13" t="str">
            <v>JUMLAH REALISASI S/D BULAN INI</v>
          </cell>
          <cell r="FN13" t="str">
            <v>SISA ANGGARAN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No.</v>
          </cell>
          <cell r="FU13" t="str">
            <v>No.</v>
          </cell>
          <cell r="FV13" t="str">
            <v>No.</v>
          </cell>
          <cell r="FW13" t="str">
            <v>No.</v>
          </cell>
          <cell r="FX13" t="str">
            <v>No.</v>
          </cell>
          <cell r="FY13" t="str">
            <v>No.</v>
          </cell>
          <cell r="FZ13" t="str">
            <v>No.</v>
          </cell>
          <cell r="GA13" t="str">
            <v>No.</v>
          </cell>
          <cell r="GB13" t="str">
            <v>No.</v>
          </cell>
          <cell r="GC13" t="str">
            <v>No.</v>
          </cell>
          <cell r="GD13" t="str">
            <v>No.</v>
          </cell>
          <cell r="GE13" t="str">
            <v>No.</v>
          </cell>
          <cell r="GF13" t="str">
            <v>No.</v>
          </cell>
          <cell r="GG13" t="str">
            <v>No.</v>
          </cell>
          <cell r="GH13" t="str">
            <v>No.</v>
          </cell>
          <cell r="GI13" t="str">
            <v>No.</v>
          </cell>
          <cell r="GJ13" t="str">
            <v>No.</v>
          </cell>
          <cell r="GK13" t="str">
            <v>No.</v>
          </cell>
          <cell r="GL13" t="str">
            <v>No.</v>
          </cell>
          <cell r="GM13" t="str">
            <v>No.</v>
          </cell>
          <cell r="GN13" t="str">
            <v>JUMLAH REALISASI BULAN INI</v>
          </cell>
          <cell r="GO13" t="str">
            <v>JUMLAH REALISASI S/D BULAN LALU</v>
          </cell>
          <cell r="GP13" t="str">
            <v>JUMLAH REALISASI S/D BULAN INI</v>
          </cell>
          <cell r="GQ13" t="str">
            <v>SISA ANGGARAN TRIWULAN IV</v>
          </cell>
          <cell r="GR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  <cell r="FT14" t="str">
            <v>Tgl.</v>
          </cell>
          <cell r="FU14" t="str">
            <v>Tgl.</v>
          </cell>
          <cell r="FV14" t="str">
            <v>Tgl.</v>
          </cell>
          <cell r="FW14" t="str">
            <v>Tgl.</v>
          </cell>
          <cell r="FX14" t="str">
            <v>Tgl.</v>
          </cell>
          <cell r="FY14" t="str">
            <v>Tgl.</v>
          </cell>
          <cell r="FZ14" t="str">
            <v>Tgl.</v>
          </cell>
          <cell r="GA14" t="str">
            <v>Tgl.</v>
          </cell>
          <cell r="GB14" t="str">
            <v>Tgl.</v>
          </cell>
          <cell r="GC14" t="str">
            <v>Tgl.</v>
          </cell>
          <cell r="GD14" t="str">
            <v>Tgl.</v>
          </cell>
          <cell r="GE14" t="str">
            <v>Tgl.</v>
          </cell>
          <cell r="GF14" t="str">
            <v>Tgl.</v>
          </cell>
          <cell r="GG14" t="str">
            <v>Tgl.</v>
          </cell>
          <cell r="GH14" t="str">
            <v>Tgl.</v>
          </cell>
          <cell r="GI14" t="str">
            <v>Tgl.</v>
          </cell>
          <cell r="GJ14" t="str">
            <v>Tgl.</v>
          </cell>
          <cell r="GK14" t="str">
            <v>Tgl.</v>
          </cell>
          <cell r="GL14" t="str">
            <v>Tgl.</v>
          </cell>
          <cell r="GM14" t="str">
            <v>Tgl.</v>
          </cell>
        </row>
        <row r="15">
          <cell r="A15">
            <v>1</v>
          </cell>
          <cell r="B15" t="str">
            <v>1.20 . 1.20.03 . 01 . 17</v>
          </cell>
          <cell r="C15" t="str">
            <v>Penyediaan makanan dan minuman</v>
          </cell>
          <cell r="D15">
            <v>1243555300</v>
          </cell>
          <cell r="E15">
            <v>252381060</v>
          </cell>
          <cell r="F15">
            <v>373009090</v>
          </cell>
          <cell r="G15">
            <v>369709090</v>
          </cell>
          <cell r="H15">
            <v>248456060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1243555300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1243555300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252381060</v>
          </cell>
          <cell r="AY15">
            <v>1243555300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1243555300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1243555300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373009090</v>
          </cell>
          <cell r="CP15">
            <v>1243555300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1243555300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1243555300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369709090</v>
          </cell>
          <cell r="EG15">
            <v>1243555300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1243555300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1243555300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248456060</v>
          </cell>
          <cell r="GR15">
            <v>1243555300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29675000</v>
          </cell>
          <cell r="E16">
            <v>8645000</v>
          </cell>
          <cell r="F16">
            <v>9805000</v>
          </cell>
          <cell r="G16">
            <v>6505000</v>
          </cell>
          <cell r="H16">
            <v>4720000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8645000</v>
          </cell>
          <cell r="AY16">
            <v>29675000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9805000</v>
          </cell>
          <cell r="CP16">
            <v>29675000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6505000</v>
          </cell>
          <cell r="EG16">
            <v>29675000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29675000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4720000</v>
          </cell>
          <cell r="GR16">
            <v>29675000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20075000</v>
          </cell>
          <cell r="E17">
            <v>6245000</v>
          </cell>
          <cell r="F17">
            <v>7405000</v>
          </cell>
          <cell r="G17">
            <v>4105000</v>
          </cell>
          <cell r="H17">
            <v>2320000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20075000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20075000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6245000</v>
          </cell>
          <cell r="AY17">
            <v>20075000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20075000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20075000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7405000</v>
          </cell>
          <cell r="CP17">
            <v>20075000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20075000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20075000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4105000</v>
          </cell>
          <cell r="EG17">
            <v>20075000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20075000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20075000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2320000</v>
          </cell>
          <cell r="GR17">
            <v>20075000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3300000</v>
          </cell>
          <cell r="F18">
            <v>3300000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3300000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6600000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13475000</v>
          </cell>
          <cell r="E19">
            <v>2945000</v>
          </cell>
          <cell r="F19">
            <v>4105000</v>
          </cell>
          <cell r="G19">
            <v>4105000</v>
          </cell>
          <cell r="H19">
            <v>2320000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13475000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13475000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2945000</v>
          </cell>
          <cell r="AY19">
            <v>13475000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13475000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13475000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4105000</v>
          </cell>
          <cell r="CP19">
            <v>13475000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13475000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13475000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4105000</v>
          </cell>
          <cell r="EG19">
            <v>13475000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13475000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13475000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2320000</v>
          </cell>
          <cell r="GR19">
            <v>13475000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9600000</v>
          </cell>
          <cell r="E20">
            <v>2400000</v>
          </cell>
          <cell r="F20">
            <v>2400000</v>
          </cell>
          <cell r="G20">
            <v>2400000</v>
          </cell>
          <cell r="H20">
            <v>2400000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2400000</v>
          </cell>
          <cell r="AY20">
            <v>9600000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2400000</v>
          </cell>
          <cell r="CP20">
            <v>9600000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2400000</v>
          </cell>
          <cell r="EG20">
            <v>9600000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9600000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2400000</v>
          </cell>
          <cell r="GR20">
            <v>9600000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9600000</v>
          </cell>
          <cell r="E21">
            <v>2400000</v>
          </cell>
          <cell r="F21">
            <v>2400000</v>
          </cell>
          <cell r="G21">
            <v>2400000</v>
          </cell>
          <cell r="H21">
            <v>2400000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9600000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9600000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2400000</v>
          </cell>
          <cell r="AY21">
            <v>9600000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9600000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9600000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2400000</v>
          </cell>
          <cell r="CP21">
            <v>9600000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9600000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9600000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2400000</v>
          </cell>
          <cell r="EG21">
            <v>9600000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9600000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9600000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2400000</v>
          </cell>
          <cell r="GR21">
            <v>9600000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1213880300</v>
          </cell>
          <cell r="E22">
            <v>243736060</v>
          </cell>
          <cell r="F22">
            <v>363204090</v>
          </cell>
          <cell r="G22">
            <v>363204090</v>
          </cell>
          <cell r="H22">
            <v>243736060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1213880300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1213880300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243736060</v>
          </cell>
          <cell r="AY22">
            <v>1213880300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1213880300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1213880300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363204090</v>
          </cell>
          <cell r="CP22">
            <v>1213880300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1213880300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1213880300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363204090</v>
          </cell>
          <cell r="EG22">
            <v>1213880300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1213880300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1213880300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243736060</v>
          </cell>
          <cell r="GR22">
            <v>1213880300</v>
          </cell>
        </row>
        <row r="23">
          <cell r="A23">
            <v>9</v>
          </cell>
          <cell r="B23" t="str">
            <v>5 . 2 . 2 . 11</v>
          </cell>
          <cell r="C23" t="str">
            <v>Belanja Makanan dan  Minuman</v>
          </cell>
          <cell r="D23">
            <v>1213880300</v>
          </cell>
          <cell r="E23">
            <v>243736060</v>
          </cell>
          <cell r="F23">
            <v>363204090</v>
          </cell>
          <cell r="G23">
            <v>363204090</v>
          </cell>
          <cell r="H23">
            <v>243736060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1213880300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1213880300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243736060</v>
          </cell>
          <cell r="AY23">
            <v>1213880300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1213880300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1213880300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363204090</v>
          </cell>
          <cell r="CP23">
            <v>1213880300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1213880300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1213880300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363204090</v>
          </cell>
          <cell r="EG23">
            <v>1213880300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1213880300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1213880300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243736060</v>
          </cell>
          <cell r="GR23">
            <v>1213880300</v>
          </cell>
        </row>
        <row r="24">
          <cell r="A24">
            <v>10</v>
          </cell>
          <cell r="B24" t="str">
            <v>5 . 2 . 2 . 11 . 01</v>
          </cell>
          <cell r="C24" t="str">
            <v>Belanja makanan dan minuman harian</v>
          </cell>
          <cell r="D24">
            <v>124162000</v>
          </cell>
          <cell r="E24">
            <v>24832400</v>
          </cell>
          <cell r="F24">
            <v>37248600</v>
          </cell>
          <cell r="G24">
            <v>37248600</v>
          </cell>
          <cell r="H24">
            <v>24832400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124162000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124162000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24832400</v>
          </cell>
          <cell r="AY24">
            <v>124162000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124162000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124162000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37248600</v>
          </cell>
          <cell r="CP24">
            <v>124162000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124162000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124162000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37248600</v>
          </cell>
          <cell r="EG24">
            <v>124162000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124162000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124162000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24832400</v>
          </cell>
          <cell r="GR24">
            <v>124162000</v>
          </cell>
        </row>
        <row r="25">
          <cell r="A25">
            <v>11</v>
          </cell>
          <cell r="B25" t="str">
            <v>5 . 2 . 2 . 11 . 02</v>
          </cell>
          <cell r="C25" t="str">
            <v>Belanja makanan dan minuman rapat</v>
          </cell>
          <cell r="D25">
            <v>100000000</v>
          </cell>
          <cell r="E25">
            <v>20000000</v>
          </cell>
          <cell r="F25">
            <v>30000000</v>
          </cell>
          <cell r="G25">
            <v>30000000</v>
          </cell>
          <cell r="H25">
            <v>20000000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20000000</v>
          </cell>
          <cell r="AY25">
            <v>100000000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30000000</v>
          </cell>
          <cell r="CP25">
            <v>100000000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30000000</v>
          </cell>
          <cell r="EG25">
            <v>100000000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100000000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20000000</v>
          </cell>
          <cell r="GR25">
            <v>100000000</v>
          </cell>
        </row>
        <row r="26">
          <cell r="A26">
            <v>12</v>
          </cell>
          <cell r="B26" t="str">
            <v>5 . 2 . 2 . 11 . 03</v>
          </cell>
          <cell r="C26" t="str">
            <v>Belanja makanan dan minuman tamu</v>
          </cell>
          <cell r="D26">
            <v>970518300</v>
          </cell>
          <cell r="E26">
            <v>194103660</v>
          </cell>
          <cell r="F26">
            <v>291155490</v>
          </cell>
          <cell r="G26">
            <v>291155490</v>
          </cell>
          <cell r="H26">
            <v>194103660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970518300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970518300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194103660</v>
          </cell>
          <cell r="AY26">
            <v>970518300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970518300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970518300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291155490</v>
          </cell>
          <cell r="CP26">
            <v>970518300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970518300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970518300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291155490</v>
          </cell>
          <cell r="EG26">
            <v>970518300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970518300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970518300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194103660</v>
          </cell>
          <cell r="GR26">
            <v>970518300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19200000</v>
          </cell>
          <cell r="E27">
            <v>4800000</v>
          </cell>
          <cell r="F27">
            <v>4800000</v>
          </cell>
          <cell r="G27">
            <v>4800000</v>
          </cell>
          <cell r="H27">
            <v>4800000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19200000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19200000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4800000</v>
          </cell>
          <cell r="AY27">
            <v>19200000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19200000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19200000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4800000</v>
          </cell>
          <cell r="CP27">
            <v>19200000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19200000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19200000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4800000</v>
          </cell>
          <cell r="EG27">
            <v>19200000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19200000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19200000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4800000</v>
          </cell>
          <cell r="GR27">
            <v>19200000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1.20 . 1.20.03 . 01 . 18</v>
          </cell>
          <cell r="C15" t="str">
            <v>Rapat-rapat koordinasi dan konsultasi ke luar daerah</v>
          </cell>
          <cell r="D15">
            <v>1408700000</v>
          </cell>
          <cell r="E15">
            <v>329350000</v>
          </cell>
          <cell r="F15">
            <v>429350000</v>
          </cell>
          <cell r="G15">
            <v>425000000</v>
          </cell>
          <cell r="H15">
            <v>225000000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1408700000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1408700000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329350000</v>
          </cell>
          <cell r="AY15">
            <v>1408700000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1408700000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1408700000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429350000</v>
          </cell>
          <cell r="CP15">
            <v>1408700000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1408700000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1408700000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425000000</v>
          </cell>
          <cell r="EG15">
            <v>1408700000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1408700000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1408700000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225000000</v>
          </cell>
          <cell r="FX15">
            <v>1408700000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8700000</v>
          </cell>
          <cell r="E16">
            <v>4350000</v>
          </cell>
          <cell r="F16">
            <v>4350000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4350000</v>
          </cell>
          <cell r="AY16">
            <v>8700000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4350000</v>
          </cell>
          <cell r="CP16">
            <v>8700000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8700000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8700000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8700000</v>
          </cell>
          <cell r="E17">
            <v>4350000</v>
          </cell>
          <cell r="F17">
            <v>4350000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4350000</v>
          </cell>
          <cell r="AY17">
            <v>8700000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4350000</v>
          </cell>
          <cell r="CP17">
            <v>8700000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8700000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8700000</v>
          </cell>
          <cell r="E18">
            <v>4350000</v>
          </cell>
          <cell r="F18">
            <v>4350000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4350000</v>
          </cell>
          <cell r="AY18">
            <v>8700000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4350000</v>
          </cell>
          <cell r="CP18">
            <v>8700000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8700000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1400000000</v>
          </cell>
          <cell r="E19">
            <v>325000000</v>
          </cell>
          <cell r="F19">
            <v>425000000</v>
          </cell>
          <cell r="G19">
            <v>425000000</v>
          </cell>
          <cell r="H19">
            <v>225000000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325000000</v>
          </cell>
          <cell r="AY19">
            <v>1400000000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425000000</v>
          </cell>
          <cell r="CP19">
            <v>1400000000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425000000</v>
          </cell>
          <cell r="EG19">
            <v>1400000000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225000000</v>
          </cell>
          <cell r="FX19">
            <v>1400000000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1400000000</v>
          </cell>
          <cell r="E20">
            <v>325000000</v>
          </cell>
          <cell r="F20">
            <v>425000000</v>
          </cell>
          <cell r="G20">
            <v>425000000</v>
          </cell>
          <cell r="H20">
            <v>225000000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1400000000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1400000000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325000000</v>
          </cell>
          <cell r="AY20">
            <v>1400000000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1400000000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1400000000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425000000</v>
          </cell>
          <cell r="CP20">
            <v>1400000000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1400000000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1400000000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425000000</v>
          </cell>
          <cell r="EG20">
            <v>1400000000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1400000000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1400000000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225000000</v>
          </cell>
          <cell r="FX20">
            <v>1400000000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250000000</v>
          </cell>
          <cell r="E21">
            <v>75000000</v>
          </cell>
          <cell r="F21">
            <v>75000000</v>
          </cell>
          <cell r="G21">
            <v>75000000</v>
          </cell>
          <cell r="H21">
            <v>25000000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75000000</v>
          </cell>
          <cell r="AY21">
            <v>250000000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75000000</v>
          </cell>
          <cell r="CP21">
            <v>250000000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75000000</v>
          </cell>
          <cell r="EG21">
            <v>250000000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25000000</v>
          </cell>
          <cell r="FX21">
            <v>250000000</v>
          </cell>
        </row>
        <row r="22">
          <cell r="A22">
            <v>8</v>
          </cell>
          <cell r="B22" t="str">
            <v>5 . 2 . 2 . 15 . 02</v>
          </cell>
          <cell r="C22" t="str">
            <v>Belanja perjalanan dinas luar daerah</v>
          </cell>
          <cell r="D22">
            <v>1150000000</v>
          </cell>
          <cell r="E22">
            <v>250000000</v>
          </cell>
          <cell r="F22">
            <v>350000000</v>
          </cell>
          <cell r="G22">
            <v>350000000</v>
          </cell>
          <cell r="H22">
            <v>200000000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1150000000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1150000000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250000000</v>
          </cell>
          <cell r="AY22">
            <v>1150000000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1150000000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1150000000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350000000</v>
          </cell>
          <cell r="CP22">
            <v>1150000000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1150000000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1150000000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350000000</v>
          </cell>
          <cell r="EG22">
            <v>1150000000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1150000000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1150000000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200000000</v>
          </cell>
          <cell r="FX22">
            <v>1150000000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1.20 . 1.20.03 . 02 . 05</v>
          </cell>
          <cell r="C15" t="str">
            <v>Pengadaan Kendaraan dinas/operasional</v>
          </cell>
          <cell r="D15">
            <v>2762900000</v>
          </cell>
          <cell r="E15">
            <v>2762900000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2762900000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2762900000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2762900000</v>
          </cell>
          <cell r="AY15">
            <v>2762900000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2762900000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2762900000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2762900000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2762900000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2762900000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2762900000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2762900000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2762900000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2762900000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1900000</v>
          </cell>
          <cell r="E16">
            <v>1900000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1900000</v>
          </cell>
          <cell r="AY16">
            <v>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1900000</v>
          </cell>
          <cell r="E17">
            <v>1900000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1900000</v>
          </cell>
          <cell r="AY17">
            <v>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1900000</v>
          </cell>
          <cell r="E18">
            <v>1900000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1900000</v>
          </cell>
          <cell r="AY18">
            <v>1900000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1900000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2761000000</v>
          </cell>
          <cell r="E19">
            <v>2761000000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2761000000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2761000000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2761000000</v>
          </cell>
          <cell r="AY19">
            <v>2761000000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2761000000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2761000000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2761000000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2761000000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2761000000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2761000000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2761000000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2761000000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2761000000</v>
          </cell>
        </row>
        <row r="20">
          <cell r="A20">
            <v>6</v>
          </cell>
          <cell r="B20" t="str">
            <v>5 . 2 . 3 . 03</v>
          </cell>
          <cell r="C20" t="str">
            <v>Belanja Modal Pengadaan Alat-alat Angkutan Darat Bermotor</v>
          </cell>
          <cell r="D20">
            <v>2761000000</v>
          </cell>
          <cell r="E20">
            <v>2761000000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2761000000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2761000000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2761000000</v>
          </cell>
          <cell r="AY20">
            <v>2761000000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2761000000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2761000000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2761000000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2761000000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2761000000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2761000000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2761000000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2761000000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2761000000</v>
          </cell>
        </row>
        <row r="21">
          <cell r="A21">
            <v>7</v>
          </cell>
          <cell r="B21" t="str">
            <v>5 . 2 . 3 . 03 . 02</v>
          </cell>
          <cell r="C21" t="str">
            <v>Belanja modal Pengadaan alat-alat angkutan darat bermotor jeep</v>
          </cell>
          <cell r="D21">
            <v>1265000000</v>
          </cell>
          <cell r="E21">
            <v>1265000000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1265000000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1265000000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1265000000</v>
          </cell>
          <cell r="AY21">
            <v>1265000000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1265000000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1265000000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1265000000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1265000000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1265000000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1265000000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1265000000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1265000000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1265000000</v>
          </cell>
        </row>
        <row r="22">
          <cell r="A22">
            <v>8</v>
          </cell>
          <cell r="B22" t="str">
            <v>5 . 2 . 3 . 03 . 05</v>
          </cell>
          <cell r="C22" t="str">
            <v>Belanja modal Pengadaan alat-alat angkutan darat bermotor micro bus</v>
          </cell>
          <cell r="D22">
            <v>1305000000</v>
          </cell>
          <cell r="E22">
            <v>1305000000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1305000000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1305000000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1305000000</v>
          </cell>
          <cell r="AY22">
            <v>1305000000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1305000000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1305000000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1305000000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1305000000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1305000000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1305000000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1305000000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1305000000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1305000000</v>
          </cell>
        </row>
        <row r="23">
          <cell r="A23">
            <v>9</v>
          </cell>
          <cell r="B23" t="str">
            <v>5 . 2 . 3 . 03 . 09</v>
          </cell>
          <cell r="C23" t="str">
            <v>Belanja modal Pengadaan alat-alat angkutan darat bermotor pick up</v>
          </cell>
          <cell r="D23">
            <v>191000000</v>
          </cell>
          <cell r="E23">
            <v>191000000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191000000</v>
          </cell>
          <cell r="AY23">
            <v>191000000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191000000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1.20 . 1.20.03 . 02 . 07</v>
          </cell>
          <cell r="C15" t="str">
            <v>Pengadaan perlengkapan gedung kantor</v>
          </cell>
          <cell r="D15">
            <v>818350000</v>
          </cell>
          <cell r="E15">
            <v>88825000</v>
          </cell>
          <cell r="F15">
            <v>299925000</v>
          </cell>
          <cell r="G15">
            <v>303550000</v>
          </cell>
          <cell r="H15">
            <v>126050000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818350000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818350000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88825000</v>
          </cell>
          <cell r="AY15">
            <v>818350000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818350000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818350000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299925000</v>
          </cell>
          <cell r="CP15">
            <v>818350000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818350000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818350000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303550000</v>
          </cell>
          <cell r="EG15">
            <v>818350000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818350000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818350000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126050000</v>
          </cell>
          <cell r="FX15">
            <v>818350000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0</v>
          </cell>
          <cell r="G16">
            <v>2850000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2850000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0</v>
          </cell>
          <cell r="G17">
            <v>2850000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2850000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106500000</v>
          </cell>
          <cell r="E19">
            <v>44925000</v>
          </cell>
          <cell r="F19">
            <v>61575000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106500000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106500000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44925000</v>
          </cell>
          <cell r="AY19">
            <v>106500000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106500000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106500000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61575000</v>
          </cell>
          <cell r="CP19">
            <v>106500000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106500000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106500000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106500000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106500000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106500000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106500000</v>
          </cell>
        </row>
        <row r="20">
          <cell r="A20">
            <v>6</v>
          </cell>
          <cell r="B20" t="str">
            <v>5 . 2 . 2 . 02</v>
          </cell>
          <cell r="C20" t="str">
            <v>Belanja Bahan/Material</v>
          </cell>
          <cell r="D20">
            <v>106500000</v>
          </cell>
          <cell r="E20">
            <v>44925000</v>
          </cell>
          <cell r="F20">
            <v>61575000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106500000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106500000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44925000</v>
          </cell>
          <cell r="AY20">
            <v>106500000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106500000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106500000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61575000</v>
          </cell>
          <cell r="CP20">
            <v>106500000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106500000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106500000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106500000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106500000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106500000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106500000</v>
          </cell>
        </row>
        <row r="21">
          <cell r="A21">
            <v>7</v>
          </cell>
          <cell r="B21" t="str">
            <v>5 . 2 . 2 . 02 . 01</v>
          </cell>
          <cell r="C21" t="str">
            <v>Belanja bahan baku bangunan</v>
          </cell>
          <cell r="D21">
            <v>3000000</v>
          </cell>
          <cell r="E21">
            <v>0</v>
          </cell>
          <cell r="F21">
            <v>3000000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3000000</v>
          </cell>
          <cell r="CP21">
            <v>3000000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3000000</v>
          </cell>
        </row>
        <row r="22">
          <cell r="A22">
            <v>8</v>
          </cell>
          <cell r="B22" t="str">
            <v>5 . 2 . 2 . 02 . 08</v>
          </cell>
          <cell r="C22" t="str">
            <v>Belanja Vandel, plakat, cinderamata dan umbul-umbul</v>
          </cell>
          <cell r="D22">
            <v>44925000</v>
          </cell>
          <cell r="E22">
            <v>44925000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44925000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44925000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44925000</v>
          </cell>
          <cell r="AY22">
            <v>44925000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44925000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44925000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44925000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44925000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44925000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44925000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44925000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44925000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44925000</v>
          </cell>
        </row>
        <row r="23">
          <cell r="A23">
            <v>9</v>
          </cell>
          <cell r="B23" t="str">
            <v>5 . 2 . 2 . 02 . 20</v>
          </cell>
          <cell r="C23" t="str">
            <v>Belanja bahan/material lainnya</v>
          </cell>
          <cell r="D23">
            <v>58575000</v>
          </cell>
          <cell r="E23">
            <v>0</v>
          </cell>
          <cell r="F23">
            <v>58575000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58575000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58575000</v>
          </cell>
          <cell r="CP23">
            <v>58575000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58575000</v>
          </cell>
        </row>
        <row r="24">
          <cell r="A24">
            <v>10</v>
          </cell>
          <cell r="B24" t="str">
            <v>5 . 2 . 3</v>
          </cell>
          <cell r="C24" t="str">
            <v>Belanja Modal</v>
          </cell>
          <cell r="D24">
            <v>706150000</v>
          </cell>
          <cell r="E24">
            <v>41050000</v>
          </cell>
          <cell r="F24">
            <v>238350000</v>
          </cell>
          <cell r="G24">
            <v>300700000</v>
          </cell>
          <cell r="H24">
            <v>126050000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706150000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706150000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41050000</v>
          </cell>
          <cell r="AY24">
            <v>706150000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706150000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706150000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238350000</v>
          </cell>
          <cell r="CP24">
            <v>706150000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706150000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706150000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300700000</v>
          </cell>
          <cell r="EG24">
            <v>706150000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706150000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706150000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126050000</v>
          </cell>
          <cell r="FX24">
            <v>706150000</v>
          </cell>
        </row>
        <row r="25">
          <cell r="A25">
            <v>11</v>
          </cell>
          <cell r="B25" t="str">
            <v>5 . 2 . 3 . 10</v>
          </cell>
          <cell r="C25" t="str">
            <v>Belanja Modal Pengadaan Peralatan Kantor</v>
          </cell>
          <cell r="D25">
            <v>192825000</v>
          </cell>
          <cell r="E25">
            <v>0</v>
          </cell>
          <cell r="F25">
            <v>192825000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192825000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192825000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192825000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192825000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192825000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192825000</v>
          </cell>
          <cell r="CP25">
            <v>192825000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192825000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192825000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192825000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192825000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192825000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192825000</v>
          </cell>
        </row>
        <row r="26">
          <cell r="A26">
            <v>12</v>
          </cell>
          <cell r="B26" t="str">
            <v>5 . 2 . 3 . 10 . 14</v>
          </cell>
          <cell r="C26" t="str">
            <v>Belanja modal pengadaan AC</v>
          </cell>
          <cell r="D26">
            <v>192825000</v>
          </cell>
          <cell r="E26">
            <v>0</v>
          </cell>
          <cell r="F26">
            <v>192825000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192825000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192825000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192825000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192825000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192825000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192825000</v>
          </cell>
          <cell r="CP26">
            <v>192825000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192825000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192825000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192825000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192825000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192825000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192825000</v>
          </cell>
        </row>
        <row r="27">
          <cell r="A27">
            <v>13</v>
          </cell>
          <cell r="B27" t="str">
            <v>5 . 2 . 3 . 11</v>
          </cell>
          <cell r="C27" t="str">
            <v>Belanja Modal Pengadaan Perlengkapan Kantor</v>
          </cell>
          <cell r="D27">
            <v>338750000</v>
          </cell>
          <cell r="E27">
            <v>41050000</v>
          </cell>
          <cell r="F27">
            <v>45525000</v>
          </cell>
          <cell r="G27">
            <v>126125000</v>
          </cell>
          <cell r="H27">
            <v>126050000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338750000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338750000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41050000</v>
          </cell>
          <cell r="AY27">
            <v>338750000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338750000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338750000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45525000</v>
          </cell>
          <cell r="CP27">
            <v>338750000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338750000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338750000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126125000</v>
          </cell>
          <cell r="EG27">
            <v>338750000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338750000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338750000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126050000</v>
          </cell>
          <cell r="FX27">
            <v>338750000</v>
          </cell>
        </row>
        <row r="28">
          <cell r="A28">
            <v>14</v>
          </cell>
          <cell r="B28" t="str">
            <v>5 . 2 . 3 . 11 . 04</v>
          </cell>
          <cell r="C28" t="str">
            <v>Belanja modal Pengadaan filling kabinet</v>
          </cell>
          <cell r="D28">
            <v>60525000</v>
          </cell>
          <cell r="E28">
            <v>0</v>
          </cell>
          <cell r="F28">
            <v>0</v>
          </cell>
          <cell r="G28">
            <v>0</v>
          </cell>
          <cell r="H28">
            <v>60525000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60525000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60525000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60525000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60525000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60525000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60525000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60525000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60525000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60525000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60525000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60525000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60525000</v>
          </cell>
          <cell r="FX28">
            <v>60525000</v>
          </cell>
        </row>
        <row r="29">
          <cell r="A29">
            <v>15</v>
          </cell>
          <cell r="B29" t="str">
            <v>5 . 2 . 3 . 11 . 05</v>
          </cell>
          <cell r="C29" t="str">
            <v>Belanja modal Pengadaan white board</v>
          </cell>
          <cell r="D29">
            <v>15525000</v>
          </cell>
          <cell r="E29">
            <v>15525000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15525000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15525000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15525000</v>
          </cell>
          <cell r="AY29">
            <v>15525000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15525000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15525000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15525000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15525000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15525000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15525000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15525000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15525000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15525000</v>
          </cell>
        </row>
        <row r="30">
          <cell r="A30">
            <v>16</v>
          </cell>
          <cell r="B30" t="str">
            <v>5 . 2 . 3 . 11 . 08</v>
          </cell>
          <cell r="C30" t="str">
            <v>Belanja modal pengadaan perlengkapan kantor lainnya</v>
          </cell>
          <cell r="D30">
            <v>262700000</v>
          </cell>
          <cell r="E30">
            <v>25525000</v>
          </cell>
          <cell r="F30">
            <v>45525000</v>
          </cell>
          <cell r="G30">
            <v>126125000</v>
          </cell>
          <cell r="H30">
            <v>65525000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262700000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262700000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25525000</v>
          </cell>
          <cell r="AY30">
            <v>262700000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262700000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262700000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45525000</v>
          </cell>
          <cell r="CP30">
            <v>262700000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262700000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262700000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126125000</v>
          </cell>
          <cell r="EG30">
            <v>262700000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262700000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262700000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65525000</v>
          </cell>
          <cell r="FX30">
            <v>262700000</v>
          </cell>
        </row>
        <row r="31">
          <cell r="A31">
            <v>17</v>
          </cell>
          <cell r="B31" t="str">
            <v>5 . 2 . 3 . 15</v>
          </cell>
          <cell r="C31" t="str">
            <v>Belanja Modal Pengadaan Penghias Ruangan Rumah Tangga</v>
          </cell>
          <cell r="D31">
            <v>78025000</v>
          </cell>
          <cell r="E31">
            <v>0</v>
          </cell>
          <cell r="F31">
            <v>0</v>
          </cell>
          <cell r="G31">
            <v>78025000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78025000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78025000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78025000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78025000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78025000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78025000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78025000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78025000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78025000</v>
          </cell>
          <cell r="EG31">
            <v>78025000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78025000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78025000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78025000</v>
          </cell>
        </row>
        <row r="32">
          <cell r="A32">
            <v>18</v>
          </cell>
          <cell r="B32" t="str">
            <v>5 . 2 . 3 . 15 . 02</v>
          </cell>
          <cell r="C32" t="str">
            <v>Belanja modal Pengadaan jam dinding/meja</v>
          </cell>
          <cell r="D32">
            <v>7500000</v>
          </cell>
          <cell r="E32">
            <v>0</v>
          </cell>
          <cell r="F32">
            <v>0</v>
          </cell>
          <cell r="G32">
            <v>7500000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7500000</v>
          </cell>
          <cell r="EG32">
            <v>7500000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7500000</v>
          </cell>
        </row>
        <row r="33">
          <cell r="A33">
            <v>19</v>
          </cell>
          <cell r="B33" t="str">
            <v>5 . 2 . 3 . 15 . 03</v>
          </cell>
          <cell r="C33" t="str">
            <v>Belanja modal pengadaan penghias ruangan rumah tangga lainnya</v>
          </cell>
          <cell r="D33">
            <v>70525000</v>
          </cell>
          <cell r="E33">
            <v>0</v>
          </cell>
          <cell r="F33">
            <v>0</v>
          </cell>
          <cell r="G33">
            <v>70525000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70525000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70525000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70525000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70525000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70525000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70525000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70525000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70525000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70525000</v>
          </cell>
          <cell r="EG33">
            <v>70525000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70525000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70525000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70525000</v>
          </cell>
        </row>
        <row r="34">
          <cell r="A34">
            <v>20</v>
          </cell>
          <cell r="B34" t="str">
            <v>5 . 2 . 3 . 16</v>
          </cell>
          <cell r="C34" t="str">
            <v>Belanja Modal Pengadaan Alat-alat Studio</v>
          </cell>
          <cell r="D34">
            <v>84550000</v>
          </cell>
          <cell r="E34">
            <v>0</v>
          </cell>
          <cell r="F34">
            <v>0</v>
          </cell>
          <cell r="G34">
            <v>84550000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84550000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84550000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84550000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84550000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84550000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84550000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84550000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84550000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84550000</v>
          </cell>
          <cell r="EG34">
            <v>84550000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84550000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84550000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84550000</v>
          </cell>
        </row>
        <row r="35">
          <cell r="A35">
            <v>21</v>
          </cell>
          <cell r="B35" t="str">
            <v>5 . 2 . 3 . 16 . 05</v>
          </cell>
          <cell r="C35" t="str">
            <v>Belanja modal pengadaan sound sistem</v>
          </cell>
          <cell r="D35">
            <v>84550000</v>
          </cell>
          <cell r="E35">
            <v>0</v>
          </cell>
          <cell r="F35">
            <v>0</v>
          </cell>
          <cell r="G35">
            <v>84550000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84550000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84550000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84550000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84550000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84550000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84550000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84550000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84550000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84550000</v>
          </cell>
          <cell r="EG35">
            <v>84550000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84550000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84550000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84550000</v>
          </cell>
        </row>
        <row r="36">
          <cell r="A36">
            <v>22</v>
          </cell>
          <cell r="B36" t="str">
            <v>5 . 2 . 3 . 17</v>
          </cell>
          <cell r="C36" t="str">
            <v>Belanja Modal Pengadaan Alat-alat Komunikasi</v>
          </cell>
          <cell r="D36">
            <v>12000000</v>
          </cell>
          <cell r="E36">
            <v>0</v>
          </cell>
          <cell r="F36">
            <v>0</v>
          </cell>
          <cell r="G36">
            <v>12000000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12000000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12000000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12000000</v>
          </cell>
          <cell r="EG36">
            <v>12000000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12000000</v>
          </cell>
        </row>
        <row r="37">
          <cell r="A37">
            <v>23</v>
          </cell>
          <cell r="B37" t="str">
            <v>5 . 2 . 3 . 17 . 02</v>
          </cell>
          <cell r="C37" t="str">
            <v>Belanja modal Pengadaan faximili</v>
          </cell>
          <cell r="D37">
            <v>12000000</v>
          </cell>
          <cell r="E37">
            <v>0</v>
          </cell>
          <cell r="F37">
            <v>0</v>
          </cell>
          <cell r="G37">
            <v>12000000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12000000</v>
          </cell>
          <cell r="EG37">
            <v>12000000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12000000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1.20 . 1.20.03 . 02 . 09</v>
          </cell>
          <cell r="C15" t="str">
            <v>Pengadaan peralatan gedung kantor</v>
          </cell>
          <cell r="D15">
            <v>458860000</v>
          </cell>
          <cell r="E15">
            <v>40950000</v>
          </cell>
          <cell r="F15">
            <v>257085000</v>
          </cell>
          <cell r="G15">
            <v>49475000</v>
          </cell>
          <cell r="H15">
            <v>111350000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458860000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458860000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40950000</v>
          </cell>
          <cell r="AY15">
            <v>458860000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458860000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458860000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257085000</v>
          </cell>
          <cell r="CP15">
            <v>458860000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458860000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458860000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49475000</v>
          </cell>
          <cell r="EG15">
            <v>458860000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458860000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458860000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111350000</v>
          </cell>
          <cell r="FX15">
            <v>458860000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454060000</v>
          </cell>
          <cell r="E19">
            <v>38550000</v>
          </cell>
          <cell r="F19">
            <v>257085000</v>
          </cell>
          <cell r="G19">
            <v>47075000</v>
          </cell>
          <cell r="H19">
            <v>111350000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454060000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454060000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38550000</v>
          </cell>
          <cell r="AY19">
            <v>454060000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454060000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454060000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257085000</v>
          </cell>
          <cell r="CP19">
            <v>454060000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454060000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454060000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47075000</v>
          </cell>
          <cell r="EG19">
            <v>454060000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454060000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454060000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111350000</v>
          </cell>
          <cell r="FX19">
            <v>454060000</v>
          </cell>
        </row>
        <row r="20">
          <cell r="A20">
            <v>6</v>
          </cell>
          <cell r="B20" t="str">
            <v>5 . 2 . 3 . 10</v>
          </cell>
          <cell r="C20" t="str">
            <v>Belanja Modal Pengadaan Peralatan Kantor</v>
          </cell>
          <cell r="D20">
            <v>59015000</v>
          </cell>
          <cell r="E20">
            <v>25525000</v>
          </cell>
          <cell r="F20">
            <v>29190000</v>
          </cell>
          <cell r="G20">
            <v>0</v>
          </cell>
          <cell r="H20">
            <v>4300000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59015000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59015000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25525000</v>
          </cell>
          <cell r="AY20">
            <v>59015000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59015000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59015000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29190000</v>
          </cell>
          <cell r="CP20">
            <v>59015000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59015000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59015000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59015000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59015000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59015000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4300000</v>
          </cell>
          <cell r="FX20">
            <v>59015000</v>
          </cell>
        </row>
        <row r="21">
          <cell r="A21">
            <v>7</v>
          </cell>
          <cell r="B21" t="str">
            <v>5 . 2 . 3 . 10 . 01</v>
          </cell>
          <cell r="C21" t="str">
            <v>Belanja modal Pengadaan mesin tik</v>
          </cell>
          <cell r="D21">
            <v>15025000</v>
          </cell>
          <cell r="E21">
            <v>0</v>
          </cell>
          <cell r="F21">
            <v>15025000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15025000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15025000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15025000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15025000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15025000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15025000</v>
          </cell>
          <cell r="CP21">
            <v>15025000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15025000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15025000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15025000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15025000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15025000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15025000</v>
          </cell>
        </row>
        <row r="22">
          <cell r="A22">
            <v>8</v>
          </cell>
          <cell r="B22" t="str">
            <v>5 . 2 . 3 . 10 . 02</v>
          </cell>
          <cell r="C22" t="str">
            <v>Belanja modal Pengadaan mesin hitung</v>
          </cell>
          <cell r="D22">
            <v>4300000</v>
          </cell>
          <cell r="E22">
            <v>0</v>
          </cell>
          <cell r="F22">
            <v>0</v>
          </cell>
          <cell r="G22">
            <v>0</v>
          </cell>
          <cell r="H22">
            <v>4300000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4300000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4300000</v>
          </cell>
          <cell r="FX22">
            <v>4300000</v>
          </cell>
        </row>
        <row r="23">
          <cell r="A23">
            <v>9</v>
          </cell>
          <cell r="B23" t="str">
            <v>5 . 2 . 3 . 10 . 11</v>
          </cell>
          <cell r="C23" t="str">
            <v>Belanja modal Pengadaan tabung pemadam kebakaran</v>
          </cell>
          <cell r="D23">
            <v>25525000</v>
          </cell>
          <cell r="E23">
            <v>25525000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25525000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25525000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25525000</v>
          </cell>
          <cell r="AY23">
            <v>25525000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25525000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25525000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25525000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25525000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25525000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25525000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25525000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25525000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25525000</v>
          </cell>
        </row>
        <row r="24">
          <cell r="A24">
            <v>10</v>
          </cell>
          <cell r="B24" t="str">
            <v>5 . 2 . 3 . 10 . 13</v>
          </cell>
          <cell r="C24" t="str">
            <v>Belanja modal pengadaan TV</v>
          </cell>
          <cell r="D24">
            <v>14165000</v>
          </cell>
          <cell r="E24">
            <v>0</v>
          </cell>
          <cell r="F24">
            <v>14165000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14165000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14165000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14165000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14165000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14165000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14165000</v>
          </cell>
          <cell r="CP24">
            <v>14165000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14165000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14165000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14165000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14165000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14165000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14165000</v>
          </cell>
        </row>
        <row r="25">
          <cell r="A25">
            <v>11</v>
          </cell>
          <cell r="B25" t="str">
            <v>5 . 2 . 3 . 12</v>
          </cell>
          <cell r="C25" t="str">
            <v>Belanja Modal Pengadaan Komputer</v>
          </cell>
          <cell r="D25">
            <v>314945000</v>
          </cell>
          <cell r="E25">
            <v>0</v>
          </cell>
          <cell r="F25">
            <v>220895000</v>
          </cell>
          <cell r="G25">
            <v>18525000</v>
          </cell>
          <cell r="H25">
            <v>75525000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314945000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314945000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314945000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314945000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314945000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220895000</v>
          </cell>
          <cell r="CP25">
            <v>314945000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314945000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314945000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18525000</v>
          </cell>
          <cell r="EG25">
            <v>314945000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314945000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314945000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75525000</v>
          </cell>
          <cell r="FX25">
            <v>314945000</v>
          </cell>
        </row>
        <row r="26">
          <cell r="A26">
            <v>12</v>
          </cell>
          <cell r="B26" t="str">
            <v>5 . 2 . 3 . 12 . 02</v>
          </cell>
          <cell r="C26" t="str">
            <v>Belanja modal Pengadaan komputer/PC</v>
          </cell>
          <cell r="D26">
            <v>104295000</v>
          </cell>
          <cell r="E26">
            <v>0</v>
          </cell>
          <cell r="F26">
            <v>28770000</v>
          </cell>
          <cell r="G26">
            <v>0</v>
          </cell>
          <cell r="H26">
            <v>75525000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104295000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104295000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104295000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104295000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104295000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28770000</v>
          </cell>
          <cell r="CP26">
            <v>104295000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104295000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104295000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104295000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104295000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104295000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75525000</v>
          </cell>
          <cell r="FX26">
            <v>104295000</v>
          </cell>
        </row>
        <row r="27">
          <cell r="A27">
            <v>13</v>
          </cell>
          <cell r="B27" t="str">
            <v>5 . 2 . 3 . 12 . 03</v>
          </cell>
          <cell r="C27" t="str">
            <v>Belanja modal Pengadaan komputer note book</v>
          </cell>
          <cell r="D27">
            <v>182125000</v>
          </cell>
          <cell r="E27">
            <v>0</v>
          </cell>
          <cell r="F27">
            <v>182125000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182125000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182125000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182125000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182125000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182125000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182125000</v>
          </cell>
          <cell r="CP27">
            <v>182125000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182125000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182125000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182125000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182125000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182125000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182125000</v>
          </cell>
        </row>
        <row r="28">
          <cell r="A28">
            <v>14</v>
          </cell>
          <cell r="B28" t="str">
            <v>5 . 2 . 3 . 12 . 04</v>
          </cell>
          <cell r="C28" t="str">
            <v>Belanja modal Pengadaan printer</v>
          </cell>
          <cell r="D28">
            <v>18525000</v>
          </cell>
          <cell r="E28">
            <v>0</v>
          </cell>
          <cell r="F28">
            <v>0</v>
          </cell>
          <cell r="G28">
            <v>18525000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18525000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18525000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18525000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18525000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18525000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18525000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18525000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18525000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18525000</v>
          </cell>
          <cell r="EG28">
            <v>18525000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18525000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18525000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18525000</v>
          </cell>
        </row>
        <row r="29">
          <cell r="A29">
            <v>15</v>
          </cell>
          <cell r="B29" t="str">
            <v>5 . 2 . 3 . 12 . 09</v>
          </cell>
          <cell r="C29" t="str">
            <v>Belanja modal Pengadaan kelengkapan komputer (flash disk, mouse, keyboard, hardisk, speaker)</v>
          </cell>
          <cell r="D29">
            <v>10000000</v>
          </cell>
          <cell r="E29">
            <v>0</v>
          </cell>
          <cell r="F29">
            <v>10000000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10000000</v>
          </cell>
          <cell r="CP29">
            <v>10000000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10000000</v>
          </cell>
        </row>
        <row r="30">
          <cell r="A30">
            <v>16</v>
          </cell>
          <cell r="B30" t="str">
            <v>5 . 2 . 3 . 14</v>
          </cell>
          <cell r="C30" t="str">
            <v>Belanja Modal Pengadaan Peralatan Dapur</v>
          </cell>
          <cell r="D30">
            <v>31025000</v>
          </cell>
          <cell r="E30">
            <v>13025000</v>
          </cell>
          <cell r="F30">
            <v>7000000</v>
          </cell>
          <cell r="G30">
            <v>5000000</v>
          </cell>
          <cell r="H30">
            <v>6000000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31025000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31025000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13025000</v>
          </cell>
          <cell r="AY30">
            <v>31025000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31025000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31025000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7000000</v>
          </cell>
          <cell r="CP30">
            <v>31025000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31025000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31025000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5000000</v>
          </cell>
          <cell r="EG30">
            <v>31025000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31025000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31025000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6000000</v>
          </cell>
          <cell r="FX30">
            <v>31025000</v>
          </cell>
        </row>
        <row r="31">
          <cell r="A31">
            <v>17</v>
          </cell>
          <cell r="B31" t="str">
            <v>5 . 2 . 3 . 14 . 04</v>
          </cell>
          <cell r="C31" t="str">
            <v>Belanja modal Pengadaan dispenser</v>
          </cell>
          <cell r="D31">
            <v>13025000</v>
          </cell>
          <cell r="E31">
            <v>13025000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13025000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13025000</v>
          </cell>
          <cell r="AY31">
            <v>13025000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13025000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13025000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13025000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13025000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13025000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13025000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13025000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13025000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13025000</v>
          </cell>
        </row>
        <row r="32">
          <cell r="A32">
            <v>18</v>
          </cell>
          <cell r="B32" t="str">
            <v>5 . 2 . 3 . 14 . 05</v>
          </cell>
          <cell r="C32" t="str">
            <v>Belanja modal Pengadaan kulkas</v>
          </cell>
          <cell r="D32">
            <v>6000000</v>
          </cell>
          <cell r="E32">
            <v>0</v>
          </cell>
          <cell r="F32">
            <v>0</v>
          </cell>
          <cell r="G32">
            <v>0</v>
          </cell>
          <cell r="H32">
            <v>6000000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6000000</v>
          </cell>
          <cell r="FX32">
            <v>6000000</v>
          </cell>
        </row>
        <row r="33">
          <cell r="A33">
            <v>19</v>
          </cell>
          <cell r="B33" t="str">
            <v>5 . 2 . 3 . 14 . 06</v>
          </cell>
          <cell r="C33" t="str">
            <v>Belanja modal Pengadaan rak piring</v>
          </cell>
          <cell r="D33">
            <v>2000000</v>
          </cell>
          <cell r="E33">
            <v>0</v>
          </cell>
          <cell r="F33">
            <v>2000000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2000000</v>
          </cell>
        </row>
        <row r="34">
          <cell r="A34">
            <v>20</v>
          </cell>
          <cell r="B34" t="str">
            <v>5 . 2 . 3 . 14 . 07</v>
          </cell>
          <cell r="C34" t="str">
            <v>Belanja modal Pengadaan piring / gelas / mangkok / cangkir / sendok / garpu / pisau</v>
          </cell>
          <cell r="D34">
            <v>5000000</v>
          </cell>
          <cell r="E34">
            <v>0</v>
          </cell>
          <cell r="F34">
            <v>0</v>
          </cell>
          <cell r="G34">
            <v>5000000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5000000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5000000</v>
          </cell>
          <cell r="EG34">
            <v>5000000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5000000</v>
          </cell>
        </row>
        <row r="35">
          <cell r="A35">
            <v>21</v>
          </cell>
          <cell r="B35" t="str">
            <v>5 . 2 . 3 . 14 . 08</v>
          </cell>
          <cell r="C35" t="str">
            <v>Belanja modal pengadaan peralatan dapur lainnya</v>
          </cell>
          <cell r="D35">
            <v>5000000</v>
          </cell>
          <cell r="E35">
            <v>0</v>
          </cell>
          <cell r="F35">
            <v>5000000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5000000</v>
          </cell>
          <cell r="CP35">
            <v>5000000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5000000</v>
          </cell>
        </row>
        <row r="36">
          <cell r="A36">
            <v>22</v>
          </cell>
          <cell r="B36" t="str">
            <v>5 . 2 . 3 . 16</v>
          </cell>
          <cell r="C36" t="str">
            <v>Belanja Modal Pengadaan Alat-alat Studio</v>
          </cell>
          <cell r="D36">
            <v>49075000</v>
          </cell>
          <cell r="E36">
            <v>0</v>
          </cell>
          <cell r="F36">
            <v>0</v>
          </cell>
          <cell r="G36">
            <v>23550000</v>
          </cell>
          <cell r="H36">
            <v>25525000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49075000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49075000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49075000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49075000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49075000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49075000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49075000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49075000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23550000</v>
          </cell>
          <cell r="EG36">
            <v>49075000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49075000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49075000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25525000</v>
          </cell>
          <cell r="FX36">
            <v>49075000</v>
          </cell>
        </row>
        <row r="37">
          <cell r="A37">
            <v>23</v>
          </cell>
          <cell r="B37" t="str">
            <v>5 . 2 . 3 . 16 . 02</v>
          </cell>
          <cell r="C37" t="str">
            <v>Belanja modal Pengadaan handycam</v>
          </cell>
          <cell r="D37">
            <v>12525000</v>
          </cell>
          <cell r="E37">
            <v>0</v>
          </cell>
          <cell r="F37">
            <v>0</v>
          </cell>
          <cell r="G37">
            <v>12525000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12525000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12525000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12525000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12525000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12525000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12525000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12525000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12525000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12525000</v>
          </cell>
          <cell r="EG37">
            <v>12525000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12525000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12525000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12525000</v>
          </cell>
        </row>
        <row r="38">
          <cell r="A38">
            <v>24</v>
          </cell>
          <cell r="B38" t="str">
            <v>5 . 2 . 3 . 16 . 03</v>
          </cell>
          <cell r="C38" t="str">
            <v>Belanja modal Pengadaan proyektor</v>
          </cell>
          <cell r="D38">
            <v>25525000</v>
          </cell>
          <cell r="E38">
            <v>0</v>
          </cell>
          <cell r="F38">
            <v>0</v>
          </cell>
          <cell r="G38">
            <v>0</v>
          </cell>
          <cell r="H38">
            <v>25525000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25525000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25525000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25525000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25525000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25525000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25525000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25525000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25525000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25525000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25525000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25525000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25525000</v>
          </cell>
          <cell r="FX38">
            <v>25525000</v>
          </cell>
        </row>
        <row r="39">
          <cell r="A39">
            <v>25</v>
          </cell>
          <cell r="B39" t="str">
            <v>5 . 2 . 3 . 16 . 06</v>
          </cell>
          <cell r="C39" t="str">
            <v>Belanja modal pengadaan alat-alat studio lainnya</v>
          </cell>
          <cell r="D39">
            <v>11025000</v>
          </cell>
          <cell r="E39">
            <v>0</v>
          </cell>
          <cell r="F39">
            <v>0</v>
          </cell>
          <cell r="G39">
            <v>11025000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11025000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11025000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11025000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11025000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11025000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11025000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11025000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11025000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11025000</v>
          </cell>
          <cell r="EG39">
            <v>11025000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11025000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11025000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11025000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1.20 . 1.20.03 . 02 . 10</v>
          </cell>
          <cell r="C15" t="str">
            <v>Pengadaan mebeleur</v>
          </cell>
          <cell r="D15">
            <v>347125000</v>
          </cell>
          <cell r="E15">
            <v>108600000</v>
          </cell>
          <cell r="F15">
            <v>43325000</v>
          </cell>
          <cell r="G15">
            <v>148765000</v>
          </cell>
          <cell r="H15">
            <v>46435000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347125000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347125000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108600000</v>
          </cell>
          <cell r="AY15">
            <v>347125000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347125000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347125000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43325000</v>
          </cell>
          <cell r="CP15">
            <v>347125000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347125000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347125000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148765000</v>
          </cell>
          <cell r="EG15">
            <v>347125000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347125000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347125000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46435000</v>
          </cell>
          <cell r="FX15">
            <v>347125000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0</v>
          </cell>
          <cell r="G16">
            <v>2400000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2400000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0</v>
          </cell>
          <cell r="G17">
            <v>2400000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2400000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350000</v>
          </cell>
          <cell r="E19">
            <v>0</v>
          </cell>
          <cell r="F19">
            <v>350000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350000</v>
          </cell>
          <cell r="CP19">
            <v>350000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350000</v>
          </cell>
          <cell r="E20">
            <v>0</v>
          </cell>
          <cell r="F20">
            <v>350000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350000</v>
          </cell>
          <cell r="CP20">
            <v>350000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350000</v>
          </cell>
          <cell r="E21">
            <v>0</v>
          </cell>
          <cell r="F21">
            <v>350000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350000</v>
          </cell>
          <cell r="CP21">
            <v>350000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</v>
          </cell>
        </row>
        <row r="22">
          <cell r="A22">
            <v>8</v>
          </cell>
          <cell r="B22" t="str">
            <v>5 . 2 . 3</v>
          </cell>
          <cell r="C22" t="str">
            <v>Belanja Modal</v>
          </cell>
          <cell r="D22">
            <v>341975000</v>
          </cell>
          <cell r="E22">
            <v>106200000</v>
          </cell>
          <cell r="F22">
            <v>42975000</v>
          </cell>
          <cell r="G22">
            <v>146365000</v>
          </cell>
          <cell r="H22">
            <v>46435000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341975000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341975000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106200000</v>
          </cell>
          <cell r="AY22">
            <v>341975000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341975000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341975000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42975000</v>
          </cell>
          <cell r="CP22">
            <v>341975000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341975000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341975000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146365000</v>
          </cell>
          <cell r="EG22">
            <v>341975000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341975000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341975000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46435000</v>
          </cell>
          <cell r="FX22">
            <v>341975000</v>
          </cell>
        </row>
        <row r="23">
          <cell r="A23">
            <v>9</v>
          </cell>
          <cell r="B23" t="str">
            <v>5 . 2 . 3 . 13</v>
          </cell>
          <cell r="C23" t="str">
            <v>Belanja Modal Pengadaan mebeulair</v>
          </cell>
          <cell r="D23">
            <v>341975000</v>
          </cell>
          <cell r="E23">
            <v>106200000</v>
          </cell>
          <cell r="F23">
            <v>42975000</v>
          </cell>
          <cell r="G23">
            <v>146365000</v>
          </cell>
          <cell r="H23">
            <v>46435000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341975000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341975000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106200000</v>
          </cell>
          <cell r="AY23">
            <v>341975000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341975000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341975000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42975000</v>
          </cell>
          <cell r="CP23">
            <v>341975000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341975000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341975000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146365000</v>
          </cell>
          <cell r="EG23">
            <v>341975000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341975000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341975000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46435000</v>
          </cell>
          <cell r="FX23">
            <v>341975000</v>
          </cell>
        </row>
        <row r="24">
          <cell r="A24">
            <v>10</v>
          </cell>
          <cell r="B24" t="str">
            <v>5 . 2 . 3 . 13 . 01</v>
          </cell>
          <cell r="C24" t="str">
            <v>Belanja modal Pengadaan meja kerja</v>
          </cell>
          <cell r="D24">
            <v>27975000</v>
          </cell>
          <cell r="E24">
            <v>0</v>
          </cell>
          <cell r="F24">
            <v>27975000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27975000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27975000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27975000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27975000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27975000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27975000</v>
          </cell>
          <cell r="CP24">
            <v>27975000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27975000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27975000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27975000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27975000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27975000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27975000</v>
          </cell>
        </row>
        <row r="25">
          <cell r="A25">
            <v>11</v>
          </cell>
          <cell r="B25" t="str">
            <v>5 . 2 . 3 . 13 . 02</v>
          </cell>
          <cell r="C25" t="str">
            <v>Belanja modal Pengadaan meja rapat</v>
          </cell>
          <cell r="D25">
            <v>23000000</v>
          </cell>
          <cell r="E25">
            <v>23000000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23000000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23000000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23000000</v>
          </cell>
          <cell r="AY25">
            <v>23000000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23000000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23000000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23000000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23000000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23000000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23000000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23000000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23000000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23000000</v>
          </cell>
        </row>
        <row r="26">
          <cell r="A26">
            <v>12</v>
          </cell>
          <cell r="B26" t="str">
            <v>5 . 2 . 3 . 13 . 04</v>
          </cell>
          <cell r="C26" t="str">
            <v>Belanja modal Pengadaan kursi kerja</v>
          </cell>
          <cell r="D26">
            <v>83315000</v>
          </cell>
          <cell r="E26">
            <v>0</v>
          </cell>
          <cell r="F26">
            <v>0</v>
          </cell>
          <cell r="G26">
            <v>83315000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83315000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83315000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83315000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83315000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83315000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83315000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83315000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83315000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83315000</v>
          </cell>
          <cell r="EG26">
            <v>83315000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83315000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83315000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83315000</v>
          </cell>
        </row>
        <row r="27">
          <cell r="A27">
            <v>13</v>
          </cell>
          <cell r="B27" t="str">
            <v>5 . 2 . 3 . 13 . 05</v>
          </cell>
          <cell r="C27" t="str">
            <v>Belanja modal Pengadaan kursi rapat</v>
          </cell>
          <cell r="D27">
            <v>83200000</v>
          </cell>
          <cell r="E27">
            <v>83200000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83200000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83200000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83200000</v>
          </cell>
          <cell r="AY27">
            <v>83200000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83200000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83200000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83200000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83200000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83200000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83200000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83200000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83200000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83200000</v>
          </cell>
        </row>
        <row r="28">
          <cell r="A28">
            <v>14</v>
          </cell>
          <cell r="B28" t="str">
            <v>5 . 2 . 3 . 13 . 08</v>
          </cell>
          <cell r="C28" t="str">
            <v>Belanja modal Pengadaan sofa</v>
          </cell>
          <cell r="D28">
            <v>17325000</v>
          </cell>
          <cell r="E28">
            <v>0</v>
          </cell>
          <cell r="F28">
            <v>0</v>
          </cell>
          <cell r="G28">
            <v>17325000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17325000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17325000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17325000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17325000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17325000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17325000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17325000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17325000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17325000</v>
          </cell>
          <cell r="EG28">
            <v>17325000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17325000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17325000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17325000</v>
          </cell>
        </row>
        <row r="29">
          <cell r="A29">
            <v>15</v>
          </cell>
          <cell r="B29" t="str">
            <v>5 . 2 . 3 . 13 . 09</v>
          </cell>
          <cell r="C29" t="str">
            <v>Belanja modal Pengadaan rak buku/tv/kembang</v>
          </cell>
          <cell r="D29">
            <v>45725000</v>
          </cell>
          <cell r="E29">
            <v>0</v>
          </cell>
          <cell r="F29">
            <v>0</v>
          </cell>
          <cell r="G29">
            <v>45725000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45725000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45725000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45725000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45725000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45725000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45725000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45725000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45725000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45725000</v>
          </cell>
          <cell r="EG29">
            <v>45725000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45725000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45725000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45725000</v>
          </cell>
        </row>
        <row r="30">
          <cell r="A30">
            <v>16</v>
          </cell>
          <cell r="B30" t="str">
            <v>5 . 2 . 3 . 13 . 10</v>
          </cell>
          <cell r="C30" t="str">
            <v>Belanja modal pengadaan mebeulair lainnya</v>
          </cell>
          <cell r="D30">
            <v>61435000</v>
          </cell>
          <cell r="E30">
            <v>0</v>
          </cell>
          <cell r="F30">
            <v>15000000</v>
          </cell>
          <cell r="G30">
            <v>0</v>
          </cell>
          <cell r="H30">
            <v>46435000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61435000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61435000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61435000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61435000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61435000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15000000</v>
          </cell>
          <cell r="CP30">
            <v>61435000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61435000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61435000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61435000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61435000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61435000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46435000</v>
          </cell>
          <cell r="FX30">
            <v>61435000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1.20 . 1.20.03 . 02 . 11</v>
          </cell>
          <cell r="C15" t="str">
            <v>Pengadaan Rumah Dinas</v>
          </cell>
          <cell r="D15">
            <v>302325000</v>
          </cell>
          <cell r="E15">
            <v>162775000</v>
          </cell>
          <cell r="F15">
            <v>2000000</v>
          </cell>
          <cell r="G15">
            <v>750000</v>
          </cell>
          <cell r="H15">
            <v>136800000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302325000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302325000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162775000</v>
          </cell>
          <cell r="AY15">
            <v>302325000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302325000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302325000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2000000</v>
          </cell>
          <cell r="CP15">
            <v>302325000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302325000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302325000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750000</v>
          </cell>
          <cell r="EG15">
            <v>302325000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302325000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302325000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136800000</v>
          </cell>
          <cell r="FX15">
            <v>302325000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4825000</v>
          </cell>
          <cell r="E16">
            <v>2025000</v>
          </cell>
          <cell r="F16">
            <v>1250000</v>
          </cell>
          <cell r="G16">
            <v>0</v>
          </cell>
          <cell r="H16">
            <v>1550000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2025000</v>
          </cell>
          <cell r="AY16">
            <v>4825000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1250000</v>
          </cell>
          <cell r="CP16">
            <v>4825000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1550000</v>
          </cell>
          <cell r="FX16">
            <v>4825000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4825000</v>
          </cell>
          <cell r="E17">
            <v>2025000</v>
          </cell>
          <cell r="F17">
            <v>1250000</v>
          </cell>
          <cell r="G17">
            <v>0</v>
          </cell>
          <cell r="H17">
            <v>1550000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2025000</v>
          </cell>
          <cell r="AY17">
            <v>4825000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1250000</v>
          </cell>
          <cell r="CP17">
            <v>4825000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1550000</v>
          </cell>
          <cell r="FX17">
            <v>4825000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2500000</v>
          </cell>
          <cell r="E18">
            <v>1250000</v>
          </cell>
          <cell r="F18">
            <v>1250000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1250000</v>
          </cell>
          <cell r="AY18">
            <v>2500000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1250000</v>
          </cell>
          <cell r="CP18">
            <v>2500000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2325000</v>
          </cell>
          <cell r="E19">
            <v>775000</v>
          </cell>
          <cell r="F19">
            <v>0</v>
          </cell>
          <cell r="G19">
            <v>0</v>
          </cell>
          <cell r="H19">
            <v>1550000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2325000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2325000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775000</v>
          </cell>
          <cell r="AY19">
            <v>2325000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2325000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2325000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2325000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2325000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2325000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2325000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2325000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2325000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1550000</v>
          </cell>
          <cell r="FX19">
            <v>2325000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297500000</v>
          </cell>
          <cell r="E20">
            <v>160750000</v>
          </cell>
          <cell r="F20">
            <v>750000</v>
          </cell>
          <cell r="G20">
            <v>750000</v>
          </cell>
          <cell r="H20">
            <v>135250000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297500000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297500000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160750000</v>
          </cell>
          <cell r="AY20">
            <v>297500000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297500000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297500000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</v>
          </cell>
          <cell r="CP20">
            <v>297500000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297500000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297500000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</v>
          </cell>
          <cell r="EG20">
            <v>297500000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297500000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297500000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135250000</v>
          </cell>
          <cell r="FX20">
            <v>297500000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1500000</v>
          </cell>
          <cell r="E23">
            <v>500000</v>
          </cell>
          <cell r="F23">
            <v>500000</v>
          </cell>
          <cell r="G23">
            <v>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</v>
          </cell>
          <cell r="AY23">
            <v>1500000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</v>
          </cell>
          <cell r="CP23">
            <v>1500000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X23">
            <v>1500000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1500000</v>
          </cell>
          <cell r="E24">
            <v>500000</v>
          </cell>
          <cell r="F24">
            <v>500000</v>
          </cell>
          <cell r="G24">
            <v>500000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</v>
          </cell>
          <cell r="AY24">
            <v>1500000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1500000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1500000</v>
          </cell>
        </row>
        <row r="25">
          <cell r="A25">
            <v>11</v>
          </cell>
          <cell r="B25" t="str">
            <v>5 . 2 . 2 . 07</v>
          </cell>
          <cell r="C25" t="str">
            <v>Belanja Sewa Rumah / Gedung / Gudang / Parkir</v>
          </cell>
          <cell r="D25">
            <v>295000000</v>
          </cell>
          <cell r="E25">
            <v>160000000</v>
          </cell>
          <cell r="F25">
            <v>0</v>
          </cell>
          <cell r="G25">
            <v>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295000000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160000000</v>
          </cell>
          <cell r="AY25">
            <v>295000000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295000000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295000000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295000000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295000000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295000000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295000000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295000000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295000000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135000000</v>
          </cell>
          <cell r="FX25">
            <v>295000000</v>
          </cell>
        </row>
        <row r="26">
          <cell r="A26">
            <v>12</v>
          </cell>
          <cell r="B26" t="str">
            <v>5 . 2 . 2 . 07 . 01</v>
          </cell>
          <cell r="C26" t="str">
            <v>Belanja sewa rumah jabatan/rumah dinas</v>
          </cell>
          <cell r="D26">
            <v>295000000</v>
          </cell>
          <cell r="E26">
            <v>160000000</v>
          </cell>
          <cell r="F26">
            <v>0</v>
          </cell>
          <cell r="G26">
            <v>0</v>
          </cell>
          <cell r="H26">
            <v>135000000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295000000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295000000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160000000</v>
          </cell>
          <cell r="AY26">
            <v>295000000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295000000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295000000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295000000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295000000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295000000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295000000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295000000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295000000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135000000</v>
          </cell>
          <cell r="FX26">
            <v>295000000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1.20 . 1.20.03 . 02 . 12</v>
          </cell>
          <cell r="C15" t="str">
            <v>Pengadaan Tanah</v>
          </cell>
          <cell r="D15">
            <v>2297450000</v>
          </cell>
          <cell r="E15">
            <v>1506225000</v>
          </cell>
          <cell r="F15">
            <v>791225000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2297450000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2297450000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1506225000</v>
          </cell>
          <cell r="AY15">
            <v>2297450000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2297450000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2297450000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791225000</v>
          </cell>
          <cell r="CP15">
            <v>2297450000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2297450000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2297450000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2297450000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2297450000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2297450000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2297450000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5700000</v>
          </cell>
          <cell r="E16">
            <v>2850000</v>
          </cell>
          <cell r="F16">
            <v>2850000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5700000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5700000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2850000</v>
          </cell>
          <cell r="AY16">
            <v>5700000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5700000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5700000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2850000</v>
          </cell>
          <cell r="CP16">
            <v>5700000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5700000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5700000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5700000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5700000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5700000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5700000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5700000</v>
          </cell>
          <cell r="E17">
            <v>2850000</v>
          </cell>
          <cell r="F17">
            <v>2850000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2850000</v>
          </cell>
          <cell r="AY17">
            <v>5700000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2850000</v>
          </cell>
          <cell r="CP17">
            <v>5700000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2850000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2850000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2291750000</v>
          </cell>
          <cell r="E19">
            <v>1503375000</v>
          </cell>
          <cell r="F19">
            <v>788375000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2291750000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2291750000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1503375000</v>
          </cell>
          <cell r="AY19">
            <v>2291750000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2291750000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2291750000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788375000</v>
          </cell>
          <cell r="CP19">
            <v>2291750000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2291750000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2291750000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2291750000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2291750000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2291750000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2291750000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2291750000</v>
          </cell>
          <cell r="E20">
            <v>1503375000</v>
          </cell>
          <cell r="F20">
            <v>788375000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2291750000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2291750000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1503375000</v>
          </cell>
          <cell r="AY20">
            <v>2291750000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2291750000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2291750000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788375000</v>
          </cell>
          <cell r="CP20">
            <v>2291750000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2291750000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2291750000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2291750000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2291750000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2291750000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2291750000</v>
          </cell>
        </row>
        <row r="21">
          <cell r="A21">
            <v>7</v>
          </cell>
          <cell r="B21" t="str">
            <v>5 . 2 . 3 . 01 . 31</v>
          </cell>
          <cell r="C21" t="str">
            <v>Belanja modal pengadaan tanah lainnya</v>
          </cell>
          <cell r="D21">
            <v>2291750000</v>
          </cell>
          <cell r="E21">
            <v>1503375000</v>
          </cell>
          <cell r="F21">
            <v>788375000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2291750000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2291750000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1503375000</v>
          </cell>
          <cell r="AY21">
            <v>2291750000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2291750000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2291750000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788375000</v>
          </cell>
          <cell r="CP21">
            <v>2291750000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2291750000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2291750000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2291750000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2291750000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2291750000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2291750000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1.13 . 1.20.03 . 21 . 02</v>
          </cell>
          <cell r="C15" t="str">
            <v>Peningkatan jenjang kerjasama pelaku-pelaku usaha kesejahteraan sosial masyarakat</v>
          </cell>
          <cell r="D15">
            <v>153550000</v>
          </cell>
          <cell r="E15">
            <v>39360000</v>
          </cell>
          <cell r="F15">
            <v>39360000</v>
          </cell>
          <cell r="G15">
            <v>37470000</v>
          </cell>
          <cell r="H15">
            <v>37360000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153550000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153550000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39360000</v>
          </cell>
          <cell r="AY15">
            <v>153550000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153550000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153550000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39360000</v>
          </cell>
          <cell r="CP15">
            <v>153550000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153550000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153550000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37470000</v>
          </cell>
          <cell r="EG15">
            <v>153550000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153550000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153550000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37360000</v>
          </cell>
          <cell r="FX15">
            <v>153550000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1950000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1950000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149650000</v>
          </cell>
          <cell r="E19">
            <v>37410000</v>
          </cell>
          <cell r="F19">
            <v>37410000</v>
          </cell>
          <cell r="G19">
            <v>37470000</v>
          </cell>
          <cell r="H19">
            <v>37360000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149650000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149650000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37410000</v>
          </cell>
          <cell r="AY19">
            <v>149650000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149650000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149650000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37410000</v>
          </cell>
          <cell r="CP19">
            <v>149650000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149650000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149650000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37470000</v>
          </cell>
          <cell r="EG19">
            <v>149650000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149650000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149650000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37360000</v>
          </cell>
          <cell r="FX19">
            <v>149650000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1000000</v>
          </cell>
          <cell r="E20">
            <v>250000</v>
          </cell>
          <cell r="F20">
            <v>250000</v>
          </cell>
          <cell r="G20">
            <v>250000</v>
          </cell>
          <cell r="H20">
            <v>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250000</v>
          </cell>
          <cell r="AY20">
            <v>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250000</v>
          </cell>
          <cell r="CP20">
            <v>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250000</v>
          </cell>
          <cell r="EG20">
            <v>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250000</v>
          </cell>
          <cell r="FX20">
            <v>1000000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250000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250000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1000000</v>
          </cell>
        </row>
        <row r="22">
          <cell r="A22">
            <v>8</v>
          </cell>
          <cell r="B22" t="str">
            <v>5 . 2 . 2 . 06</v>
          </cell>
          <cell r="C22" t="str">
            <v>Belanja Cetak dan Penggandaan</v>
          </cell>
          <cell r="D22">
            <v>2860000</v>
          </cell>
          <cell r="E22">
            <v>700000</v>
          </cell>
          <cell r="F22">
            <v>700000</v>
          </cell>
          <cell r="G22">
            <v>760000</v>
          </cell>
          <cell r="H22">
            <v>700000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2860000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2860000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700000</v>
          </cell>
          <cell r="AY22">
            <v>2860000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2860000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2860000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700000</v>
          </cell>
          <cell r="CP22">
            <v>2860000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2860000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2860000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760000</v>
          </cell>
          <cell r="EG22">
            <v>2860000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2860000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2860000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700000</v>
          </cell>
          <cell r="FX22">
            <v>2860000</v>
          </cell>
        </row>
        <row r="23">
          <cell r="A23">
            <v>9</v>
          </cell>
          <cell r="B23" t="str">
            <v>5 . 2 . 2 . 06 . 02</v>
          </cell>
          <cell r="C23" t="str">
            <v>Belanja Penggandaan/Fotocopy</v>
          </cell>
          <cell r="D23">
            <v>2860000</v>
          </cell>
          <cell r="E23">
            <v>700000</v>
          </cell>
          <cell r="F23">
            <v>700000</v>
          </cell>
          <cell r="G23">
            <v>760000</v>
          </cell>
          <cell r="H23">
            <v>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2860000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2860000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700000</v>
          </cell>
          <cell r="AY23">
            <v>2860000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2860000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2860000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700000</v>
          </cell>
          <cell r="CP23">
            <v>2860000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2860000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2860000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760000</v>
          </cell>
          <cell r="EG23">
            <v>2860000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2860000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2860000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700000</v>
          </cell>
          <cell r="FX23">
            <v>2860000</v>
          </cell>
        </row>
        <row r="24">
          <cell r="A24">
            <v>10</v>
          </cell>
          <cell r="B24" t="str">
            <v>5 . 2 . 2 . 11</v>
          </cell>
          <cell r="C24" t="str">
            <v>Belanja Makanan dan  Minuman</v>
          </cell>
          <cell r="D24">
            <v>2750000</v>
          </cell>
          <cell r="E24">
            <v>700000</v>
          </cell>
          <cell r="F24">
            <v>700000</v>
          </cell>
          <cell r="G24">
            <v>700000</v>
          </cell>
          <cell r="H24">
            <v>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2750000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2750000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700000</v>
          </cell>
          <cell r="AY24">
            <v>2750000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2750000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700000</v>
          </cell>
          <cell r="CP24">
            <v>2750000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2750000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2750000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700000</v>
          </cell>
          <cell r="EG24">
            <v>2750000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2750000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2750000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650000</v>
          </cell>
          <cell r="FX24">
            <v>2750000</v>
          </cell>
        </row>
        <row r="25">
          <cell r="A25">
            <v>11</v>
          </cell>
          <cell r="B25" t="str">
            <v>5 . 2 . 2 . 11 . 04</v>
          </cell>
          <cell r="C25" t="str">
            <v>Belanja makanan dan minuman pelaksanaan kegiatan</v>
          </cell>
          <cell r="D25">
            <v>2750000</v>
          </cell>
          <cell r="E25">
            <v>700000</v>
          </cell>
          <cell r="F25">
            <v>700000</v>
          </cell>
          <cell r="G25">
            <v>700000</v>
          </cell>
          <cell r="H25">
            <v>650000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2750000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2750000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700000</v>
          </cell>
          <cell r="AY25">
            <v>2750000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2750000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2750000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700000</v>
          </cell>
          <cell r="CP25">
            <v>2750000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2750000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2750000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2750000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2750000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2750000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650000</v>
          </cell>
          <cell r="FX25">
            <v>2750000</v>
          </cell>
        </row>
        <row r="26">
          <cell r="A26">
            <v>12</v>
          </cell>
          <cell r="B26" t="str">
            <v>5 . 2 . 2 . 15</v>
          </cell>
          <cell r="C26" t="str">
            <v>Belanja Perjalanan Dinas</v>
          </cell>
          <cell r="D26">
            <v>143040000</v>
          </cell>
          <cell r="E26">
            <v>35760000</v>
          </cell>
          <cell r="F26">
            <v>35760000</v>
          </cell>
          <cell r="G26">
            <v>35760000</v>
          </cell>
          <cell r="H26">
            <v>35760000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143040000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143040000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35760000</v>
          </cell>
          <cell r="AY26">
            <v>143040000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143040000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143040000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35760000</v>
          </cell>
          <cell r="CP26">
            <v>143040000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143040000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143040000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35760000</v>
          </cell>
          <cell r="EG26">
            <v>143040000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143040000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143040000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35760000</v>
          </cell>
          <cell r="FX26">
            <v>143040000</v>
          </cell>
        </row>
        <row r="27">
          <cell r="A27">
            <v>13</v>
          </cell>
          <cell r="B27" t="str">
            <v>5 . 2 . 2 . 15 . 01</v>
          </cell>
          <cell r="C27" t="str">
            <v>Belanja perjalanan dinas dalam daerah</v>
          </cell>
          <cell r="D27">
            <v>143040000</v>
          </cell>
          <cell r="E27">
            <v>35760000</v>
          </cell>
          <cell r="F27">
            <v>35760000</v>
          </cell>
          <cell r="G27">
            <v>35760000</v>
          </cell>
          <cell r="H27">
            <v>35760000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143040000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143040000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35760000</v>
          </cell>
          <cell r="AY27">
            <v>143040000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143040000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143040000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35760000</v>
          </cell>
          <cell r="CP27">
            <v>143040000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143040000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143040000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35760000</v>
          </cell>
          <cell r="EG27">
            <v>143040000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143040000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143040000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35760000</v>
          </cell>
          <cell r="FX27">
            <v>143040000</v>
          </cell>
        </row>
        <row r="28">
          <cell r="A28">
            <v>14</v>
          </cell>
        </row>
        <row r="29">
          <cell r="A29">
            <v>15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1.20 . 1.20.03 . 02 . 21</v>
          </cell>
          <cell r="C15" t="str">
            <v>Pemeliharaan rutin/berkala rumah dinas</v>
          </cell>
          <cell r="D15">
            <v>141675000</v>
          </cell>
          <cell r="E15">
            <v>30525000</v>
          </cell>
          <cell r="F15">
            <v>41025000</v>
          </cell>
          <cell r="G15">
            <v>41025000</v>
          </cell>
          <cell r="H15">
            <v>29100000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141675000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141675000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30525000</v>
          </cell>
          <cell r="AY15">
            <v>141675000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141675000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141675000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41025000</v>
          </cell>
          <cell r="CP15">
            <v>141675000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141675000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141675000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41025000</v>
          </cell>
          <cell r="EG15">
            <v>141675000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141675000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141675000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29100000</v>
          </cell>
          <cell r="FX15">
            <v>141675000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36675000</v>
          </cell>
          <cell r="E16">
            <v>9525000</v>
          </cell>
          <cell r="F16">
            <v>9525000</v>
          </cell>
          <cell r="G16">
            <v>9525000</v>
          </cell>
          <cell r="H16">
            <v>8100000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9525000</v>
          </cell>
          <cell r="AY16">
            <v>36675000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9525000</v>
          </cell>
          <cell r="CP16">
            <v>36675000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9525000</v>
          </cell>
          <cell r="EG16">
            <v>36675000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8100000</v>
          </cell>
          <cell r="FX16">
            <v>36675000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4275000</v>
          </cell>
          <cell r="E17">
            <v>1425000</v>
          </cell>
          <cell r="F17">
            <v>1425000</v>
          </cell>
          <cell r="G17">
            <v>1425000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1425000</v>
          </cell>
          <cell r="AY17">
            <v>4275000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1425000</v>
          </cell>
          <cell r="CP17">
            <v>4275000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1425000</v>
          </cell>
          <cell r="EG17">
            <v>4275000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4275000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700000</v>
          </cell>
          <cell r="F18">
            <v>700000</v>
          </cell>
          <cell r="G18">
            <v>700000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700000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700000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32400000</v>
          </cell>
          <cell r="E20">
            <v>8100000</v>
          </cell>
          <cell r="F20">
            <v>8100000</v>
          </cell>
          <cell r="G20">
            <v>8100000</v>
          </cell>
          <cell r="H20">
            <v>8100000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8100000</v>
          </cell>
          <cell r="AY20">
            <v>32400000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8100000</v>
          </cell>
          <cell r="CP20">
            <v>32400000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8100000</v>
          </cell>
          <cell r="EG20">
            <v>32400000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8100000</v>
          </cell>
          <cell r="FX20">
            <v>32400000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32400000</v>
          </cell>
          <cell r="E21">
            <v>8100000</v>
          </cell>
          <cell r="F21">
            <v>8100000</v>
          </cell>
          <cell r="G21">
            <v>8100000</v>
          </cell>
          <cell r="H21">
            <v>8100000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32400000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32400000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8100000</v>
          </cell>
          <cell r="AY21">
            <v>32400000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32400000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32400000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8100000</v>
          </cell>
          <cell r="CP21">
            <v>32400000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32400000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32400000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8100000</v>
          </cell>
          <cell r="EG21">
            <v>32400000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32400000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32400000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8100000</v>
          </cell>
          <cell r="FX21">
            <v>32400000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105000000</v>
          </cell>
          <cell r="E22">
            <v>21000000</v>
          </cell>
          <cell r="F22">
            <v>31500000</v>
          </cell>
          <cell r="G22">
            <v>31500000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105000000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31500000</v>
          </cell>
          <cell r="CP22">
            <v>105000000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31500000</v>
          </cell>
          <cell r="EG22">
            <v>105000000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105000000</v>
          </cell>
        </row>
        <row r="23">
          <cell r="A23">
            <v>9</v>
          </cell>
          <cell r="B23" t="str">
            <v>5 . 2 . 2 . 02</v>
          </cell>
          <cell r="C23" t="str">
            <v>Belanja Bahan/Material</v>
          </cell>
          <cell r="D23">
            <v>105000000</v>
          </cell>
          <cell r="E23">
            <v>21000000</v>
          </cell>
          <cell r="F23">
            <v>31500000</v>
          </cell>
          <cell r="G23">
            <v>31500000</v>
          </cell>
          <cell r="H23">
            <v>21000000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21000000</v>
          </cell>
          <cell r="AY23">
            <v>105000000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31500000</v>
          </cell>
          <cell r="CP23">
            <v>105000000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31500000</v>
          </cell>
          <cell r="EG23">
            <v>105000000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21000000</v>
          </cell>
          <cell r="FX23">
            <v>105000000</v>
          </cell>
        </row>
        <row r="24">
          <cell r="A24">
            <v>10</v>
          </cell>
          <cell r="B24" t="str">
            <v>5 . 2 . 2 . 02 . 01</v>
          </cell>
          <cell r="C24" t="str">
            <v>Belanja bahan baku bangunan</v>
          </cell>
          <cell r="D24">
            <v>85000000</v>
          </cell>
          <cell r="E24">
            <v>17000000</v>
          </cell>
          <cell r="F24">
            <v>25500000</v>
          </cell>
          <cell r="G24">
            <v>25500000</v>
          </cell>
          <cell r="H24">
            <v>17000000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85000000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85000000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17000000</v>
          </cell>
          <cell r="AY24">
            <v>85000000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85000000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85000000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25500000</v>
          </cell>
          <cell r="CP24">
            <v>85000000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85000000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85000000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25500000</v>
          </cell>
          <cell r="EG24">
            <v>85000000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85000000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85000000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17000000</v>
          </cell>
          <cell r="FX24">
            <v>85000000</v>
          </cell>
        </row>
        <row r="25">
          <cell r="A25">
            <v>11</v>
          </cell>
          <cell r="B25" t="str">
            <v>5 . 2 . 2 . 02 . 04</v>
          </cell>
          <cell r="C25" t="str">
            <v>Belanja bahan obat-obatan</v>
          </cell>
          <cell r="D25">
            <v>20000000</v>
          </cell>
          <cell r="E25">
            <v>4000000</v>
          </cell>
          <cell r="F25">
            <v>6000000</v>
          </cell>
          <cell r="G25">
            <v>6000000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4000000</v>
          </cell>
          <cell r="AY25">
            <v>20000000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20000000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20000000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20000000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1.20 . 1.20.03 . 02 . 22</v>
          </cell>
          <cell r="C15" t="str">
            <v>Pemeliharaan rutin/berkala gedung kantor</v>
          </cell>
          <cell r="D15">
            <v>239975000</v>
          </cell>
          <cell r="E15">
            <v>66125000</v>
          </cell>
          <cell r="F15">
            <v>71125000</v>
          </cell>
          <cell r="G15">
            <v>54225000</v>
          </cell>
          <cell r="H15">
            <v>48500000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239975000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239975000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66125000</v>
          </cell>
          <cell r="AY15">
            <v>239975000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239975000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239975000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71125000</v>
          </cell>
          <cell r="CP15">
            <v>239975000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239975000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239975000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54225000</v>
          </cell>
          <cell r="EG15">
            <v>239975000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239975000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239975000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48500000</v>
          </cell>
          <cell r="FX15">
            <v>239975000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68975000</v>
          </cell>
          <cell r="E16">
            <v>16125000</v>
          </cell>
          <cell r="F16">
            <v>21125000</v>
          </cell>
          <cell r="G16">
            <v>18725000</v>
          </cell>
          <cell r="H16">
            <v>13000000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68975000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68975000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16125000</v>
          </cell>
          <cell r="AY16">
            <v>68975000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68975000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68975000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21125000</v>
          </cell>
          <cell r="CP16">
            <v>68975000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68975000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68975000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18725000</v>
          </cell>
          <cell r="EG16">
            <v>68975000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68975000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68975000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13000000</v>
          </cell>
          <cell r="FX16">
            <v>68975000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68975000</v>
          </cell>
          <cell r="E17">
            <v>16125000</v>
          </cell>
          <cell r="F17">
            <v>21125000</v>
          </cell>
          <cell r="G17">
            <v>18725000</v>
          </cell>
          <cell r="H17">
            <v>13000000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68975000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68975000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16125000</v>
          </cell>
          <cell r="AY17">
            <v>68975000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68975000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68975000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21125000</v>
          </cell>
          <cell r="CP17">
            <v>68975000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68975000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68975000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18725000</v>
          </cell>
          <cell r="EG17">
            <v>68975000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68975000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68975000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13000000</v>
          </cell>
          <cell r="FX17">
            <v>68975000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2175000</v>
          </cell>
          <cell r="E19">
            <v>725000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2175000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2175000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2175000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2175000</v>
          </cell>
        </row>
        <row r="20">
          <cell r="A20">
            <v>6</v>
          </cell>
          <cell r="B20" t="str">
            <v>5 . 2 . 1 . 01 . 06</v>
          </cell>
          <cell r="C20" t="str">
            <v>Honorarium/upah Harian</v>
          </cell>
          <cell r="D20">
            <v>62000000</v>
          </cell>
          <cell r="E20">
            <v>13000000</v>
          </cell>
          <cell r="F20">
            <v>18000000</v>
          </cell>
          <cell r="G20">
            <v>18000000</v>
          </cell>
          <cell r="H20">
            <v>13000000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13000000</v>
          </cell>
          <cell r="AY20">
            <v>62000000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18000000</v>
          </cell>
          <cell r="CP20">
            <v>62000000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18000000</v>
          </cell>
          <cell r="EG20">
            <v>62000000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13000000</v>
          </cell>
          <cell r="FX20">
            <v>62000000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171000000</v>
          </cell>
          <cell r="E21">
            <v>50000000</v>
          </cell>
          <cell r="F21">
            <v>50000000</v>
          </cell>
          <cell r="G21">
            <v>35500000</v>
          </cell>
          <cell r="H21">
            <v>35500000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171000000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50000000</v>
          </cell>
          <cell r="AY21">
            <v>171000000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171000000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171000000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50000000</v>
          </cell>
          <cell r="CP21">
            <v>171000000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171000000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171000000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35500000</v>
          </cell>
          <cell r="EG21">
            <v>171000000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171000000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171000000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35500000</v>
          </cell>
          <cell r="FX21">
            <v>171000000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300000</v>
          </cell>
          <cell r="E22">
            <v>150000</v>
          </cell>
          <cell r="F22">
            <v>150000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300000</v>
          </cell>
          <cell r="E23">
            <v>150000</v>
          </cell>
          <cell r="F23">
            <v>150000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5 . 2 . 2 . 02</v>
          </cell>
          <cell r="C24" t="str">
            <v>Belanja Bahan/Material</v>
          </cell>
          <cell r="D24">
            <v>170700000</v>
          </cell>
          <cell r="E24">
            <v>49850000</v>
          </cell>
          <cell r="F24">
            <v>49850000</v>
          </cell>
          <cell r="G24">
            <v>35500000</v>
          </cell>
          <cell r="H24">
            <v>35500000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49850000</v>
          </cell>
          <cell r="AY24">
            <v>170700000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49850000</v>
          </cell>
          <cell r="CP24">
            <v>170700000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35500000</v>
          </cell>
          <cell r="EG24">
            <v>170700000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35500000</v>
          </cell>
          <cell r="FX24">
            <v>170700000</v>
          </cell>
        </row>
        <row r="25">
          <cell r="A25">
            <v>11</v>
          </cell>
          <cell r="B25" t="str">
            <v>5 . 2 . 2 . 02 . 01</v>
          </cell>
          <cell r="C25" t="str">
            <v>Belanja bahan baku bangunan</v>
          </cell>
          <cell r="D25">
            <v>128000000</v>
          </cell>
          <cell r="E25">
            <v>32000000</v>
          </cell>
          <cell r="F25">
            <v>32000000</v>
          </cell>
          <cell r="G25">
            <v>32000000</v>
          </cell>
          <cell r="H25">
            <v>32000000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128000000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128000000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32000000</v>
          </cell>
          <cell r="AY25">
            <v>128000000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128000000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128000000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32000000</v>
          </cell>
          <cell r="CP25">
            <v>128000000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128000000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128000000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32000000</v>
          </cell>
          <cell r="EG25">
            <v>128000000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128000000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128000000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32000000</v>
          </cell>
          <cell r="FX25">
            <v>128000000</v>
          </cell>
        </row>
        <row r="26">
          <cell r="A26">
            <v>12</v>
          </cell>
          <cell r="B26" t="str">
            <v>5 . 2 . 2 . 02 . 02</v>
          </cell>
          <cell r="C26" t="str">
            <v>Belanja bahan/bibit tanaman</v>
          </cell>
          <cell r="D26">
            <v>28700000</v>
          </cell>
          <cell r="E26">
            <v>14350000</v>
          </cell>
          <cell r="F26">
            <v>14350000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28700000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28700000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14350000</v>
          </cell>
          <cell r="AY26">
            <v>28700000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28700000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28700000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14350000</v>
          </cell>
          <cell r="CP26">
            <v>28700000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28700000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28700000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28700000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28700000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28700000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28700000</v>
          </cell>
        </row>
        <row r="27">
          <cell r="A27">
            <v>13</v>
          </cell>
          <cell r="B27" t="str">
            <v>5 . 2 . 2 . 02 . 04</v>
          </cell>
          <cell r="C27" t="str">
            <v>Belanja bahan obat-obatan</v>
          </cell>
          <cell r="D27">
            <v>14000000</v>
          </cell>
          <cell r="E27">
            <v>3500000</v>
          </cell>
          <cell r="F27">
            <v>3500000</v>
          </cell>
          <cell r="G27">
            <v>3500000</v>
          </cell>
          <cell r="H27">
            <v>3500000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14000000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3500000</v>
          </cell>
          <cell r="AY27">
            <v>14000000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14000000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3500000</v>
          </cell>
          <cell r="CP27">
            <v>14000000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14000000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14000000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3500000</v>
          </cell>
          <cell r="EG27">
            <v>14000000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14000000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14000000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3500000</v>
          </cell>
          <cell r="FX27">
            <v>14000000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1.20 . 1.20.03 . 02 . 24</v>
          </cell>
          <cell r="C15" t="str">
            <v>Pemeliharaan rutin/berkala kendaraan dinas/operasional</v>
          </cell>
          <cell r="D15">
            <v>345900000</v>
          </cell>
          <cell r="E15">
            <v>70100000</v>
          </cell>
          <cell r="F15">
            <v>124000000</v>
          </cell>
          <cell r="G15">
            <v>78850000</v>
          </cell>
          <cell r="H15">
            <v>72950000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345900000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345900000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70100000</v>
          </cell>
          <cell r="AY15">
            <v>345900000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345900000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345900000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124000000</v>
          </cell>
          <cell r="CP15">
            <v>345900000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345900000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345900000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78850000</v>
          </cell>
          <cell r="EG15">
            <v>345900000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345900000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345900000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72950000</v>
          </cell>
          <cell r="FX15">
            <v>345900000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650000</v>
          </cell>
          <cell r="F16">
            <v>1300000</v>
          </cell>
          <cell r="G16">
            <v>650000</v>
          </cell>
          <cell r="H16">
            <v>1300000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1300000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1300000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650000</v>
          </cell>
          <cell r="F17">
            <v>1300000</v>
          </cell>
          <cell r="G17">
            <v>650000</v>
          </cell>
          <cell r="H17">
            <v>1300000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1300000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1300000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342000000</v>
          </cell>
          <cell r="E19">
            <v>69450000</v>
          </cell>
          <cell r="F19">
            <v>122700000</v>
          </cell>
          <cell r="G19">
            <v>78200000</v>
          </cell>
          <cell r="H19">
            <v>71650000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69450000</v>
          </cell>
          <cell r="AY19">
            <v>342000000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122700000</v>
          </cell>
          <cell r="CP19">
            <v>342000000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78200000</v>
          </cell>
          <cell r="EG19">
            <v>342000000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71650000</v>
          </cell>
          <cell r="FX19">
            <v>342000000</v>
          </cell>
        </row>
        <row r="20">
          <cell r="A20">
            <v>6</v>
          </cell>
          <cell r="B20" t="str">
            <v>5 . 2 . 2 . 04</v>
          </cell>
          <cell r="C20" t="str">
            <v>Belanja Premi Asuransi</v>
          </cell>
          <cell r="D20">
            <v>12000000</v>
          </cell>
          <cell r="E20">
            <v>0</v>
          </cell>
          <cell r="F20">
            <v>45000000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12000000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12000000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12000000</v>
          </cell>
        </row>
        <row r="21">
          <cell r="A21">
            <v>7</v>
          </cell>
          <cell r="B21" t="str">
            <v>5 . 2 . 2 . 04 . 02</v>
          </cell>
          <cell r="C21" t="str">
            <v>Belanja Premi Asuransi Barang Milik Daerah</v>
          </cell>
          <cell r="D21">
            <v>12000000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12000000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12000000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12000000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12000000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12000000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12000000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12000000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12000000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12000000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12000000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12000000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12000000</v>
          </cell>
        </row>
        <row r="22">
          <cell r="A22">
            <v>8</v>
          </cell>
          <cell r="B22" t="str">
            <v>5 . 2 . 2 . 05</v>
          </cell>
          <cell r="C22" t="str">
            <v>Belanja Perawatan Kendaraan Bermotor</v>
          </cell>
          <cell r="D22">
            <v>330000000</v>
          </cell>
          <cell r="E22">
            <v>69450000</v>
          </cell>
          <cell r="F22">
            <v>77700000</v>
          </cell>
          <cell r="G22">
            <v>78200000</v>
          </cell>
          <cell r="H22">
            <v>71650000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69450000</v>
          </cell>
          <cell r="AY22">
            <v>330000000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77700000</v>
          </cell>
          <cell r="CP22">
            <v>330000000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78200000</v>
          </cell>
          <cell r="EG22">
            <v>330000000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71650000</v>
          </cell>
          <cell r="FX22">
            <v>330000000</v>
          </cell>
        </row>
        <row r="23">
          <cell r="A23">
            <v>9</v>
          </cell>
          <cell r="B23" t="str">
            <v>5 . 2 . 2 . 05 . 01</v>
          </cell>
          <cell r="C23" t="str">
            <v>Belanja Jasa Service</v>
          </cell>
          <cell r="D23">
            <v>115000000</v>
          </cell>
          <cell r="E23">
            <v>28500000</v>
          </cell>
          <cell r="F23">
            <v>28500000</v>
          </cell>
          <cell r="G23">
            <v>29000000</v>
          </cell>
          <cell r="H23">
            <v>29000000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115000000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115000000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28500000</v>
          </cell>
          <cell r="AY23">
            <v>115000000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115000000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115000000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28500000</v>
          </cell>
          <cell r="CP23">
            <v>115000000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115000000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115000000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29000000</v>
          </cell>
          <cell r="EG23">
            <v>115000000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115000000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115000000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29000000</v>
          </cell>
          <cell r="FX23">
            <v>115000000</v>
          </cell>
        </row>
        <row r="24">
          <cell r="A24">
            <v>10</v>
          </cell>
          <cell r="B24" t="str">
            <v>5 . 2 . 2 . 05 . 03</v>
          </cell>
          <cell r="C24" t="str">
            <v>Belanja Bahan Bakar Minyak/Gas dan pelumas</v>
          </cell>
          <cell r="D24">
            <v>170000000</v>
          </cell>
          <cell r="E24">
            <v>40950000</v>
          </cell>
          <cell r="F24">
            <v>43200000</v>
          </cell>
          <cell r="G24">
            <v>43200000</v>
          </cell>
          <cell r="H24">
            <v>42650000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170000000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170000000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40950000</v>
          </cell>
          <cell r="AY24">
            <v>170000000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170000000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170000000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43200000</v>
          </cell>
          <cell r="CP24">
            <v>170000000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170000000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170000000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43200000</v>
          </cell>
          <cell r="EG24">
            <v>170000000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170000000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170000000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42650000</v>
          </cell>
          <cell r="FX24">
            <v>170000000</v>
          </cell>
        </row>
        <row r="25">
          <cell r="A25">
            <v>11</v>
          </cell>
          <cell r="B25" t="str">
            <v>5 . 2 . 2 . 05 . 05</v>
          </cell>
          <cell r="C25" t="str">
            <v>Belanja Surat Tanda Nomor Kendaraan</v>
          </cell>
          <cell r="D25">
            <v>45000000</v>
          </cell>
          <cell r="E25">
            <v>0</v>
          </cell>
          <cell r="F25">
            <v>6000000</v>
          </cell>
          <cell r="G25">
            <v>6000000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45000000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6000000</v>
          </cell>
          <cell r="CP25">
            <v>45000000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6000000</v>
          </cell>
          <cell r="EG25">
            <v>45000000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45000000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1.20 . 1.20.03 . 02 . 26</v>
          </cell>
          <cell r="C15" t="str">
            <v>Pemeliharaan rutin/berkala perlengkapan gedung kantor</v>
          </cell>
          <cell r="D15">
            <v>73000000</v>
          </cell>
          <cell r="E15">
            <v>15500000</v>
          </cell>
          <cell r="F15">
            <v>22500000</v>
          </cell>
          <cell r="G15">
            <v>21000000</v>
          </cell>
          <cell r="H15">
            <v>14000000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15500000</v>
          </cell>
          <cell r="AY15">
            <v>73000000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22500000</v>
          </cell>
          <cell r="CP15">
            <v>73000000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21000000</v>
          </cell>
          <cell r="EG15">
            <v>73000000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14000000</v>
          </cell>
          <cell r="FX15">
            <v>73000000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28000000</v>
          </cell>
          <cell r="E16">
            <v>6500000</v>
          </cell>
          <cell r="F16">
            <v>9000000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28000000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28000000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6500000</v>
          </cell>
          <cell r="AY16">
            <v>28000000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28000000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28000000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9000000</v>
          </cell>
          <cell r="CP16">
            <v>28000000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28000000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28000000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28000000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28000000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28000000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28000000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28000000</v>
          </cell>
          <cell r="E17">
            <v>6500000</v>
          </cell>
          <cell r="F17">
            <v>9000000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28000000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28000000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6500000</v>
          </cell>
          <cell r="AY17">
            <v>28000000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28000000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28000000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9000000</v>
          </cell>
          <cell r="CP17">
            <v>28000000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28000000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28000000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28000000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28000000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28000000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28000000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45000000</v>
          </cell>
          <cell r="E20">
            <v>9000000</v>
          </cell>
          <cell r="F20">
            <v>13500000</v>
          </cell>
          <cell r="G20">
            <v>13500000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9000000</v>
          </cell>
          <cell r="AY20">
            <v>45000000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45000000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13500000</v>
          </cell>
          <cell r="EG20">
            <v>45000000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45000000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45000000</v>
          </cell>
          <cell r="E21">
            <v>9000000</v>
          </cell>
          <cell r="F21">
            <v>13500000</v>
          </cell>
          <cell r="G21">
            <v>13500000</v>
          </cell>
          <cell r="H21">
            <v>9000000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9000000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13500000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13500000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9000000</v>
          </cell>
          <cell r="FX21">
            <v>45000000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45000000</v>
          </cell>
          <cell r="E22">
            <v>9000000</v>
          </cell>
          <cell r="F22">
            <v>13500000</v>
          </cell>
          <cell r="G22">
            <v>13500000</v>
          </cell>
          <cell r="H22">
            <v>9000000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9000000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13500000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13500000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9000000</v>
          </cell>
          <cell r="FX22">
            <v>45000000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1.20 . 1.20.03 . 02 . 28</v>
          </cell>
          <cell r="C15" t="str">
            <v>Pemeliharaan rutin/berkala peralatan gedung kantor</v>
          </cell>
          <cell r="D15">
            <v>52100000</v>
          </cell>
          <cell r="E15">
            <v>11050000</v>
          </cell>
          <cell r="F15">
            <v>16050000</v>
          </cell>
          <cell r="G15">
            <v>15000000</v>
          </cell>
          <cell r="H15">
            <v>10000000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52100000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52100000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11050000</v>
          </cell>
          <cell r="AY15">
            <v>52100000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52100000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52100000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16050000</v>
          </cell>
          <cell r="CP15">
            <v>52100000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52100000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52100000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15000000</v>
          </cell>
          <cell r="EG15">
            <v>52100000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52100000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52100000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10000000</v>
          </cell>
          <cell r="FX15">
            <v>52100000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27100000</v>
          </cell>
          <cell r="E16">
            <v>6050000</v>
          </cell>
          <cell r="F16">
            <v>8550000</v>
          </cell>
          <cell r="G16">
            <v>7500000</v>
          </cell>
          <cell r="H16">
            <v>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27100000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27100000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6050000</v>
          </cell>
          <cell r="AY16">
            <v>27100000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27100000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27100000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8550000</v>
          </cell>
          <cell r="CP16">
            <v>27100000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27100000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27100000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7500000</v>
          </cell>
          <cell r="EG16">
            <v>27100000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27100000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27100000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5000000</v>
          </cell>
          <cell r="FX16">
            <v>27100000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27100000</v>
          </cell>
          <cell r="E17">
            <v>6050000</v>
          </cell>
          <cell r="F17">
            <v>8550000</v>
          </cell>
          <cell r="G17">
            <v>7500000</v>
          </cell>
          <cell r="H17">
            <v>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6050000</v>
          </cell>
          <cell r="AY17">
            <v>27100000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8550000</v>
          </cell>
          <cell r="CP17">
            <v>27100000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7500000</v>
          </cell>
          <cell r="EG17">
            <v>27100000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5000000</v>
          </cell>
          <cell r="FX17">
            <v>27100000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1050000</v>
          </cell>
          <cell r="F18">
            <v>1050000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1050000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2100000</v>
          </cell>
        </row>
        <row r="19">
          <cell r="A19">
            <v>5</v>
          </cell>
          <cell r="B19" t="str">
            <v>5 . 2 . 1 . 01 . 06</v>
          </cell>
          <cell r="C19" t="str">
            <v>Honorarium/upah Harian</v>
          </cell>
          <cell r="D19">
            <v>25000000</v>
          </cell>
          <cell r="E19">
            <v>5000000</v>
          </cell>
          <cell r="F19">
            <v>7500000</v>
          </cell>
          <cell r="G19">
            <v>7500000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25000000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5000000</v>
          </cell>
          <cell r="AY19">
            <v>25000000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25000000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25000000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7500000</v>
          </cell>
          <cell r="CP19">
            <v>25000000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25000000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25000000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7500000</v>
          </cell>
          <cell r="EG19">
            <v>25000000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25000000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25000000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25000000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25000000</v>
          </cell>
          <cell r="E20">
            <v>5000000</v>
          </cell>
          <cell r="F20">
            <v>7500000</v>
          </cell>
          <cell r="G20">
            <v>7500000</v>
          </cell>
          <cell r="H20">
            <v>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5000000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7500000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7500000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5000000</v>
          </cell>
          <cell r="FX20">
            <v>25000000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25000000</v>
          </cell>
          <cell r="E21">
            <v>5000000</v>
          </cell>
          <cell r="F21">
            <v>7500000</v>
          </cell>
          <cell r="G21">
            <v>7500000</v>
          </cell>
          <cell r="H21">
            <v>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5000000</v>
          </cell>
          <cell r="AY21">
            <v>25000000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5000000</v>
          </cell>
          <cell r="FX21">
            <v>25000000</v>
          </cell>
        </row>
        <row r="22">
          <cell r="A22">
            <v>8</v>
          </cell>
          <cell r="B22" t="str">
            <v>5 . 2 . 2 . 01 . 09</v>
          </cell>
          <cell r="C22" t="str">
            <v>Belanja Suku Cadang Peralatan Kantor</v>
          </cell>
          <cell r="D22">
            <v>25000000</v>
          </cell>
          <cell r="E22">
            <v>5000000</v>
          </cell>
          <cell r="F22">
            <v>7500000</v>
          </cell>
          <cell r="G22">
            <v>7500000</v>
          </cell>
          <cell r="H22">
            <v>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5000000</v>
          </cell>
          <cell r="AY22">
            <v>25000000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7500000</v>
          </cell>
          <cell r="CP22">
            <v>25000000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7500000</v>
          </cell>
          <cell r="EG22">
            <v>25000000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5000000</v>
          </cell>
          <cell r="FX22">
            <v>25000000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1.20 . 1.20.03 . 02 . 42</v>
          </cell>
          <cell r="C15" t="str">
            <v>Rehabilitasi sedang/berat gedung kantor</v>
          </cell>
          <cell r="D15">
            <v>1117050000</v>
          </cell>
          <cell r="E15">
            <v>608150000</v>
          </cell>
          <cell r="F15">
            <v>508900000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1117050000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1117050000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608150000</v>
          </cell>
          <cell r="AY15">
            <v>1117050000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1117050000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1117050000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508900000</v>
          </cell>
          <cell r="CP15">
            <v>1117050000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1117050000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1117050000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1117050000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1117050000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1117050000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1117050000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4800000</v>
          </cell>
          <cell r="E16">
            <v>2400000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4800000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4800000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4800000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4800000</v>
          </cell>
          <cell r="E17">
            <v>2400000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4800000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4800000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1112250000</v>
          </cell>
          <cell r="E19">
            <v>605750000</v>
          </cell>
          <cell r="F19">
            <v>506500000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1112250000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1112250000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605750000</v>
          </cell>
          <cell r="AY19">
            <v>1112250000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1112250000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1112250000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506500000</v>
          </cell>
          <cell r="CP19">
            <v>1112250000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1112250000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1112250000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1112250000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1112250000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1112250000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1112250000</v>
          </cell>
        </row>
        <row r="20">
          <cell r="A20">
            <v>6</v>
          </cell>
          <cell r="B20" t="str">
            <v>5 . 2 . 3 . 24</v>
          </cell>
          <cell r="C20" t="str">
            <v>Belanja Modal Pengadaan Penerangan Jalan, Taman dan Hutan Kota</v>
          </cell>
          <cell r="D20">
            <v>49000000</v>
          </cell>
          <cell r="E20">
            <v>0</v>
          </cell>
          <cell r="F20">
            <v>49000000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49000000</v>
          </cell>
          <cell r="CP20">
            <v>49000000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49000000</v>
          </cell>
        </row>
        <row r="21">
          <cell r="A21">
            <v>7</v>
          </cell>
          <cell r="B21" t="str">
            <v>5 . 2 . 3 . 24 . 02</v>
          </cell>
          <cell r="C21" t="str">
            <v>Belanja modal Pengadaan lampu hias taman</v>
          </cell>
          <cell r="D21">
            <v>49000000</v>
          </cell>
          <cell r="E21">
            <v>0</v>
          </cell>
          <cell r="F21">
            <v>49000000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49000000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49000000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49000000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49000000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49000000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49000000</v>
          </cell>
          <cell r="CP21">
            <v>49000000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49000000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49000000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49000000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49000000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49000000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49000000</v>
          </cell>
        </row>
        <row r="22">
          <cell r="A22">
            <v>8</v>
          </cell>
          <cell r="B22" t="str">
            <v>5 . 2 . 3 . 26</v>
          </cell>
          <cell r="C22" t="str">
            <v>Belanja Modal Pengadaan Konstruksi / Pembelian*) Bangunan</v>
          </cell>
          <cell r="D22">
            <v>1063250000</v>
          </cell>
          <cell r="E22">
            <v>605750000</v>
          </cell>
          <cell r="F22">
            <v>457500000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1063250000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1063250000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605750000</v>
          </cell>
          <cell r="AY22">
            <v>1063250000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1063250000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1063250000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457500000</v>
          </cell>
          <cell r="CP22">
            <v>1063250000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1063250000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1063250000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1063250000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1063250000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1063250000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1063250000</v>
          </cell>
        </row>
        <row r="23">
          <cell r="A23">
            <v>9</v>
          </cell>
          <cell r="B23" t="str">
            <v>5 . 2 . 3 . 26 . 01</v>
          </cell>
          <cell r="C23" t="str">
            <v>Belanja modal Pengadaan konstruksi/pembelian gedung kantor</v>
          </cell>
          <cell r="D23">
            <v>1063250000</v>
          </cell>
          <cell r="E23">
            <v>605750000</v>
          </cell>
          <cell r="F23">
            <v>457500000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1063250000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1063250000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605750000</v>
          </cell>
          <cell r="AY23">
            <v>1063250000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1063250000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1063250000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457500000</v>
          </cell>
          <cell r="CP23">
            <v>1063250000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1063250000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1063250000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1063250000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1063250000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1063250000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1063250000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1.20 . 1.20.03 . 03 . 02</v>
          </cell>
          <cell r="C15" t="str">
            <v>Pengadaan pakaian dinas beserta perlengkapannya</v>
          </cell>
          <cell r="D15">
            <v>905300000</v>
          </cell>
          <cell r="E15">
            <v>0</v>
          </cell>
          <cell r="F15">
            <v>853800000</v>
          </cell>
          <cell r="G15">
            <v>51500000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905300000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905300000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905300000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905300000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905300000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853800000</v>
          </cell>
          <cell r="CP15">
            <v>905300000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905300000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905300000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51500000</v>
          </cell>
          <cell r="EG15">
            <v>905300000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905300000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905300000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905300000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16350000</v>
          </cell>
          <cell r="E16">
            <v>0</v>
          </cell>
          <cell r="F16">
            <v>9800000</v>
          </cell>
          <cell r="G16">
            <v>6550000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16350000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16350000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16350000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16350000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16350000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9800000</v>
          </cell>
          <cell r="CP16">
            <v>16350000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16350000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16350000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6550000</v>
          </cell>
          <cell r="EG16">
            <v>16350000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16350000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16350000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16350000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16350000</v>
          </cell>
          <cell r="E17">
            <v>0</v>
          </cell>
          <cell r="F17">
            <v>9800000</v>
          </cell>
          <cell r="G17">
            <v>6550000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16350000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9800000</v>
          </cell>
          <cell r="CP17">
            <v>16350000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16350000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6600000</v>
          </cell>
          <cell r="E18">
            <v>0</v>
          </cell>
          <cell r="F18">
            <v>3300000</v>
          </cell>
          <cell r="G18">
            <v>3300000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6600000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3300000</v>
          </cell>
          <cell r="CP18">
            <v>6600000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3300000</v>
          </cell>
          <cell r="EG18">
            <v>6600000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6600000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9750000</v>
          </cell>
          <cell r="E19">
            <v>0</v>
          </cell>
          <cell r="F19">
            <v>6500000</v>
          </cell>
          <cell r="G19">
            <v>3250000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9750000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9750000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9750000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9750000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9750000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6500000</v>
          </cell>
          <cell r="CP19">
            <v>9750000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9750000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9750000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3250000</v>
          </cell>
          <cell r="EG19">
            <v>9750000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9750000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9750000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9750000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888950000</v>
          </cell>
          <cell r="E20">
            <v>0</v>
          </cell>
          <cell r="F20">
            <v>844000000</v>
          </cell>
          <cell r="G20">
            <v>44950000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888950000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888950000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888950000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888950000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888950000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844000000</v>
          </cell>
          <cell r="CP20">
            <v>888950000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888950000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888950000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44950000</v>
          </cell>
          <cell r="EG20">
            <v>888950000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888950000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888950000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888950000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0</v>
          </cell>
          <cell r="F21">
            <v>500000</v>
          </cell>
          <cell r="G21">
            <v>500000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500000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0</v>
          </cell>
          <cell r="F22">
            <v>500000</v>
          </cell>
          <cell r="G22">
            <v>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500000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2000000</v>
          </cell>
          <cell r="E23">
            <v>0</v>
          </cell>
          <cell r="F23">
            <v>2000000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5 . 2 . 2 . 03 . 04</v>
          </cell>
          <cell r="C24" t="str">
            <v>Belanja Jasa pengumuman lelang/ pemenang lelang</v>
          </cell>
          <cell r="D24">
            <v>2000000</v>
          </cell>
          <cell r="E24">
            <v>0</v>
          </cell>
          <cell r="F24">
            <v>2000000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2000000</v>
          </cell>
          <cell r="CP24">
            <v>2000000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2250000</v>
          </cell>
          <cell r="E25">
            <v>0</v>
          </cell>
          <cell r="F25">
            <v>1500000</v>
          </cell>
          <cell r="G25">
            <v>750000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</v>
          </cell>
          <cell r="CP25">
            <v>2250000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750000</v>
          </cell>
          <cell r="EG25">
            <v>2250000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2250000</v>
          </cell>
        </row>
        <row r="26">
          <cell r="A26">
            <v>12</v>
          </cell>
          <cell r="B26" t="str">
            <v>5 . 2 . 2 . 06 . 02</v>
          </cell>
          <cell r="C26" t="str">
            <v>Belanja Penggandaan/Fotocopy</v>
          </cell>
          <cell r="D26">
            <v>2250000</v>
          </cell>
          <cell r="E26">
            <v>0</v>
          </cell>
          <cell r="F26">
            <v>1500000</v>
          </cell>
          <cell r="G26">
            <v>750000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2250000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2250000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2250000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2250000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2250000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</v>
          </cell>
          <cell r="CP26">
            <v>2250000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2250000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2250000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750000</v>
          </cell>
          <cell r="EG26">
            <v>2250000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2250000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2250000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2250000</v>
          </cell>
        </row>
        <row r="27">
          <cell r="A27">
            <v>13</v>
          </cell>
          <cell r="B27" t="str">
            <v>5 . 2 . 2 . 12</v>
          </cell>
          <cell r="C27" t="str">
            <v>Belanja Pakaian Dinas dan Atributnya</v>
          </cell>
          <cell r="D27">
            <v>883700000</v>
          </cell>
          <cell r="E27">
            <v>0</v>
          </cell>
          <cell r="F27">
            <v>840000000</v>
          </cell>
          <cell r="G27">
            <v>43700000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883700000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883700000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883700000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883700000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883700000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840000000</v>
          </cell>
          <cell r="CP27">
            <v>883700000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883700000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883700000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43700000</v>
          </cell>
          <cell r="EG27">
            <v>883700000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883700000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883700000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883700000</v>
          </cell>
        </row>
        <row r="28">
          <cell r="A28">
            <v>14</v>
          </cell>
          <cell r="B28" t="str">
            <v>5 . 2 . 2 . 12 . 01</v>
          </cell>
          <cell r="C28" t="str">
            <v>Belanja Pakaian Dinas KDH dan WKDH</v>
          </cell>
          <cell r="D28">
            <v>40000000</v>
          </cell>
          <cell r="E28">
            <v>0</v>
          </cell>
          <cell r="F28">
            <v>0</v>
          </cell>
          <cell r="G28">
            <v>40000000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40000000</v>
          </cell>
          <cell r="EG28">
            <v>40000000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40000000</v>
          </cell>
        </row>
        <row r="29">
          <cell r="A29">
            <v>15</v>
          </cell>
          <cell r="B29" t="str">
            <v>5 . 2 . 2 . 12 . 02</v>
          </cell>
          <cell r="C29" t="str">
            <v>Belanja Pakaian Sipil Harian (PSH)</v>
          </cell>
          <cell r="D29">
            <v>1000000</v>
          </cell>
          <cell r="E29">
            <v>0</v>
          </cell>
          <cell r="F29">
            <v>0</v>
          </cell>
          <cell r="G29">
            <v>1000000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1000000</v>
          </cell>
          <cell r="EG29">
            <v>1000000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1000000</v>
          </cell>
        </row>
        <row r="30">
          <cell r="A30">
            <v>16</v>
          </cell>
          <cell r="B30" t="str">
            <v>5 . 2 . 2 . 12 . 03</v>
          </cell>
          <cell r="C30" t="str">
            <v>Belanja Pakaian Sipil Lengkap (PSL)</v>
          </cell>
          <cell r="D30">
            <v>2000000</v>
          </cell>
          <cell r="E30">
            <v>0</v>
          </cell>
          <cell r="F30">
            <v>0</v>
          </cell>
          <cell r="G30">
            <v>2000000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2000000</v>
          </cell>
          <cell r="EG30">
            <v>2000000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2000000</v>
          </cell>
        </row>
        <row r="31">
          <cell r="A31">
            <v>17</v>
          </cell>
          <cell r="B31" t="str">
            <v>5 . 2 . 2 . 12 . 04</v>
          </cell>
          <cell r="C31" t="str">
            <v>Belanja Pakaian Dinas Harian (PDH)</v>
          </cell>
          <cell r="D31">
            <v>840000000</v>
          </cell>
          <cell r="E31">
            <v>0</v>
          </cell>
          <cell r="F31">
            <v>840000000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840000000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840000000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840000000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840000000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840000000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840000000</v>
          </cell>
          <cell r="CP31">
            <v>840000000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840000000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840000000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840000000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840000000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840000000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840000000</v>
          </cell>
        </row>
        <row r="32">
          <cell r="A32">
            <v>18</v>
          </cell>
          <cell r="B32" t="str">
            <v>5 . 2 . 2 . 12 . 07</v>
          </cell>
          <cell r="C32" t="str">
            <v>Belanja pakaian dinas lainnya</v>
          </cell>
          <cell r="D32">
            <v>700000</v>
          </cell>
          <cell r="E32">
            <v>0</v>
          </cell>
          <cell r="F32">
            <v>0</v>
          </cell>
          <cell r="G32">
            <v>700000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700000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700000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700000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700000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700000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700000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700000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700000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700000</v>
          </cell>
          <cell r="EG32">
            <v>700000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700000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700000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700000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1.20 . 1.20.03 . 06 . 01</v>
          </cell>
          <cell r="C15" t="str">
            <v>Penyusunan laporan capaian kinerja dan ikhtisar realisasi kinerja SKPD</v>
          </cell>
          <cell r="D15">
            <v>60395500</v>
          </cell>
          <cell r="E15">
            <v>51833000</v>
          </cell>
          <cell r="F15">
            <v>587500</v>
          </cell>
          <cell r="G15">
            <v>7387500</v>
          </cell>
          <cell r="H15">
            <v>587500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60395500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60395500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51833000</v>
          </cell>
          <cell r="AY15">
            <v>60395500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60395500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60395500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587500</v>
          </cell>
          <cell r="CP15">
            <v>60395500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60395500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60395500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7387500</v>
          </cell>
          <cell r="EG15">
            <v>60395500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60395500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60395500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587500</v>
          </cell>
          <cell r="FX15">
            <v>60395500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24850000</v>
          </cell>
          <cell r="E16">
            <v>18387500</v>
          </cell>
          <cell r="F16">
            <v>487500</v>
          </cell>
          <cell r="G16">
            <v>5487500</v>
          </cell>
          <cell r="H16">
            <v>487500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24850000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24850000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18387500</v>
          </cell>
          <cell r="AY16">
            <v>24850000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24850000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24850000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487500</v>
          </cell>
          <cell r="CP16">
            <v>24850000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24850000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24850000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5487500</v>
          </cell>
          <cell r="EG16">
            <v>24850000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24850000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24850000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487500</v>
          </cell>
          <cell r="FX16">
            <v>24850000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10487500</v>
          </cell>
          <cell r="F17">
            <v>487500</v>
          </cell>
          <cell r="G17">
            <v>5487500</v>
          </cell>
          <cell r="H17">
            <v>487500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10487500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487500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5487500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487500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1950000</v>
          </cell>
          <cell r="E18">
            <v>487500</v>
          </cell>
          <cell r="F18">
            <v>487500</v>
          </cell>
          <cell r="G18">
            <v>487500</v>
          </cell>
          <cell r="H18">
            <v>487500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1950000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487500</v>
          </cell>
          <cell r="AY18">
            <v>1950000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1950000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1950000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487500</v>
          </cell>
          <cell r="CP18">
            <v>1950000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1950000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1950000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487500</v>
          </cell>
          <cell r="EG18">
            <v>1950000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1950000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1950000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487500</v>
          </cell>
          <cell r="FX18">
            <v>1950000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10000000</v>
          </cell>
          <cell r="E19">
            <v>10000000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10000000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5000000</v>
          </cell>
          <cell r="E20">
            <v>0</v>
          </cell>
          <cell r="F20">
            <v>0</v>
          </cell>
          <cell r="G20">
            <v>5000000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5000000</v>
          </cell>
          <cell r="EG20">
            <v>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7900000</v>
          </cell>
          <cell r="E21">
            <v>7900000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7900000</v>
          </cell>
          <cell r="AY21">
            <v>7900000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7900000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7900000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7900000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6000000</v>
          </cell>
          <cell r="E22">
            <v>6000000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6000000</v>
          </cell>
          <cell r="AY22">
            <v>6000000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6000000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6000000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6000000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1900000</v>
          </cell>
          <cell r="E23">
            <v>1900000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1900000</v>
          </cell>
          <cell r="AY23">
            <v>1900000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35545500</v>
          </cell>
          <cell r="E24">
            <v>33445500</v>
          </cell>
          <cell r="F24">
            <v>100000</v>
          </cell>
          <cell r="G24">
            <v>1900000</v>
          </cell>
          <cell r="H24">
            <v>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35545500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35545500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33445500</v>
          </cell>
          <cell r="AY24">
            <v>35545500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35545500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35545500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100000</v>
          </cell>
          <cell r="CP24">
            <v>35545500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35545500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35545500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1900000</v>
          </cell>
          <cell r="EG24">
            <v>35545500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35545500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35545500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100000</v>
          </cell>
          <cell r="FX24">
            <v>35545500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100000</v>
          </cell>
          <cell r="F25">
            <v>100000</v>
          </cell>
          <cell r="G25">
            <v>700000</v>
          </cell>
          <cell r="H25">
            <v>100000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700000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100000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100000</v>
          </cell>
          <cell r="F26">
            <v>100000</v>
          </cell>
          <cell r="G26">
            <v>700000</v>
          </cell>
          <cell r="H26">
            <v>100000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100000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9290000</v>
          </cell>
          <cell r="E27">
            <v>9290000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9290000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9290000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9290000</v>
          </cell>
          <cell r="AY27">
            <v>9290000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9290000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9290000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9290000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9290000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9290000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9290000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9290000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9290000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9290000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9290000</v>
          </cell>
          <cell r="E28">
            <v>9290000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9290000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9290000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9290000</v>
          </cell>
          <cell r="AY28">
            <v>9290000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9290000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9290000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9290000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9290000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9290000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9290000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9290000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9290000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9290000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2100000</v>
          </cell>
          <cell r="E29">
            <v>2100000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2100000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2100000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2100000</v>
          </cell>
          <cell r="AY29">
            <v>2100000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2100000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2100000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2100000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2100000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2100000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2100000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2100000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2100000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2100000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1800000</v>
          </cell>
          <cell r="E30">
            <v>1800000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1800000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1800000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1800000</v>
          </cell>
          <cell r="AY30">
            <v>1800000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1800000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1800000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1800000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1800000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1800000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1800000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1800000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1800000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1800000</v>
          </cell>
        </row>
        <row r="31">
          <cell r="A31">
            <v>17</v>
          </cell>
          <cell r="B31" t="str">
            <v>5 . 2 . 2 . 03 . 13</v>
          </cell>
          <cell r="C31" t="str">
            <v>Belanja Dokumentasi</v>
          </cell>
          <cell r="D31">
            <v>300000</v>
          </cell>
          <cell r="E31">
            <v>300000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300000</v>
          </cell>
          <cell r="AY31">
            <v>300000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300000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300000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8185500</v>
          </cell>
          <cell r="E32">
            <v>8185500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8185500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8185500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8185500</v>
          </cell>
          <cell r="AY32">
            <v>8185500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8185500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8185500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8185500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8185500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8185500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8185500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8185500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8185500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8185500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3685500</v>
          </cell>
          <cell r="E33">
            <v>3685500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3685500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3685500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3685500</v>
          </cell>
          <cell r="AY33">
            <v>3685500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3685500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3685500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3685500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3685500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3685500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3685500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3685500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3685500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3685500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4500000</v>
          </cell>
          <cell r="E34">
            <v>4500000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4500000</v>
          </cell>
          <cell r="AY34">
            <v>4500000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3000000</v>
          </cell>
          <cell r="E35">
            <v>3000000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3000000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3000000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3000000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3000000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3000000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3000000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3000000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3000000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3000000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3000000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3000000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3000000</v>
          </cell>
          <cell r="E36">
            <v>3000000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3000000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3000000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10770000</v>
          </cell>
          <cell r="E37">
            <v>10770000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10770000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10770000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10770000</v>
          </cell>
          <cell r="AY37">
            <v>10770000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10770000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10770000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10770000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10770000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10770000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10770000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10770000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10770000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10770000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10770000</v>
          </cell>
          <cell r="E38">
            <v>10770000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10770000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10770000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10770000</v>
          </cell>
          <cell r="AY38">
            <v>10770000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10770000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10770000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10770000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10770000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10770000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10770000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10770000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10770000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10770000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1200000</v>
          </cell>
          <cell r="E39">
            <v>0</v>
          </cell>
          <cell r="F39">
            <v>0</v>
          </cell>
          <cell r="G39">
            <v>1200000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1200000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1200000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1200000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1200000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1200000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1200000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1200000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1200000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1200000</v>
          </cell>
          <cell r="EG39">
            <v>1200000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1200000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1200000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1200000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1200000</v>
          </cell>
          <cell r="E40">
            <v>0</v>
          </cell>
          <cell r="F40">
            <v>0</v>
          </cell>
          <cell r="G40">
            <v>1200000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1200000</v>
          </cell>
          <cell r="EG40">
            <v>1200000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1200000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1.20 . 1.20.03 . 06 . 02</v>
          </cell>
          <cell r="C15" t="str">
            <v>Penyusunan pelaporan keuangan semesteran</v>
          </cell>
          <cell r="D15">
            <v>48694990</v>
          </cell>
          <cell r="E15">
            <v>0</v>
          </cell>
          <cell r="F15">
            <v>11980000</v>
          </cell>
          <cell r="G15">
            <v>24710000</v>
          </cell>
          <cell r="H15">
            <v>12004990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48694990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48694990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48694990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48694990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48694990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11980000</v>
          </cell>
          <cell r="CP15">
            <v>48694990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48694990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48694990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24710000</v>
          </cell>
          <cell r="EG15">
            <v>48694990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48694990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48694990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12004990</v>
          </cell>
          <cell r="FX15">
            <v>48694990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15410000</v>
          </cell>
          <cell r="E16">
            <v>0</v>
          </cell>
          <cell r="F16">
            <v>2390000</v>
          </cell>
          <cell r="G16">
            <v>10630000</v>
          </cell>
          <cell r="H16">
            <v>2390000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15410000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15410000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15410000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15410000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15410000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2390000</v>
          </cell>
          <cell r="CP16">
            <v>15410000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15410000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15410000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10630000</v>
          </cell>
          <cell r="EG16">
            <v>15410000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15410000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15410000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2390000</v>
          </cell>
          <cell r="FX16">
            <v>15410000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7250000</v>
          </cell>
          <cell r="E17">
            <v>0</v>
          </cell>
          <cell r="F17">
            <v>350000</v>
          </cell>
          <cell r="G17">
            <v>6550000</v>
          </cell>
          <cell r="H17">
            <v>350000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7250000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7250000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7250000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7250000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7250000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7250000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7250000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7250000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6550000</v>
          </cell>
          <cell r="EG17">
            <v>7250000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7250000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7250000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350000</v>
          </cell>
          <cell r="FX17">
            <v>7250000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1400000</v>
          </cell>
          <cell r="E18">
            <v>0</v>
          </cell>
          <cell r="F18">
            <v>350000</v>
          </cell>
          <cell r="G18">
            <v>700000</v>
          </cell>
          <cell r="H18">
            <v>350000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1400000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1400000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1400000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1400000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1400000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1400000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1400000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1400000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1400000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1400000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350000</v>
          </cell>
          <cell r="FX18">
            <v>1400000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0</v>
          </cell>
          <cell r="F19">
            <v>0</v>
          </cell>
          <cell r="G19">
            <v>5850000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5850000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0</v>
          </cell>
          <cell r="F20">
            <v>2040000</v>
          </cell>
          <cell r="G20">
            <v>4080000</v>
          </cell>
          <cell r="H20">
            <v>2040000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2040000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4080000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2040000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0</v>
          </cell>
          <cell r="F21">
            <v>2040000</v>
          </cell>
          <cell r="G21">
            <v>4080000</v>
          </cell>
          <cell r="H21">
            <v>2040000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2040000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4080000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2040000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33284990</v>
          </cell>
          <cell r="E22">
            <v>0</v>
          </cell>
          <cell r="F22">
            <v>9590000</v>
          </cell>
          <cell r="G22">
            <v>14080000</v>
          </cell>
          <cell r="H22">
            <v>9614990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33284990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33284990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33284990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33284990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33284990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9590000</v>
          </cell>
          <cell r="CP22">
            <v>33284990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33284990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33284990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14080000</v>
          </cell>
          <cell r="EG22">
            <v>33284990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33284990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33284990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9614990</v>
          </cell>
          <cell r="FX22">
            <v>33284990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0</v>
          </cell>
          <cell r="F23">
            <v>250000</v>
          </cell>
          <cell r="G23">
            <v>500000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0</v>
          </cell>
          <cell r="F24">
            <v>250000</v>
          </cell>
          <cell r="G24">
            <v>500000</v>
          </cell>
          <cell r="H24">
            <v>250000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250000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7024990</v>
          </cell>
          <cell r="E25">
            <v>0</v>
          </cell>
          <cell r="F25">
            <v>1000000</v>
          </cell>
          <cell r="G25">
            <v>5000000</v>
          </cell>
          <cell r="H25">
            <v>1024990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7024990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7024990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7024990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7024990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7024990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7024990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7024990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7024990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5000000</v>
          </cell>
          <cell r="EG25">
            <v>7024990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7024990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7024990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1024990</v>
          </cell>
          <cell r="FX25">
            <v>7024990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2500000</v>
          </cell>
          <cell r="E26">
            <v>0</v>
          </cell>
          <cell r="F26">
            <v>0</v>
          </cell>
          <cell r="G26">
            <v>2500000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2500000</v>
          </cell>
          <cell r="EG26">
            <v>2500000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2500000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4524990</v>
          </cell>
          <cell r="E27">
            <v>0</v>
          </cell>
          <cell r="F27">
            <v>1000000</v>
          </cell>
          <cell r="G27">
            <v>2500000</v>
          </cell>
          <cell r="H27">
            <v>1024990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4524990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4524990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4524990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4524990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4524990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4524990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4524990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4524990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2500000</v>
          </cell>
          <cell r="EG27">
            <v>4524990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4524990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4524990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1024990</v>
          </cell>
          <cell r="FX27">
            <v>4524990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9000000</v>
          </cell>
          <cell r="E28">
            <v>0</v>
          </cell>
          <cell r="F28">
            <v>3000000</v>
          </cell>
          <cell r="G28">
            <v>3000000</v>
          </cell>
          <cell r="H28">
            <v>3000000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9000000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9000000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3000000</v>
          </cell>
          <cell r="EG28">
            <v>9000000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3000000</v>
          </cell>
          <cell r="FX28">
            <v>9000000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9000000</v>
          </cell>
          <cell r="E29">
            <v>0</v>
          </cell>
          <cell r="F29">
            <v>3000000</v>
          </cell>
          <cell r="G29">
            <v>3000000</v>
          </cell>
          <cell r="H29">
            <v>3000000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9000000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9000000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3000000</v>
          </cell>
          <cell r="EG29">
            <v>9000000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3000000</v>
          </cell>
          <cell r="FX29">
            <v>9000000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16260000</v>
          </cell>
          <cell r="E30">
            <v>0</v>
          </cell>
          <cell r="F30">
            <v>5340000</v>
          </cell>
          <cell r="G30">
            <v>5580000</v>
          </cell>
          <cell r="H30">
            <v>5340000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16260000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16260000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16260000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16260000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16260000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5340000</v>
          </cell>
          <cell r="CP30">
            <v>16260000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16260000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16260000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5580000</v>
          </cell>
          <cell r="EG30">
            <v>16260000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16260000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16260000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5340000</v>
          </cell>
          <cell r="FX30">
            <v>16260000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16260000</v>
          </cell>
          <cell r="E31">
            <v>0</v>
          </cell>
          <cell r="F31">
            <v>5340000</v>
          </cell>
          <cell r="G31">
            <v>5580000</v>
          </cell>
          <cell r="H31">
            <v>5340000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16260000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16260000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16260000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16260000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16260000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5340000</v>
          </cell>
          <cell r="CP31">
            <v>16260000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16260000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16260000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5580000</v>
          </cell>
          <cell r="EG31">
            <v>16260000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16260000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16260000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5340000</v>
          </cell>
          <cell r="FX31">
            <v>16260000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1.20 . 1.20.03 . 06 . 04</v>
          </cell>
          <cell r="C15" t="str">
            <v>Penyusunan pelaporan keuangan akhir tahun</v>
          </cell>
          <cell r="D15">
            <v>30857500</v>
          </cell>
          <cell r="E15">
            <v>30857500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30857500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30857500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30857500</v>
          </cell>
          <cell r="AY15">
            <v>30857500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30857500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30857500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30857500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30857500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30857500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30857500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30857500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30857500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30857500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15060000</v>
          </cell>
          <cell r="E16">
            <v>15060000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15060000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15060000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15060000</v>
          </cell>
          <cell r="AY16">
            <v>15060000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15060000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15060000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15060000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15060000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15060000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15060000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15060000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15060000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15060000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6900000</v>
          </cell>
          <cell r="E17">
            <v>6900000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6900000</v>
          </cell>
          <cell r="AY17">
            <v>6900000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6900000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6900000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1050000</v>
          </cell>
          <cell r="E18">
            <v>1050000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1050000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1050000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1050000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5850000</v>
          </cell>
          <cell r="E19">
            <v>5850000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5850000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5850000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5850000</v>
          </cell>
          <cell r="AY19">
            <v>5850000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5850000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5850000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5850000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5850000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5850000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5850000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5850000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5850000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5850000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8160000</v>
          </cell>
          <cell r="E20">
            <v>8160000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8160000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8160000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8160000</v>
          </cell>
          <cell r="AY20">
            <v>8160000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8160000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8160000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8160000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8160000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8160000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8160000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8160000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8160000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8160000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8160000</v>
          </cell>
          <cell r="E21">
            <v>8160000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8160000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8160000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8160000</v>
          </cell>
          <cell r="AY21">
            <v>8160000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8160000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8160000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8160000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8160000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8160000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8160000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8160000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8160000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8160000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15797500</v>
          </cell>
          <cell r="E22">
            <v>15797500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15797500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15797500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15797500</v>
          </cell>
          <cell r="AY22">
            <v>15797500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15797500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15797500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15797500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15797500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15797500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15797500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15797500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15797500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15797500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5 . 2 . 2 . 01 . 01</v>
          </cell>
          <cell r="C24" t="str">
            <v>Belanja alat tulis kantor</v>
          </cell>
          <cell r="D24">
            <v>1000000</v>
          </cell>
          <cell r="E24">
            <v>1000000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4500000</v>
          </cell>
          <cell r="E25">
            <v>4500000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4500000</v>
          </cell>
          <cell r="AY25">
            <v>4500000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4500000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3000000</v>
          </cell>
          <cell r="E26">
            <v>3000000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3000000</v>
          </cell>
          <cell r="AY26">
            <v>3000000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1500000</v>
          </cell>
          <cell r="E27">
            <v>1500000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1500000</v>
          </cell>
        </row>
        <row r="28">
          <cell r="A28">
            <v>14</v>
          </cell>
          <cell r="B28" t="str">
            <v>5 . 2 . 2 . 07</v>
          </cell>
          <cell r="C28" t="str">
            <v>Belanja Sewa Rumah / Gedung / Gudang / Parkir</v>
          </cell>
          <cell r="D28">
            <v>3000000</v>
          </cell>
          <cell r="E28">
            <v>3000000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3000000</v>
          </cell>
          <cell r="AY28">
            <v>3000000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3000000</v>
          </cell>
        </row>
        <row r="29">
          <cell r="A29">
            <v>15</v>
          </cell>
          <cell r="B29" t="str">
            <v>5 . 2 . 2 . 07 . 03</v>
          </cell>
          <cell r="C29" t="str">
            <v>Belanja sewa ruang rapat/pertemuan</v>
          </cell>
          <cell r="D29">
            <v>3000000</v>
          </cell>
          <cell r="E29">
            <v>3000000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3000000</v>
          </cell>
          <cell r="AY29">
            <v>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3000000</v>
          </cell>
        </row>
        <row r="30">
          <cell r="A30">
            <v>16</v>
          </cell>
          <cell r="B30" t="str">
            <v>5 . 2 . 2 . 11</v>
          </cell>
          <cell r="C30" t="str">
            <v>Belanja Makanan dan  Minuman</v>
          </cell>
          <cell r="D30">
            <v>7297500</v>
          </cell>
          <cell r="E30">
            <v>7297500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7297500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7297500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7297500</v>
          </cell>
          <cell r="AY30">
            <v>7297500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7297500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7297500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7297500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7297500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7297500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7297500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7297500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7297500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7297500</v>
          </cell>
        </row>
        <row r="31">
          <cell r="A31">
            <v>17</v>
          </cell>
          <cell r="B31" t="str">
            <v>5 . 2 . 2 . 11 . 04</v>
          </cell>
          <cell r="C31" t="str">
            <v>Belanja makanan dan minuman pelaksanaan kegiatan</v>
          </cell>
          <cell r="D31">
            <v>7297500</v>
          </cell>
          <cell r="E31">
            <v>7297500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7297500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7297500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7297500</v>
          </cell>
          <cell r="AY31">
            <v>7297500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7297500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7297500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7297500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7297500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7297500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7297500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7297500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7297500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7297500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1.19 . 1.20.03 . 18 . 01</v>
          </cell>
          <cell r="C15" t="str">
            <v>Fasilitasi pencapaian Halaqoh dan berbagai forum keagamaan lainnya dalam upaya peningkatan wawasan kebangsaan</v>
          </cell>
          <cell r="D15">
            <v>190780000</v>
          </cell>
          <cell r="E15">
            <v>48660000</v>
          </cell>
          <cell r="F15">
            <v>48660000</v>
          </cell>
          <cell r="G15">
            <v>46710000</v>
          </cell>
          <cell r="H15">
            <v>46750000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190780000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190780000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48660000</v>
          </cell>
          <cell r="AY15">
            <v>190780000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190780000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190780000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48660000</v>
          </cell>
          <cell r="CP15">
            <v>190780000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190780000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190780000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46710000</v>
          </cell>
          <cell r="EG15">
            <v>190780000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190780000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190780000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46750000</v>
          </cell>
          <cell r="FX15">
            <v>190780000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101900000</v>
          </cell>
          <cell r="E16">
            <v>26441000</v>
          </cell>
          <cell r="F16">
            <v>26441000</v>
          </cell>
          <cell r="G16">
            <v>24491000</v>
          </cell>
          <cell r="H16">
            <v>24527000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101900000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101900000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26441000</v>
          </cell>
          <cell r="AY16">
            <v>101900000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101900000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101900000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26441000</v>
          </cell>
          <cell r="CP16">
            <v>101900000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101900000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101900000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24491000</v>
          </cell>
          <cell r="EG16">
            <v>101900000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101900000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101900000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24527000</v>
          </cell>
          <cell r="FX16">
            <v>101900000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101900000</v>
          </cell>
          <cell r="E17">
            <v>26441000</v>
          </cell>
          <cell r="F17">
            <v>26441000</v>
          </cell>
          <cell r="G17">
            <v>24491000</v>
          </cell>
          <cell r="H17">
            <v>24527000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101900000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101900000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26441000</v>
          </cell>
          <cell r="AY17">
            <v>101900000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101900000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101900000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26441000</v>
          </cell>
          <cell r="CP17">
            <v>101900000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101900000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101900000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24491000</v>
          </cell>
          <cell r="EG17">
            <v>101900000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101900000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101900000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24527000</v>
          </cell>
          <cell r="FX17">
            <v>101900000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1400000</v>
          </cell>
          <cell r="E19">
            <v>341000</v>
          </cell>
          <cell r="F19">
            <v>341000</v>
          </cell>
          <cell r="G19">
            <v>341000</v>
          </cell>
          <cell r="H19">
            <v>377000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341000</v>
          </cell>
          <cell r="AY19">
            <v>1400000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341000</v>
          </cell>
          <cell r="CP19">
            <v>1400000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341000</v>
          </cell>
          <cell r="EG19">
            <v>1400000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377000</v>
          </cell>
          <cell r="FX19">
            <v>1400000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96600000</v>
          </cell>
          <cell r="E20">
            <v>24150000</v>
          </cell>
          <cell r="F20">
            <v>24150000</v>
          </cell>
          <cell r="G20">
            <v>24150000</v>
          </cell>
          <cell r="H20">
            <v>24150000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96600000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96600000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24150000</v>
          </cell>
          <cell r="AY20">
            <v>96600000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96600000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96600000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24150000</v>
          </cell>
          <cell r="CP20">
            <v>96600000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96600000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96600000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24150000</v>
          </cell>
          <cell r="EG20">
            <v>96600000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96600000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96600000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24150000</v>
          </cell>
          <cell r="FX20">
            <v>96600000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88880000</v>
          </cell>
          <cell r="E21">
            <v>22219000</v>
          </cell>
          <cell r="F21">
            <v>22219000</v>
          </cell>
          <cell r="G21">
            <v>22219000</v>
          </cell>
          <cell r="H21">
            <v>22223000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88880000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88880000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22219000</v>
          </cell>
          <cell r="AY21">
            <v>88880000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88880000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88880000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22219000</v>
          </cell>
          <cell r="CP21">
            <v>88880000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88880000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88880000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22219000</v>
          </cell>
          <cell r="EG21">
            <v>88880000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88880000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88880000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22223000</v>
          </cell>
          <cell r="FX21">
            <v>88880000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1180000</v>
          </cell>
          <cell r="E22">
            <v>295000</v>
          </cell>
          <cell r="F22">
            <v>295000</v>
          </cell>
          <cell r="G22">
            <v>295000</v>
          </cell>
          <cell r="H22">
            <v>295000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1180000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1180000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295000</v>
          </cell>
          <cell r="AY22">
            <v>1180000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1180000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1180000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295000</v>
          </cell>
          <cell r="CP22">
            <v>1180000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1180000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1180000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295000</v>
          </cell>
          <cell r="EG22">
            <v>1180000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1180000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1180000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295000</v>
          </cell>
          <cell r="FX22">
            <v>1180000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180000</v>
          </cell>
          <cell r="E24">
            <v>45000</v>
          </cell>
          <cell r="F24">
            <v>45000</v>
          </cell>
          <cell r="G24">
            <v>45000</v>
          </cell>
          <cell r="H24">
            <v>45000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45000</v>
          </cell>
          <cell r="AY24">
            <v>180000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45000</v>
          </cell>
          <cell r="CP24">
            <v>180000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45000</v>
          </cell>
          <cell r="EG24">
            <v>180000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45000</v>
          </cell>
          <cell r="FX24">
            <v>180000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26400000</v>
          </cell>
          <cell r="E25">
            <v>6600000</v>
          </cell>
          <cell r="F25">
            <v>6600000</v>
          </cell>
          <cell r="G25">
            <v>6600000</v>
          </cell>
          <cell r="H25">
            <v>6600000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26400000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26400000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6600000</v>
          </cell>
          <cell r="AY25">
            <v>26400000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26400000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26400000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6600000</v>
          </cell>
          <cell r="CP25">
            <v>26400000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26400000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26400000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6600000</v>
          </cell>
          <cell r="EG25">
            <v>26400000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26400000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26400000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6600000</v>
          </cell>
          <cell r="FX25">
            <v>26400000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26400000</v>
          </cell>
          <cell r="E26">
            <v>6600000</v>
          </cell>
          <cell r="F26">
            <v>6600000</v>
          </cell>
          <cell r="G26">
            <v>6600000</v>
          </cell>
          <cell r="H26">
            <v>6600000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26400000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26400000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6600000</v>
          </cell>
          <cell r="AY26">
            <v>26400000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26400000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26400000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6600000</v>
          </cell>
          <cell r="CP26">
            <v>26400000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26400000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26400000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6600000</v>
          </cell>
          <cell r="EG26">
            <v>26400000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26400000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26400000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6600000</v>
          </cell>
          <cell r="FX26">
            <v>26400000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61300000</v>
          </cell>
          <cell r="E27">
            <v>15324000</v>
          </cell>
          <cell r="F27">
            <v>15324000</v>
          </cell>
          <cell r="G27">
            <v>15324000</v>
          </cell>
          <cell r="H27">
            <v>15328000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61300000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61300000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15324000</v>
          </cell>
          <cell r="AY27">
            <v>61300000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61300000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61300000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15324000</v>
          </cell>
          <cell r="CP27">
            <v>61300000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61300000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61300000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15324000</v>
          </cell>
          <cell r="EG27">
            <v>61300000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61300000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61300000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15328000</v>
          </cell>
          <cell r="FX27">
            <v>61300000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61300000</v>
          </cell>
          <cell r="E28">
            <v>15324000</v>
          </cell>
          <cell r="F28">
            <v>15324000</v>
          </cell>
          <cell r="G28">
            <v>15324000</v>
          </cell>
          <cell r="H28">
            <v>15328000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61300000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61300000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15324000</v>
          </cell>
          <cell r="AY28">
            <v>61300000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61300000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61300000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15324000</v>
          </cell>
          <cell r="CP28">
            <v>61300000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61300000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61300000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15324000</v>
          </cell>
          <cell r="EG28">
            <v>61300000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61300000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61300000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15328000</v>
          </cell>
          <cell r="FX28">
            <v>61300000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1.20 . 1.20.03 . 16 . 01</v>
          </cell>
          <cell r="C15" t="str">
            <v>Dialog / audiensi dengan tokoh-tokoh masyarakat, pimpinan / anggota organisasi sosial dan kemasyarakatan</v>
          </cell>
          <cell r="D15">
            <v>137881000</v>
          </cell>
          <cell r="E15">
            <v>35882800</v>
          </cell>
          <cell r="F15">
            <v>43182800</v>
          </cell>
          <cell r="G15">
            <v>28389200</v>
          </cell>
          <cell r="H15">
            <v>30426200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137881000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137881000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35882800</v>
          </cell>
          <cell r="AY15">
            <v>137881000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137881000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137881000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43182800</v>
          </cell>
          <cell r="CP15">
            <v>137881000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137881000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137881000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28389200</v>
          </cell>
          <cell r="EG15">
            <v>137881000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137881000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137881000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30426200</v>
          </cell>
          <cell r="FX15">
            <v>137881000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650000</v>
          </cell>
          <cell r="E16">
            <v>195000</v>
          </cell>
          <cell r="F16">
            <v>195000</v>
          </cell>
          <cell r="G16">
            <v>260000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</v>
          </cell>
          <cell r="AY16">
            <v>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195000</v>
          </cell>
          <cell r="CP16">
            <v>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260000</v>
          </cell>
          <cell r="EG16">
            <v>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650000</v>
          </cell>
          <cell r="E17">
            <v>195000</v>
          </cell>
          <cell r="F17">
            <v>195000</v>
          </cell>
          <cell r="G17">
            <v>260000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</v>
          </cell>
          <cell r="AY17">
            <v>650000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195000</v>
          </cell>
          <cell r="CP17">
            <v>650000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260000</v>
          </cell>
          <cell r="EG17">
            <v>650000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650000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195000</v>
          </cell>
          <cell r="F18">
            <v>195000</v>
          </cell>
          <cell r="G18">
            <v>260000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260000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137231000</v>
          </cell>
          <cell r="E19">
            <v>35687800</v>
          </cell>
          <cell r="F19">
            <v>42987800</v>
          </cell>
          <cell r="G19">
            <v>28129200</v>
          </cell>
          <cell r="H19">
            <v>30426200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137231000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137231000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35687800</v>
          </cell>
          <cell r="AY19">
            <v>137231000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137231000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137231000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42987800</v>
          </cell>
          <cell r="CP19">
            <v>137231000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137231000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137231000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28129200</v>
          </cell>
          <cell r="EG19">
            <v>137231000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137231000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137231000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30426200</v>
          </cell>
          <cell r="FX19">
            <v>137231000</v>
          </cell>
        </row>
        <row r="20">
          <cell r="A20">
            <v>6</v>
          </cell>
          <cell r="B20" t="str">
            <v>5 . 2 . 2 . 01</v>
          </cell>
          <cell r="C20" t="str">
            <v>Belanja Bahan Pakai Habis Kantor</v>
          </cell>
          <cell r="D20">
            <v>1336000</v>
          </cell>
          <cell r="E20">
            <v>400800</v>
          </cell>
          <cell r="F20">
            <v>400800</v>
          </cell>
          <cell r="G20">
            <v>267200</v>
          </cell>
          <cell r="H20">
            <v>267200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1336000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1336000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400800</v>
          </cell>
          <cell r="AY20">
            <v>1336000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1336000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1336000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400800</v>
          </cell>
          <cell r="CP20">
            <v>1336000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1336000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1336000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267200</v>
          </cell>
          <cell r="EG20">
            <v>1336000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1336000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1336000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267200</v>
          </cell>
          <cell r="FX20">
            <v>1336000</v>
          </cell>
        </row>
        <row r="21">
          <cell r="A21">
            <v>7</v>
          </cell>
          <cell r="B21" t="str">
            <v>5 . 2 . 2 . 01 . 01</v>
          </cell>
          <cell r="C21" t="str">
            <v>Belanja alat tulis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5 . 2 . 2 . 01 . 04</v>
          </cell>
          <cell r="C22" t="str">
            <v>Belanja perangko, materai dan benda pos lainnya</v>
          </cell>
          <cell r="D22">
            <v>336000</v>
          </cell>
          <cell r="E22">
            <v>100800</v>
          </cell>
          <cell r="F22">
            <v>100800</v>
          </cell>
          <cell r="G22">
            <v>67200</v>
          </cell>
          <cell r="H22">
            <v>67200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336000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336000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100800</v>
          </cell>
          <cell r="AY22">
            <v>336000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336000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336000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100800</v>
          </cell>
          <cell r="CP22">
            <v>336000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336000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336000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67200</v>
          </cell>
          <cell r="EG22">
            <v>336000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336000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336000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67200</v>
          </cell>
          <cell r="FX22">
            <v>336000</v>
          </cell>
        </row>
        <row r="23">
          <cell r="A23">
            <v>9</v>
          </cell>
          <cell r="B23" t="str">
            <v>5 . 2 . 2 . 06</v>
          </cell>
          <cell r="C23" t="str">
            <v>Belanja Cetak dan Penggandaan</v>
          </cell>
          <cell r="D23">
            <v>90000</v>
          </cell>
          <cell r="E23">
            <v>27000</v>
          </cell>
          <cell r="F23">
            <v>27000</v>
          </cell>
          <cell r="G23">
            <v>18000</v>
          </cell>
          <cell r="H23">
            <v>18000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27000</v>
          </cell>
          <cell r="AY23">
            <v>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27000</v>
          </cell>
          <cell r="CP23">
            <v>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18000</v>
          </cell>
          <cell r="EG23">
            <v>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18000</v>
          </cell>
          <cell r="FX23">
            <v>90000</v>
          </cell>
        </row>
        <row r="24">
          <cell r="A24">
            <v>10</v>
          </cell>
          <cell r="B24" t="str">
            <v>5 . 2 . 2 . 06 . 02</v>
          </cell>
          <cell r="C24" t="str">
            <v>Belanja Penggandaan/Fotocopy</v>
          </cell>
          <cell r="D24">
            <v>90000</v>
          </cell>
          <cell r="E24">
            <v>27000</v>
          </cell>
          <cell r="F24">
            <v>27000</v>
          </cell>
          <cell r="G24">
            <v>18000</v>
          </cell>
          <cell r="H24">
            <v>18000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27000</v>
          </cell>
          <cell r="AY24">
            <v>90000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27000</v>
          </cell>
          <cell r="CP24">
            <v>90000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18000</v>
          </cell>
          <cell r="EG24">
            <v>90000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</v>
          </cell>
          <cell r="FX24">
            <v>90000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60005000</v>
          </cell>
          <cell r="E25">
            <v>18000000</v>
          </cell>
          <cell r="F25">
            <v>18000000</v>
          </cell>
          <cell r="G25">
            <v>12004000</v>
          </cell>
          <cell r="H25">
            <v>12001000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60005000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60005000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18000000</v>
          </cell>
          <cell r="AY25">
            <v>60005000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60005000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60005000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18000000</v>
          </cell>
          <cell r="CP25">
            <v>60005000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60005000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60005000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12004000</v>
          </cell>
          <cell r="EG25">
            <v>60005000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60005000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60005000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12001000</v>
          </cell>
          <cell r="FX25">
            <v>60005000</v>
          </cell>
        </row>
        <row r="26">
          <cell r="A26">
            <v>12</v>
          </cell>
          <cell r="B26" t="str">
            <v>5 . 2 . 2 . 11 . 02</v>
          </cell>
          <cell r="C26" t="str">
            <v>Belanja makanan dan minuman rapat</v>
          </cell>
          <cell r="D26">
            <v>60005000</v>
          </cell>
          <cell r="E26">
            <v>18000000</v>
          </cell>
          <cell r="F26">
            <v>18000000</v>
          </cell>
          <cell r="G26">
            <v>12004000</v>
          </cell>
          <cell r="H26">
            <v>12001000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60005000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60005000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18000000</v>
          </cell>
          <cell r="AY26">
            <v>60005000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60005000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60005000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18000000</v>
          </cell>
          <cell r="CP26">
            <v>60005000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60005000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60005000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12004000</v>
          </cell>
          <cell r="EG26">
            <v>60005000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60005000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60005000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12001000</v>
          </cell>
          <cell r="FX26">
            <v>60005000</v>
          </cell>
        </row>
        <row r="27">
          <cell r="A27">
            <v>13</v>
          </cell>
          <cell r="B27" t="str">
            <v>5 . 2 . 2 . 15</v>
          </cell>
          <cell r="C27" t="str">
            <v>Belanja Perjalanan Dinas</v>
          </cell>
          <cell r="D27">
            <v>75800000</v>
          </cell>
          <cell r="E27">
            <v>17260000</v>
          </cell>
          <cell r="F27">
            <v>24560000</v>
          </cell>
          <cell r="G27">
            <v>15840000</v>
          </cell>
          <cell r="H27">
            <v>18140000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75800000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75800000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17260000</v>
          </cell>
          <cell r="AY27">
            <v>75800000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75800000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75800000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24560000</v>
          </cell>
          <cell r="CP27">
            <v>75800000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75800000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75800000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15840000</v>
          </cell>
          <cell r="EG27">
            <v>75800000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75800000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75800000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18140000</v>
          </cell>
          <cell r="FX27">
            <v>75800000</v>
          </cell>
        </row>
        <row r="28">
          <cell r="A28">
            <v>14</v>
          </cell>
          <cell r="B28" t="str">
            <v>5 . 2 . 2 . 15 . 01</v>
          </cell>
          <cell r="C28" t="str">
            <v>Belanja perjalanan dinas dalam daerah</v>
          </cell>
          <cell r="D28">
            <v>45800000</v>
          </cell>
          <cell r="E28">
            <v>12160000</v>
          </cell>
          <cell r="F28">
            <v>12160000</v>
          </cell>
          <cell r="G28">
            <v>10740000</v>
          </cell>
          <cell r="H28">
            <v>10740000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45800000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45800000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12160000</v>
          </cell>
          <cell r="AY28">
            <v>45800000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45800000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45800000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12160000</v>
          </cell>
          <cell r="CP28">
            <v>45800000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45800000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45800000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10740000</v>
          </cell>
          <cell r="EG28">
            <v>45800000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45800000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45800000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10740000</v>
          </cell>
          <cell r="FX28">
            <v>45800000</v>
          </cell>
        </row>
        <row r="29">
          <cell r="A29">
            <v>15</v>
          </cell>
          <cell r="B29" t="str">
            <v>5 . 2 . 2 . 15 . 02</v>
          </cell>
          <cell r="C29" t="str">
            <v>Belanja perjalanan dinas luar daerah</v>
          </cell>
          <cell r="D29">
            <v>30000000</v>
          </cell>
          <cell r="E29">
            <v>5100000</v>
          </cell>
          <cell r="F29">
            <v>12400000</v>
          </cell>
          <cell r="G29">
            <v>5100000</v>
          </cell>
          <cell r="H29">
            <v>7400000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5100000</v>
          </cell>
          <cell r="AY29">
            <v>30000000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12400000</v>
          </cell>
          <cell r="CP29">
            <v>30000000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5100000</v>
          </cell>
          <cell r="EG29">
            <v>30000000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7400000</v>
          </cell>
          <cell r="FX29">
            <v>30000000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1.20 . 1.20.03 . 16 . 02</v>
          </cell>
          <cell r="C15" t="str">
            <v>Penerimaan kunjungan kerja pejabat negara / departemen / lembaga pemerintah non departemen / luar negeri</v>
          </cell>
          <cell r="D15">
            <v>115350000</v>
          </cell>
          <cell r="E15">
            <v>29450000</v>
          </cell>
          <cell r="F15">
            <v>28225000</v>
          </cell>
          <cell r="G15">
            <v>30175000</v>
          </cell>
          <cell r="H15">
            <v>27500000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115350000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115350000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29450000</v>
          </cell>
          <cell r="AY15">
            <v>115350000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115350000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115350000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28225000</v>
          </cell>
          <cell r="CP15">
            <v>115350000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115350000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115350000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30175000</v>
          </cell>
          <cell r="EG15">
            <v>115350000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115350000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115350000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27500000</v>
          </cell>
          <cell r="FX15">
            <v>115350000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5350000</v>
          </cell>
          <cell r="E16">
            <v>1950000</v>
          </cell>
          <cell r="F16">
            <v>725000</v>
          </cell>
          <cell r="G16">
            <v>2675000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5350000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5350000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5350000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5350000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5350000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725000</v>
          </cell>
          <cell r="CP16">
            <v>5350000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5350000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5350000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2675000</v>
          </cell>
          <cell r="EG16">
            <v>5350000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5350000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5350000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5350000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5350000</v>
          </cell>
          <cell r="E17">
            <v>1950000</v>
          </cell>
          <cell r="F17">
            <v>725000</v>
          </cell>
          <cell r="G17">
            <v>2675000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5350000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5350000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5350000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5350000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5350000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725000</v>
          </cell>
          <cell r="CP17">
            <v>5350000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5350000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5350000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2675000</v>
          </cell>
          <cell r="EG17">
            <v>5350000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5350000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5350000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5350000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1450000</v>
          </cell>
          <cell r="E19">
            <v>0</v>
          </cell>
          <cell r="F19">
            <v>725000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1450000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1450000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1450000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1450000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725000</v>
          </cell>
          <cell r="CP19">
            <v>1450000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1450000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1450000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1450000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1450000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1450000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1450000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110000000</v>
          </cell>
          <cell r="E20">
            <v>27500000</v>
          </cell>
          <cell r="F20">
            <v>27500000</v>
          </cell>
          <cell r="G20">
            <v>27500000</v>
          </cell>
          <cell r="H20">
            <v>27500000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27500000</v>
          </cell>
          <cell r="AY20">
            <v>110000000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27500000</v>
          </cell>
          <cell r="CP20">
            <v>110000000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27500000</v>
          </cell>
          <cell r="EG20">
            <v>110000000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27500000</v>
          </cell>
          <cell r="FX20">
            <v>110000000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90000000</v>
          </cell>
          <cell r="E21">
            <v>22500000</v>
          </cell>
          <cell r="F21">
            <v>22500000</v>
          </cell>
          <cell r="G21">
            <v>22500000</v>
          </cell>
          <cell r="H21">
            <v>22500000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22500000</v>
          </cell>
          <cell r="AY21">
            <v>90000000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22500000</v>
          </cell>
          <cell r="CP21">
            <v>90000000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22500000</v>
          </cell>
          <cell r="EG21">
            <v>90000000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22500000</v>
          </cell>
          <cell r="FX21">
            <v>90000000</v>
          </cell>
        </row>
        <row r="22">
          <cell r="A22">
            <v>8</v>
          </cell>
          <cell r="B22" t="str">
            <v>5 . 2 . 2 . 03 . 12</v>
          </cell>
          <cell r="C22" t="str">
            <v>Belanja transportasi dan akomodasi</v>
          </cell>
          <cell r="D22">
            <v>90000000</v>
          </cell>
          <cell r="E22">
            <v>22500000</v>
          </cell>
          <cell r="F22">
            <v>22500000</v>
          </cell>
          <cell r="G22">
            <v>22500000</v>
          </cell>
          <cell r="H22">
            <v>22500000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22500000</v>
          </cell>
          <cell r="AY22">
            <v>90000000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22500000</v>
          </cell>
          <cell r="CP22">
            <v>90000000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22500000</v>
          </cell>
          <cell r="EG22">
            <v>90000000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22500000</v>
          </cell>
          <cell r="FX22">
            <v>90000000</v>
          </cell>
        </row>
        <row r="23">
          <cell r="A23">
            <v>9</v>
          </cell>
          <cell r="B23" t="str">
            <v>5 . 2 . 2 . 08</v>
          </cell>
          <cell r="C23" t="str">
            <v>Belanja Sewa Sarana Mobilitas</v>
          </cell>
          <cell r="D23">
            <v>20000000</v>
          </cell>
          <cell r="E23">
            <v>5000000</v>
          </cell>
          <cell r="F23">
            <v>5000000</v>
          </cell>
          <cell r="G23">
            <v>5000000</v>
          </cell>
          <cell r="H23">
            <v>5000000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5000000</v>
          </cell>
          <cell r="AY23">
            <v>20000000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5000000</v>
          </cell>
          <cell r="CP23">
            <v>20000000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5000000</v>
          </cell>
          <cell r="EG23">
            <v>20000000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5000000</v>
          </cell>
          <cell r="FX23">
            <v>20000000</v>
          </cell>
        </row>
        <row r="24">
          <cell r="A24">
            <v>10</v>
          </cell>
          <cell r="B24" t="str">
            <v>5 . 2 . 2 . 08 . 01</v>
          </cell>
          <cell r="C24" t="str">
            <v>Belanja sewa Sarana Mobilitas Darat</v>
          </cell>
          <cell r="D24">
            <v>20000000</v>
          </cell>
          <cell r="E24">
            <v>5000000</v>
          </cell>
          <cell r="F24">
            <v>5000000</v>
          </cell>
          <cell r="G24">
            <v>5000000</v>
          </cell>
          <cell r="H24">
            <v>5000000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20000000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20000000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5000000</v>
          </cell>
          <cell r="AY24">
            <v>20000000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20000000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20000000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5000000</v>
          </cell>
          <cell r="CP24">
            <v>20000000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20000000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20000000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5000000</v>
          </cell>
          <cell r="EG24">
            <v>20000000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20000000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20000000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5000000</v>
          </cell>
          <cell r="FX24">
            <v>20000000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1.20 . 1.20.03 . 16 . 03</v>
          </cell>
          <cell r="C15" t="str">
            <v>Rapat koordinasi unsur MUSPIDA</v>
          </cell>
          <cell r="D15">
            <v>624016000</v>
          </cell>
          <cell r="E15">
            <v>157204000</v>
          </cell>
          <cell r="F15">
            <v>154804000</v>
          </cell>
          <cell r="G15">
            <v>157204000</v>
          </cell>
          <cell r="H15">
            <v>154804000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624016000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624016000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157204000</v>
          </cell>
          <cell r="AY15">
            <v>624016000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624016000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624016000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154804000</v>
          </cell>
          <cell r="CP15">
            <v>624016000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624016000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624016000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157204000</v>
          </cell>
          <cell r="EG15">
            <v>624016000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624016000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624016000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154804000</v>
          </cell>
          <cell r="FX15">
            <v>624016000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609600000</v>
          </cell>
          <cell r="E16">
            <v>153600000</v>
          </cell>
          <cell r="F16">
            <v>151200000</v>
          </cell>
          <cell r="G16">
            <v>153600000</v>
          </cell>
          <cell r="H16">
            <v>151200000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609600000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609600000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153600000</v>
          </cell>
          <cell r="AY16">
            <v>609600000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609600000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609600000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151200000</v>
          </cell>
          <cell r="CP16">
            <v>609600000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609600000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609600000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153600000</v>
          </cell>
          <cell r="EG16">
            <v>609600000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609600000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609600000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151200000</v>
          </cell>
          <cell r="FX16">
            <v>609600000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609600000</v>
          </cell>
          <cell r="E17">
            <v>153600000</v>
          </cell>
          <cell r="F17">
            <v>151200000</v>
          </cell>
          <cell r="G17">
            <v>153600000</v>
          </cell>
          <cell r="H17">
            <v>151200000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609600000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609600000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153600000</v>
          </cell>
          <cell r="AY17">
            <v>609600000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609600000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609600000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151200000</v>
          </cell>
          <cell r="CP17">
            <v>609600000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609600000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609600000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153600000</v>
          </cell>
          <cell r="EG17">
            <v>609600000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609600000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609600000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151200000</v>
          </cell>
          <cell r="FX17">
            <v>609600000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124800000</v>
          </cell>
          <cell r="E19">
            <v>31200000</v>
          </cell>
          <cell r="F19">
            <v>31200000</v>
          </cell>
          <cell r="G19">
            <v>31200000</v>
          </cell>
          <cell r="H19">
            <v>31200000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124800000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124800000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31200000</v>
          </cell>
          <cell r="AY19">
            <v>124800000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124800000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124800000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31200000</v>
          </cell>
          <cell r="CP19">
            <v>124800000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124800000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124800000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31200000</v>
          </cell>
          <cell r="EG19">
            <v>124800000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124800000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124800000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31200000</v>
          </cell>
          <cell r="FX19">
            <v>124800000</v>
          </cell>
        </row>
        <row r="20">
          <cell r="A20">
            <v>6</v>
          </cell>
          <cell r="B20" t="str">
            <v>5 . 2 . 1 . 01 . 11</v>
          </cell>
          <cell r="C20" t="str">
            <v>Honorarium TIm Lintas Instansi</v>
          </cell>
          <cell r="D20">
            <v>480000000</v>
          </cell>
          <cell r="E20">
            <v>120000000</v>
          </cell>
          <cell r="F20">
            <v>120000000</v>
          </cell>
          <cell r="G20">
            <v>120000000</v>
          </cell>
          <cell r="H20">
            <v>120000000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120000000</v>
          </cell>
          <cell r="AY20">
            <v>480000000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120000000</v>
          </cell>
          <cell r="CP20">
            <v>480000000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120000000</v>
          </cell>
          <cell r="EG20">
            <v>480000000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120000000</v>
          </cell>
          <cell r="FX20">
            <v>480000000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14416000</v>
          </cell>
          <cell r="E21">
            <v>3604000</v>
          </cell>
          <cell r="F21">
            <v>3604000</v>
          </cell>
          <cell r="G21">
            <v>3604000</v>
          </cell>
          <cell r="H21">
            <v>3604000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14416000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14416000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3604000</v>
          </cell>
          <cell r="AY21">
            <v>14416000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14416000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14416000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3604000</v>
          </cell>
          <cell r="CP21">
            <v>14416000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14416000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14416000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3604000</v>
          </cell>
          <cell r="EG21">
            <v>14416000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14416000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14416000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3604000</v>
          </cell>
          <cell r="FX21">
            <v>14416000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1216000</v>
          </cell>
          <cell r="E22">
            <v>304000</v>
          </cell>
          <cell r="F22">
            <v>304000</v>
          </cell>
          <cell r="G22">
            <v>304000</v>
          </cell>
          <cell r="H22">
            <v>304000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1216000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1216000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304000</v>
          </cell>
          <cell r="AY22">
            <v>1216000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1216000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1216000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304000</v>
          </cell>
          <cell r="CP22">
            <v>1216000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1216000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1216000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304000</v>
          </cell>
          <cell r="EG22">
            <v>1216000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1216000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1216000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304000</v>
          </cell>
          <cell r="FX22">
            <v>1216000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216000</v>
          </cell>
          <cell r="E24">
            <v>54000</v>
          </cell>
          <cell r="F24">
            <v>54000</v>
          </cell>
          <cell r="G24">
            <v>54000</v>
          </cell>
          <cell r="H24">
            <v>54000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54000</v>
          </cell>
          <cell r="AY24">
            <v>216000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54000</v>
          </cell>
          <cell r="CP24">
            <v>216000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54000</v>
          </cell>
          <cell r="EG24">
            <v>216000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54000</v>
          </cell>
          <cell r="FX24">
            <v>216000</v>
          </cell>
        </row>
        <row r="25">
          <cell r="A25">
            <v>11</v>
          </cell>
          <cell r="B25" t="str">
            <v>5 . 2 . 2 . 11</v>
          </cell>
          <cell r="C25" t="str">
            <v>Belanja Makanan dan  Minuman</v>
          </cell>
          <cell r="D25">
            <v>13200000</v>
          </cell>
          <cell r="E25">
            <v>3300000</v>
          </cell>
          <cell r="F25">
            <v>3300000</v>
          </cell>
          <cell r="G25">
            <v>3300000</v>
          </cell>
          <cell r="H25">
            <v>3300000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13200000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13200000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3300000</v>
          </cell>
          <cell r="AY25">
            <v>13200000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13200000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13200000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3300000</v>
          </cell>
          <cell r="CP25">
            <v>13200000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13200000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13200000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3300000</v>
          </cell>
          <cell r="EG25">
            <v>13200000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13200000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13200000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3300000</v>
          </cell>
          <cell r="FX25">
            <v>13200000</v>
          </cell>
        </row>
        <row r="26">
          <cell r="A26">
            <v>12</v>
          </cell>
          <cell r="B26" t="str">
            <v>5 . 2 . 2 . 11 . 04</v>
          </cell>
          <cell r="C26" t="str">
            <v>Belanja makanan dan minuman pelaksanaan kegiatan</v>
          </cell>
          <cell r="D26">
            <v>13200000</v>
          </cell>
          <cell r="E26">
            <v>3300000</v>
          </cell>
          <cell r="F26">
            <v>3300000</v>
          </cell>
          <cell r="G26">
            <v>3300000</v>
          </cell>
          <cell r="H26">
            <v>3300000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13200000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13200000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3300000</v>
          </cell>
          <cell r="AY26">
            <v>13200000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13200000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13200000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3300000</v>
          </cell>
          <cell r="CP26">
            <v>13200000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13200000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13200000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3300000</v>
          </cell>
          <cell r="EG26">
            <v>13200000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13200000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13200000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3300000</v>
          </cell>
          <cell r="FX26">
            <v>13200000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1.20 . 1.20.03 . 16 . 04</v>
          </cell>
          <cell r="C15" t="str">
            <v>Rapat koordinasi pejabat pemerintahan daerah</v>
          </cell>
          <cell r="D15">
            <v>76470000</v>
          </cell>
          <cell r="E15">
            <v>76470000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76470000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76470000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76470000</v>
          </cell>
          <cell r="AY15">
            <v>76470000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76470000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76470000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76470000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76470000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76470000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76470000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76470000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76470000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76470000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17950000</v>
          </cell>
          <cell r="E16">
            <v>17950000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17950000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17950000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17950000</v>
          </cell>
          <cell r="AY16">
            <v>17950000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17950000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17950000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17950000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17950000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17950000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17950000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17950000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17950000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17950000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16950000</v>
          </cell>
          <cell r="E17">
            <v>16950000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16950000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16950000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16950000</v>
          </cell>
          <cell r="AY17">
            <v>16950000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16950000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16950000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16950000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16950000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16950000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16950000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16950000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16950000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16950000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500000</v>
          </cell>
          <cell r="E18">
            <v>500000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1050000</v>
          </cell>
          <cell r="E19">
            <v>1050000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1050000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1050000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1050000</v>
          </cell>
          <cell r="AY19">
            <v>1050000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1050000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1050000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1050000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1050000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1050000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1050000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1050000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1050000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1050000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15400000</v>
          </cell>
          <cell r="E20">
            <v>15400000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15400000</v>
          </cell>
          <cell r="AY20">
            <v>15400000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1000000</v>
          </cell>
          <cell r="E21">
            <v>1000000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1000000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58520000</v>
          </cell>
          <cell r="E23">
            <v>58520000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58520000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58520000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58520000</v>
          </cell>
          <cell r="AY23">
            <v>58520000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58520000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58520000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58520000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58520000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58520000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58520000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58520000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58520000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58520000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1310000</v>
          </cell>
          <cell r="E24">
            <v>1310000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1310000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1310000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1310000</v>
          </cell>
          <cell r="AY24">
            <v>1310000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1310000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1310000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1310000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1310000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1310000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1310000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1310000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1310000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1310000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950000</v>
          </cell>
          <cell r="E25">
            <v>950000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950000</v>
          </cell>
          <cell r="AY25">
            <v>950000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950000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360000</v>
          </cell>
          <cell r="E26">
            <v>360000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360000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360000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360000</v>
          </cell>
          <cell r="AY26">
            <v>360000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360000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360000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360000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360000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360000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360000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360000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360000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360000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37700000</v>
          </cell>
          <cell r="E27">
            <v>37700000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37700000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37700000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37700000</v>
          </cell>
          <cell r="AY27">
            <v>37700000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37700000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37700000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37700000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37700000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37700000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37700000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37700000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37700000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37700000</v>
          </cell>
        </row>
        <row r="28">
          <cell r="A28">
            <v>14</v>
          </cell>
          <cell r="B28" t="str">
            <v>5 . 2 . 2 . 03 . 12</v>
          </cell>
          <cell r="C28" t="str">
            <v>Belanja transportasi dan akomodasi</v>
          </cell>
          <cell r="D28">
            <v>37500000</v>
          </cell>
          <cell r="E28">
            <v>37500000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37500000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37500000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37500000</v>
          </cell>
          <cell r="AY28">
            <v>37500000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37500000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37500000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37500000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37500000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37500000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37500000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37500000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37500000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37500000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200000</v>
          </cell>
          <cell r="E29">
            <v>200000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200000</v>
          </cell>
          <cell r="AY29">
            <v>200000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2350000</v>
          </cell>
          <cell r="E30">
            <v>2350000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2350000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2350000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2350000</v>
          </cell>
          <cell r="AY30">
            <v>2350000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2350000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2350000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2350000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2350000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2350000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2350000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2350000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2350000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2350000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1950000</v>
          </cell>
          <cell r="E31">
            <v>1950000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1950000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1950000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1950000</v>
          </cell>
          <cell r="AY31">
            <v>1950000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1950000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1950000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1950000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1950000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1950000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1950000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1950000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1950000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1950000</v>
          </cell>
        </row>
        <row r="32">
          <cell r="A32">
            <v>18</v>
          </cell>
          <cell r="B32" t="str">
            <v>5 . 2 . 2 . 06 . 03</v>
          </cell>
          <cell r="C32" t="str">
            <v>Belanja Cetak Spanduk</v>
          </cell>
          <cell r="D32">
            <v>400000</v>
          </cell>
          <cell r="E32">
            <v>400000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400000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400000</v>
          </cell>
          <cell r="AY32">
            <v>400000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400000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400000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400000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400000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400000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400000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400000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400000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400000</v>
          </cell>
        </row>
        <row r="33">
          <cell r="A33">
            <v>19</v>
          </cell>
          <cell r="B33" t="str">
            <v>5 . 2 . 2 . 08</v>
          </cell>
          <cell r="C33" t="str">
            <v>Belanja Sewa Sarana Mobilitas</v>
          </cell>
          <cell r="D33">
            <v>12500000</v>
          </cell>
          <cell r="E33">
            <v>12500000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12500000</v>
          </cell>
          <cell r="AY33">
            <v>12500000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12500000</v>
          </cell>
        </row>
        <row r="34">
          <cell r="A34">
            <v>20</v>
          </cell>
          <cell r="B34" t="str">
            <v>5 . 2 . 2 . 08 . 01</v>
          </cell>
          <cell r="C34" t="str">
            <v>Belanja sewa Sarana Mobilitas Darat</v>
          </cell>
          <cell r="D34">
            <v>12500000</v>
          </cell>
          <cell r="E34">
            <v>12500000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12500000</v>
          </cell>
          <cell r="AY34">
            <v>12500000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12500000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12500000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12500000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12500000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12500000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12500000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12500000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12500000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12500000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4660000</v>
          </cell>
          <cell r="E35">
            <v>4660000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4660000</v>
          </cell>
          <cell r="AY35">
            <v>4660000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4660000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4660000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945000</v>
          </cell>
          <cell r="E36">
            <v>945000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945000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945000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945000</v>
          </cell>
          <cell r="AY36">
            <v>945000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945000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945000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945000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945000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945000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945000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945000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945000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945000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3715000</v>
          </cell>
          <cell r="E37">
            <v>3715000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3715000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3715000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3715000</v>
          </cell>
          <cell r="AY37">
            <v>3715000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3715000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3715000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3715000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3715000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3715000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3715000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3715000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3715000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3715000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1.20 . 1.20.03 . 16 . 05</v>
          </cell>
          <cell r="C15" t="str">
            <v>Kunjungan kerja / inspeksi kepala daerah / wakil kepala daerah</v>
          </cell>
          <cell r="D15">
            <v>83000000</v>
          </cell>
          <cell r="E15">
            <v>21500000</v>
          </cell>
          <cell r="F15">
            <v>21500000</v>
          </cell>
          <cell r="G15">
            <v>20000000</v>
          </cell>
          <cell r="H15">
            <v>20000000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83000000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83000000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21500000</v>
          </cell>
          <cell r="AY15">
            <v>83000000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83000000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83000000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21500000</v>
          </cell>
          <cell r="CP15">
            <v>83000000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83000000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83000000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20000000</v>
          </cell>
          <cell r="EG15">
            <v>83000000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83000000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83000000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20000000</v>
          </cell>
          <cell r="FX15">
            <v>83000000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3000000</v>
          </cell>
          <cell r="E16">
            <v>1500000</v>
          </cell>
          <cell r="F16">
            <v>1500000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1500000</v>
          </cell>
          <cell r="AY16">
            <v>3000000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1500000</v>
          </cell>
          <cell r="CP16">
            <v>3000000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80000000</v>
          </cell>
          <cell r="E19">
            <v>20000000</v>
          </cell>
          <cell r="F19">
            <v>20000000</v>
          </cell>
          <cell r="G19">
            <v>20000000</v>
          </cell>
          <cell r="H19">
            <v>20000000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</v>
          </cell>
          <cell r="AY19">
            <v>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20000000</v>
          </cell>
          <cell r="CP19">
            <v>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20000000</v>
          </cell>
          <cell r="EG19">
            <v>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</v>
          </cell>
          <cell r="FX19">
            <v>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80000000</v>
          </cell>
          <cell r="E20">
            <v>20000000</v>
          </cell>
          <cell r="F20">
            <v>20000000</v>
          </cell>
          <cell r="G20">
            <v>20000000</v>
          </cell>
          <cell r="H20">
            <v>20000000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20000000</v>
          </cell>
          <cell r="AY20">
            <v>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20000000</v>
          </cell>
          <cell r="CP20">
            <v>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20000000</v>
          </cell>
          <cell r="EG20">
            <v>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20000000</v>
          </cell>
          <cell r="FX20">
            <v>80000000</v>
          </cell>
        </row>
        <row r="21">
          <cell r="A21">
            <v>7</v>
          </cell>
          <cell r="B21" t="str">
            <v>5 . 2 . 2 . 15 . 01</v>
          </cell>
          <cell r="C21" t="str">
            <v>Belanja perjalanan dinas dalam daerah</v>
          </cell>
          <cell r="D21">
            <v>80000000</v>
          </cell>
          <cell r="E21">
            <v>20000000</v>
          </cell>
          <cell r="F21">
            <v>20000000</v>
          </cell>
          <cell r="G21">
            <v>20000000</v>
          </cell>
          <cell r="H21">
            <v>20000000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20000000</v>
          </cell>
          <cell r="AY21">
            <v>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20000000</v>
          </cell>
          <cell r="CP21">
            <v>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20000000</v>
          </cell>
          <cell r="EG21">
            <v>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20000000</v>
          </cell>
          <cell r="FX21">
            <v>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1.20 . 1.20.03 . 16 . 06</v>
          </cell>
          <cell r="C15" t="str">
            <v>Koordinasi dengan pemerintah pusat dan pemerintah daerah lainnya</v>
          </cell>
          <cell r="D15">
            <v>383900000</v>
          </cell>
          <cell r="E15">
            <v>101950000</v>
          </cell>
          <cell r="F15">
            <v>100000000</v>
          </cell>
          <cell r="G15">
            <v>101950000</v>
          </cell>
          <cell r="H15">
            <v>80000000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383900000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383900000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101950000</v>
          </cell>
          <cell r="AY15">
            <v>383900000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383900000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383900000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100000000</v>
          </cell>
          <cell r="CP15">
            <v>383900000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383900000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383900000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101950000</v>
          </cell>
          <cell r="EG15">
            <v>383900000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383900000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383900000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80000000</v>
          </cell>
          <cell r="FX15">
            <v>383900000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3900000</v>
          </cell>
          <cell r="E16">
            <v>1950000</v>
          </cell>
          <cell r="F16">
            <v>0</v>
          </cell>
          <cell r="G16">
            <v>1950000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1950000</v>
          </cell>
          <cell r="AY16">
            <v>3900000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1950000</v>
          </cell>
          <cell r="EG16">
            <v>3900000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3900000</v>
          </cell>
          <cell r="E17">
            <v>1950000</v>
          </cell>
          <cell r="F17">
            <v>0</v>
          </cell>
          <cell r="G17">
            <v>1950000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1950000</v>
          </cell>
          <cell r="AY17">
            <v>3900000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1950000</v>
          </cell>
          <cell r="EG17">
            <v>3900000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0</v>
          </cell>
          <cell r="G18">
            <v>1950000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1950000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5 . 2 . 2</v>
          </cell>
          <cell r="C19" t="str">
            <v>Belanja Barang dan Jasa</v>
          </cell>
          <cell r="D19">
            <v>380000000</v>
          </cell>
          <cell r="E19">
            <v>100000000</v>
          </cell>
          <cell r="F19">
            <v>100000000</v>
          </cell>
          <cell r="G19">
            <v>100000000</v>
          </cell>
          <cell r="H19">
            <v>80000000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100000000</v>
          </cell>
          <cell r="AY19">
            <v>380000000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100000000</v>
          </cell>
          <cell r="CP19">
            <v>380000000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100000000</v>
          </cell>
          <cell r="EG19">
            <v>380000000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80000000</v>
          </cell>
          <cell r="FX19">
            <v>380000000</v>
          </cell>
        </row>
        <row r="20">
          <cell r="A20">
            <v>6</v>
          </cell>
          <cell r="B20" t="str">
            <v>5 . 2 . 2 . 15</v>
          </cell>
          <cell r="C20" t="str">
            <v>Belanja Perjalanan Dinas</v>
          </cell>
          <cell r="D20">
            <v>380000000</v>
          </cell>
          <cell r="E20">
            <v>100000000</v>
          </cell>
          <cell r="F20">
            <v>100000000</v>
          </cell>
          <cell r="G20">
            <v>100000000</v>
          </cell>
          <cell r="H20">
            <v>80000000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100000000</v>
          </cell>
          <cell r="AY20">
            <v>380000000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100000000</v>
          </cell>
          <cell r="CP20">
            <v>380000000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100000000</v>
          </cell>
          <cell r="EG20">
            <v>380000000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80000000</v>
          </cell>
          <cell r="FX20">
            <v>380000000</v>
          </cell>
        </row>
        <row r="21">
          <cell r="A21">
            <v>7</v>
          </cell>
          <cell r="B21" t="str">
            <v>5 . 2 . 2 . 15 . 02</v>
          </cell>
          <cell r="C21" t="str">
            <v>Belanja perjalanan dinas luar daerah</v>
          </cell>
          <cell r="D21">
            <v>380000000</v>
          </cell>
          <cell r="E21">
            <v>100000000</v>
          </cell>
          <cell r="F21">
            <v>100000000</v>
          </cell>
          <cell r="G21">
            <v>100000000</v>
          </cell>
          <cell r="H21">
            <v>80000000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100000000</v>
          </cell>
          <cell r="AY21">
            <v>380000000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100000000</v>
          </cell>
          <cell r="CP21">
            <v>380000000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100000000</v>
          </cell>
          <cell r="EG21">
            <v>380000000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80000000</v>
          </cell>
          <cell r="FX21">
            <v>380000000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 900/01-Um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 04/01/11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1.20 . 1.20.03 . 16 . 07</v>
          </cell>
          <cell r="C15" t="str">
            <v>Pemeliharaan Kesehatan Kepala Daerah / Wakil Kepala Daerah</v>
          </cell>
          <cell r="D15">
            <v>600000000</v>
          </cell>
          <cell r="E15">
            <v>200000000</v>
          </cell>
          <cell r="F15">
            <v>150000000</v>
          </cell>
          <cell r="G15">
            <v>150000000</v>
          </cell>
          <cell r="H15">
            <v>100000000</v>
          </cell>
          <cell r="I15">
            <v>30000000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30000000</v>
          </cell>
          <cell r="T15">
            <v>0</v>
          </cell>
          <cell r="U15">
            <v>30000000</v>
          </cell>
          <cell r="V15">
            <v>570000000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30000000</v>
          </cell>
          <cell r="AI15">
            <v>30000000</v>
          </cell>
          <cell r="AJ15">
            <v>570000000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30000000</v>
          </cell>
          <cell r="AW15">
            <v>30000000</v>
          </cell>
          <cell r="AX15">
            <v>170000000</v>
          </cell>
          <cell r="AY15">
            <v>570000000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30000000</v>
          </cell>
          <cell r="BL15">
            <v>30000000</v>
          </cell>
          <cell r="BM15">
            <v>570000000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30000000</v>
          </cell>
          <cell r="BZ15">
            <v>30000000</v>
          </cell>
          <cell r="CA15">
            <v>570000000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30000000</v>
          </cell>
          <cell r="CN15">
            <v>30000000</v>
          </cell>
          <cell r="CO15">
            <v>150000000</v>
          </cell>
          <cell r="CP15">
            <v>570000000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30000000</v>
          </cell>
          <cell r="DC15">
            <v>30000000</v>
          </cell>
          <cell r="DD15">
            <v>570000000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30000000</v>
          </cell>
          <cell r="DQ15">
            <v>30000000</v>
          </cell>
          <cell r="DR15">
            <v>570000000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30000000</v>
          </cell>
          <cell r="EE15">
            <v>30000000</v>
          </cell>
          <cell r="EF15">
            <v>150000000</v>
          </cell>
          <cell r="EG15">
            <v>570000000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30000000</v>
          </cell>
          <cell r="ET15">
            <v>30000000</v>
          </cell>
          <cell r="EU15">
            <v>570000000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30000000</v>
          </cell>
          <cell r="FH15">
            <v>30000000</v>
          </cell>
          <cell r="FI15">
            <v>570000000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30000000</v>
          </cell>
          <cell r="FV15">
            <v>30000000</v>
          </cell>
          <cell r="FW15">
            <v>100000000</v>
          </cell>
          <cell r="FX15">
            <v>570000000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600000000</v>
          </cell>
          <cell r="E16">
            <v>200000000</v>
          </cell>
          <cell r="F16">
            <v>150000000</v>
          </cell>
          <cell r="G16">
            <v>150000000</v>
          </cell>
          <cell r="H16">
            <v>100000000</v>
          </cell>
          <cell r="I16">
            <v>30000000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30000000</v>
          </cell>
          <cell r="T16">
            <v>0</v>
          </cell>
          <cell r="U16">
            <v>30000000</v>
          </cell>
          <cell r="V16">
            <v>570000000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30000000</v>
          </cell>
          <cell r="AI16">
            <v>30000000</v>
          </cell>
          <cell r="AJ16">
            <v>570000000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30000000</v>
          </cell>
          <cell r="AW16">
            <v>30000000</v>
          </cell>
          <cell r="AX16">
            <v>170000000</v>
          </cell>
          <cell r="AY16">
            <v>570000000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30000000</v>
          </cell>
          <cell r="BL16">
            <v>30000000</v>
          </cell>
          <cell r="BM16">
            <v>570000000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30000000</v>
          </cell>
          <cell r="BZ16">
            <v>30000000</v>
          </cell>
          <cell r="CA16">
            <v>570000000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30000000</v>
          </cell>
          <cell r="CN16">
            <v>30000000</v>
          </cell>
          <cell r="CO16">
            <v>150000000</v>
          </cell>
          <cell r="CP16">
            <v>570000000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30000000</v>
          </cell>
          <cell r="DC16">
            <v>30000000</v>
          </cell>
          <cell r="DD16">
            <v>570000000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30000000</v>
          </cell>
          <cell r="DQ16">
            <v>30000000</v>
          </cell>
          <cell r="DR16">
            <v>570000000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30000000</v>
          </cell>
          <cell r="EE16">
            <v>30000000</v>
          </cell>
          <cell r="EF16">
            <v>150000000</v>
          </cell>
          <cell r="EG16">
            <v>570000000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30000000</v>
          </cell>
          <cell r="ET16">
            <v>30000000</v>
          </cell>
          <cell r="EU16">
            <v>570000000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30000000</v>
          </cell>
          <cell r="FH16">
            <v>30000000</v>
          </cell>
          <cell r="FI16">
            <v>570000000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30000000</v>
          </cell>
          <cell r="FV16">
            <v>30000000</v>
          </cell>
          <cell r="FW16">
            <v>100000000</v>
          </cell>
          <cell r="FX16">
            <v>570000000</v>
          </cell>
        </row>
        <row r="17">
          <cell r="A17">
            <v>3</v>
          </cell>
          <cell r="B17" t="str">
            <v>5 . 2 . 2 . 04</v>
          </cell>
          <cell r="C17" t="str">
            <v>Belanja Premi Asuransi</v>
          </cell>
          <cell r="D17">
            <v>50000000</v>
          </cell>
          <cell r="E17">
            <v>50000000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50000000</v>
          </cell>
          <cell r="AY17">
            <v>50000000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50000000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50000000</v>
          </cell>
        </row>
        <row r="18">
          <cell r="A18">
            <v>4</v>
          </cell>
          <cell r="B18" t="str">
            <v>5 . 2 . 2 . 04 . 01</v>
          </cell>
          <cell r="C18" t="str">
            <v>Belanja Premi Asuransi Kesehatan 2)</v>
          </cell>
          <cell r="D18">
            <v>50000000</v>
          </cell>
          <cell r="E18">
            <v>50000000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50000000</v>
          </cell>
          <cell r="AY18">
            <v>50000000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50000000</v>
          </cell>
        </row>
        <row r="19">
          <cell r="A19">
            <v>5</v>
          </cell>
          <cell r="B19" t="str">
            <v>5 . 2 . 2 . 22</v>
          </cell>
          <cell r="C19" t="str">
            <v>Belanja Pemeliharaan Kesehatan</v>
          </cell>
          <cell r="D19">
            <v>550000000</v>
          </cell>
          <cell r="E19">
            <v>150000000</v>
          </cell>
          <cell r="F19">
            <v>150000000</v>
          </cell>
          <cell r="G19">
            <v>150000000</v>
          </cell>
          <cell r="H19">
            <v>100000000</v>
          </cell>
          <cell r="I19">
            <v>30000000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30000000</v>
          </cell>
          <cell r="T19">
            <v>0</v>
          </cell>
          <cell r="U19">
            <v>30000000</v>
          </cell>
          <cell r="V19">
            <v>520000000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30000000</v>
          </cell>
          <cell r="AI19">
            <v>30000000</v>
          </cell>
          <cell r="AJ19">
            <v>520000000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30000000</v>
          </cell>
          <cell r="AW19">
            <v>30000000</v>
          </cell>
          <cell r="AX19">
            <v>120000000</v>
          </cell>
          <cell r="AY19">
            <v>520000000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30000000</v>
          </cell>
          <cell r="BL19">
            <v>30000000</v>
          </cell>
          <cell r="BM19">
            <v>520000000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30000000</v>
          </cell>
          <cell r="BZ19">
            <v>30000000</v>
          </cell>
          <cell r="CA19">
            <v>520000000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30000000</v>
          </cell>
          <cell r="CN19">
            <v>30000000</v>
          </cell>
          <cell r="CO19">
            <v>150000000</v>
          </cell>
          <cell r="CP19">
            <v>520000000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30000000</v>
          </cell>
          <cell r="DC19">
            <v>30000000</v>
          </cell>
          <cell r="DD19">
            <v>520000000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30000000</v>
          </cell>
          <cell r="DQ19">
            <v>30000000</v>
          </cell>
          <cell r="DR19">
            <v>520000000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30000000</v>
          </cell>
          <cell r="EE19">
            <v>30000000</v>
          </cell>
          <cell r="EF19">
            <v>150000000</v>
          </cell>
          <cell r="EG19">
            <v>520000000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30000000</v>
          </cell>
          <cell r="ET19">
            <v>30000000</v>
          </cell>
          <cell r="EU19">
            <v>520000000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30000000</v>
          </cell>
          <cell r="FH19">
            <v>30000000</v>
          </cell>
          <cell r="FI19">
            <v>520000000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30000000</v>
          </cell>
          <cell r="FV19">
            <v>30000000</v>
          </cell>
          <cell r="FW19">
            <v>100000000</v>
          </cell>
          <cell r="FX19">
            <v>520000000</v>
          </cell>
        </row>
        <row r="20">
          <cell r="A20">
            <v>6</v>
          </cell>
          <cell r="B20" t="str">
            <v>5 . 2 . 2 . 22 . 01</v>
          </cell>
          <cell r="C20" t="str">
            <v>Belanja Pemeliharaan Kesehatan KDH dan WKDH</v>
          </cell>
          <cell r="D20">
            <v>550000000</v>
          </cell>
          <cell r="E20">
            <v>150000000</v>
          </cell>
          <cell r="F20">
            <v>150000000</v>
          </cell>
          <cell r="G20">
            <v>150000000</v>
          </cell>
          <cell r="H20">
            <v>100000000</v>
          </cell>
          <cell r="I20">
            <v>30000000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30000000</v>
          </cell>
          <cell r="T20">
            <v>0</v>
          </cell>
          <cell r="U20">
            <v>30000000</v>
          </cell>
          <cell r="V20">
            <v>520000000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30000000</v>
          </cell>
          <cell r="AI20">
            <v>30000000</v>
          </cell>
          <cell r="AJ20">
            <v>520000000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30000000</v>
          </cell>
          <cell r="AW20">
            <v>30000000</v>
          </cell>
          <cell r="AX20">
            <v>120000000</v>
          </cell>
          <cell r="AY20">
            <v>520000000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30000000</v>
          </cell>
          <cell r="BL20">
            <v>30000000</v>
          </cell>
          <cell r="BM20">
            <v>520000000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30000000</v>
          </cell>
          <cell r="BZ20">
            <v>30000000</v>
          </cell>
          <cell r="CA20">
            <v>520000000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30000000</v>
          </cell>
          <cell r="CN20">
            <v>30000000</v>
          </cell>
          <cell r="CO20">
            <v>150000000</v>
          </cell>
          <cell r="CP20">
            <v>520000000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30000000</v>
          </cell>
          <cell r="DC20">
            <v>30000000</v>
          </cell>
          <cell r="DD20">
            <v>520000000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30000000</v>
          </cell>
          <cell r="DQ20">
            <v>30000000</v>
          </cell>
          <cell r="DR20">
            <v>520000000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30000000</v>
          </cell>
          <cell r="EE20">
            <v>30000000</v>
          </cell>
          <cell r="EF20">
            <v>150000000</v>
          </cell>
          <cell r="EG20">
            <v>520000000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30000000</v>
          </cell>
          <cell r="ET20">
            <v>30000000</v>
          </cell>
          <cell r="EU20">
            <v>520000000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30000000</v>
          </cell>
          <cell r="FH20">
            <v>30000000</v>
          </cell>
          <cell r="FI20">
            <v>520000000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30000000</v>
          </cell>
          <cell r="FV20">
            <v>30000000</v>
          </cell>
          <cell r="FW20">
            <v>100000000</v>
          </cell>
          <cell r="FX20">
            <v>520000000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1.20 . 1.20.03 . 17 . 16</v>
          </cell>
          <cell r="C15" t="str">
            <v>Peningkatan manajemen aset/barang daerah</v>
          </cell>
          <cell r="D15">
            <v>592366000</v>
          </cell>
          <cell r="E15">
            <v>168665000</v>
          </cell>
          <cell r="F15">
            <v>174381000</v>
          </cell>
          <cell r="G15">
            <v>104155000</v>
          </cell>
          <cell r="H15">
            <v>145165000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592366000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592366000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168665000</v>
          </cell>
          <cell r="AY15">
            <v>592366000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592366000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592366000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174381000</v>
          </cell>
          <cell r="CP15">
            <v>592366000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592366000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592366000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104155000</v>
          </cell>
          <cell r="EG15">
            <v>592366000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592366000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592366000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145165000</v>
          </cell>
          <cell r="FX15">
            <v>592366000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90650000</v>
          </cell>
          <cell r="E16">
            <v>14200000</v>
          </cell>
          <cell r="F16">
            <v>37050000</v>
          </cell>
          <cell r="G16">
            <v>15300000</v>
          </cell>
          <cell r="H16">
            <v>24100000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90650000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90650000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14200000</v>
          </cell>
          <cell r="AY16">
            <v>90650000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90650000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90650000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37050000</v>
          </cell>
          <cell r="CP16">
            <v>90650000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90650000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90650000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15300000</v>
          </cell>
          <cell r="EG16">
            <v>90650000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90650000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90650000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24100000</v>
          </cell>
          <cell r="FX16">
            <v>90650000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41400000</v>
          </cell>
          <cell r="E17">
            <v>12200000</v>
          </cell>
          <cell r="F17">
            <v>13800000</v>
          </cell>
          <cell r="G17">
            <v>13800000</v>
          </cell>
          <cell r="H17">
            <v>1600000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41400000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41400000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12200000</v>
          </cell>
          <cell r="AY17">
            <v>41400000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41400000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41400000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13800000</v>
          </cell>
          <cell r="CP17">
            <v>41400000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41400000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41400000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13800000</v>
          </cell>
          <cell r="EG17">
            <v>41400000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41400000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41400000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1600000</v>
          </cell>
          <cell r="FX17">
            <v>41400000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0</v>
          </cell>
          <cell r="F18">
            <v>1600000</v>
          </cell>
          <cell r="G18">
            <v>1600000</v>
          </cell>
          <cell r="H18">
            <v>1600000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1600000</v>
          </cell>
          <cell r="FX18">
            <v>4800000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36600000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36600000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36600000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36600000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36600000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36600000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36600000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36600000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36600000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36600000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36600000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36600000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36600000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42500000</v>
          </cell>
          <cell r="E20">
            <v>0</v>
          </cell>
          <cell r="F20">
            <v>21250000</v>
          </cell>
          <cell r="G20">
            <v>0</v>
          </cell>
          <cell r="H20">
            <v>21250000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42500000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21250000</v>
          </cell>
          <cell r="CP20">
            <v>42500000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42500000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21250000</v>
          </cell>
          <cell r="FX20">
            <v>42500000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42500000</v>
          </cell>
          <cell r="E21">
            <v>0</v>
          </cell>
          <cell r="F21">
            <v>21250000</v>
          </cell>
          <cell r="G21">
            <v>0</v>
          </cell>
          <cell r="H21">
            <v>21250000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42500000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42500000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42500000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42500000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42500000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21250000</v>
          </cell>
          <cell r="CP21">
            <v>42500000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42500000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42500000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42500000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42500000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42500000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21250000</v>
          </cell>
          <cell r="FX21">
            <v>42500000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6750000</v>
          </cell>
          <cell r="E22">
            <v>2000000</v>
          </cell>
          <cell r="F22">
            <v>2000000</v>
          </cell>
          <cell r="G22">
            <v>1500000</v>
          </cell>
          <cell r="H22">
            <v>1250000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6750000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6750000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2000000</v>
          </cell>
          <cell r="AY22">
            <v>6750000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6750000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6750000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2000000</v>
          </cell>
          <cell r="CP22">
            <v>6750000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6750000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6750000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6750000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6750000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6750000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1250000</v>
          </cell>
          <cell r="FX22">
            <v>6750000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6750000</v>
          </cell>
          <cell r="E23">
            <v>2000000</v>
          </cell>
          <cell r="F23">
            <v>2000000</v>
          </cell>
          <cell r="G23">
            <v>1500000</v>
          </cell>
          <cell r="H23">
            <v>1250000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6750000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6750000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6750000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6750000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6750000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2000000</v>
          </cell>
          <cell r="CP23">
            <v>6750000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6750000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6750000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6750000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6750000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6750000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1250000</v>
          </cell>
          <cell r="FX23">
            <v>6750000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501716000</v>
          </cell>
          <cell r="E24">
            <v>154465000</v>
          </cell>
          <cell r="F24">
            <v>137331000</v>
          </cell>
          <cell r="G24">
            <v>88855000</v>
          </cell>
          <cell r="H24">
            <v>121065000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501716000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501716000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154465000</v>
          </cell>
          <cell r="AY24">
            <v>501716000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501716000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501716000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137331000</v>
          </cell>
          <cell r="CP24">
            <v>501716000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501716000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501716000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88855000</v>
          </cell>
          <cell r="EG24">
            <v>501716000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501716000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501716000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121065000</v>
          </cell>
          <cell r="FX24">
            <v>501716000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1000000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7691000</v>
          </cell>
          <cell r="E27">
            <v>0</v>
          </cell>
          <cell r="F27">
            <v>7691000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7691000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7691000</v>
          </cell>
          <cell r="CP27">
            <v>7691000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7691000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7691000</v>
          </cell>
          <cell r="E28">
            <v>0</v>
          </cell>
          <cell r="F28">
            <v>7691000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7691000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7691000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7691000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7691000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7691000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7691000</v>
          </cell>
          <cell r="CP28">
            <v>7691000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7691000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7691000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7691000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7691000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7691000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7691000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369065000</v>
          </cell>
          <cell r="E29">
            <v>90750000</v>
          </cell>
          <cell r="F29">
            <v>87875000</v>
          </cell>
          <cell r="G29">
            <v>79090000</v>
          </cell>
          <cell r="H29">
            <v>111350000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369065000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369065000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90750000</v>
          </cell>
          <cell r="AY29">
            <v>369065000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369065000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369065000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87875000</v>
          </cell>
          <cell r="CP29">
            <v>369065000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369065000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369065000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79090000</v>
          </cell>
          <cell r="EG29">
            <v>369065000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369065000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369065000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111350000</v>
          </cell>
          <cell r="FX29">
            <v>369065000</v>
          </cell>
        </row>
        <row r="30">
          <cell r="A30">
            <v>16</v>
          </cell>
          <cell r="B30" t="str">
            <v>5 . 2 . 2 . 03 . 08</v>
          </cell>
          <cell r="C30" t="str">
            <v>Belanja Sertifikasi</v>
          </cell>
          <cell r="D30">
            <v>112940000</v>
          </cell>
          <cell r="E30">
            <v>0</v>
          </cell>
          <cell r="F30">
            <v>50000000</v>
          </cell>
          <cell r="G30">
            <v>62940000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112940000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112940000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112940000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112940000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112940000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50000000</v>
          </cell>
          <cell r="CP30">
            <v>112940000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112940000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112940000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62940000</v>
          </cell>
          <cell r="EG30">
            <v>112940000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112940000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112940000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112940000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256125000</v>
          </cell>
          <cell r="E31">
            <v>90750000</v>
          </cell>
          <cell r="F31">
            <v>37875000</v>
          </cell>
          <cell r="G31">
            <v>16150000</v>
          </cell>
          <cell r="H31">
            <v>111350000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256125000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256125000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90750000</v>
          </cell>
          <cell r="AY31">
            <v>256125000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256125000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256125000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37875000</v>
          </cell>
          <cell r="CP31">
            <v>256125000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256125000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256125000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16150000</v>
          </cell>
          <cell r="EG31">
            <v>256125000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256125000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256125000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111350000</v>
          </cell>
          <cell r="FX31">
            <v>256125000</v>
          </cell>
        </row>
        <row r="32">
          <cell r="A32">
            <v>18</v>
          </cell>
          <cell r="B32" t="str">
            <v>5 . 2 . 2 . 06</v>
          </cell>
          <cell r="C32" t="str">
            <v>Belanja Cetak dan Penggandaan</v>
          </cell>
          <cell r="D32">
            <v>50170000</v>
          </cell>
          <cell r="E32">
            <v>31250000</v>
          </cell>
          <cell r="F32">
            <v>17970000</v>
          </cell>
          <cell r="G32">
            <v>500000</v>
          </cell>
          <cell r="H32">
            <v>450000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50170000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50170000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31250000</v>
          </cell>
          <cell r="AY32">
            <v>50170000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50170000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50170000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17970000</v>
          </cell>
          <cell r="CP32">
            <v>50170000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50170000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50170000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50170000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50170000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50170000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450000</v>
          </cell>
          <cell r="FX32">
            <v>50170000</v>
          </cell>
        </row>
        <row r="33">
          <cell r="A33">
            <v>19</v>
          </cell>
          <cell r="B33" t="str">
            <v>5 . 2 . 2 . 06 . 01</v>
          </cell>
          <cell r="C33" t="str">
            <v>Belanja cetak</v>
          </cell>
          <cell r="D33">
            <v>48220000</v>
          </cell>
          <cell r="E33">
            <v>30750000</v>
          </cell>
          <cell r="F33">
            <v>17470000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48220000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48220000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30750000</v>
          </cell>
          <cell r="AY33">
            <v>48220000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48220000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48220000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17470000</v>
          </cell>
          <cell r="CP33">
            <v>48220000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48220000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48220000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48220000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48220000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48220000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48220000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1950000</v>
          </cell>
          <cell r="E34">
            <v>500000</v>
          </cell>
          <cell r="F34">
            <v>500000</v>
          </cell>
          <cell r="G34">
            <v>500000</v>
          </cell>
          <cell r="H34">
            <v>450000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1950000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1950000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</v>
          </cell>
          <cell r="AY34">
            <v>1950000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1950000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1950000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500000</v>
          </cell>
          <cell r="CP34">
            <v>1950000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1950000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1950000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500000</v>
          </cell>
          <cell r="EG34">
            <v>1950000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1950000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1950000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450000</v>
          </cell>
          <cell r="FX34">
            <v>1950000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4000000</v>
          </cell>
          <cell r="E35">
            <v>1000000</v>
          </cell>
          <cell r="F35">
            <v>1000000</v>
          </cell>
          <cell r="G35">
            <v>1000000</v>
          </cell>
          <cell r="H35">
            <v>1000000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1000000</v>
          </cell>
          <cell r="AY35">
            <v>4000000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1000000</v>
          </cell>
          <cell r="CP35">
            <v>4000000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1000000</v>
          </cell>
          <cell r="EG35">
            <v>4000000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1000000</v>
          </cell>
          <cell r="FX35">
            <v>4000000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4000000</v>
          </cell>
          <cell r="E36">
            <v>1000000</v>
          </cell>
          <cell r="F36">
            <v>1000000</v>
          </cell>
          <cell r="G36">
            <v>1000000</v>
          </cell>
          <cell r="H36">
            <v>1000000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</v>
          </cell>
          <cell r="AY36">
            <v>4000000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</v>
          </cell>
          <cell r="CP36">
            <v>4000000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4000000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</v>
          </cell>
          <cell r="FX36">
            <v>4000000</v>
          </cell>
        </row>
        <row r="37">
          <cell r="A37">
            <v>23</v>
          </cell>
          <cell r="B37" t="str">
            <v>5 . 2 . 2 . 15</v>
          </cell>
          <cell r="C37" t="str">
            <v>Belanja Perjalanan Dinas</v>
          </cell>
          <cell r="D37">
            <v>69790000</v>
          </cell>
          <cell r="E37">
            <v>31465000</v>
          </cell>
          <cell r="F37">
            <v>21795000</v>
          </cell>
          <cell r="G37">
            <v>8265000</v>
          </cell>
          <cell r="H37">
            <v>8265000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69790000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69790000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31465000</v>
          </cell>
          <cell r="AY37">
            <v>69790000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69790000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69790000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21795000</v>
          </cell>
          <cell r="CP37">
            <v>69790000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69790000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69790000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8265000</v>
          </cell>
          <cell r="EG37">
            <v>69790000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69790000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69790000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8265000</v>
          </cell>
          <cell r="FX37">
            <v>69790000</v>
          </cell>
        </row>
        <row r="38">
          <cell r="A38">
            <v>24</v>
          </cell>
          <cell r="B38" t="str">
            <v>5 . 2 . 2 . 15 . 01</v>
          </cell>
          <cell r="C38" t="str">
            <v>Belanja perjalanan dinas dalam daerah</v>
          </cell>
          <cell r="D38">
            <v>33060000</v>
          </cell>
          <cell r="E38">
            <v>8265000</v>
          </cell>
          <cell r="F38">
            <v>8265000</v>
          </cell>
          <cell r="G38">
            <v>8265000</v>
          </cell>
          <cell r="H38">
            <v>8265000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33060000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33060000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8265000</v>
          </cell>
          <cell r="AY38">
            <v>33060000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33060000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33060000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8265000</v>
          </cell>
          <cell r="CP38">
            <v>33060000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33060000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33060000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8265000</v>
          </cell>
          <cell r="EG38">
            <v>33060000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33060000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33060000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8265000</v>
          </cell>
          <cell r="FX38">
            <v>33060000</v>
          </cell>
        </row>
        <row r="39">
          <cell r="A39">
            <v>25</v>
          </cell>
          <cell r="B39" t="str">
            <v>5 . 2 . 2 . 15 . 02</v>
          </cell>
          <cell r="C39" t="str">
            <v>Belanja perjalanan dinas luar daerah</v>
          </cell>
          <cell r="D39">
            <v>36730000</v>
          </cell>
          <cell r="E39">
            <v>23200000</v>
          </cell>
          <cell r="F39">
            <v>13530000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36730000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36730000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23200000</v>
          </cell>
          <cell r="AY39">
            <v>36730000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36730000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36730000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13530000</v>
          </cell>
          <cell r="CP39">
            <v>36730000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36730000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36730000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36730000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36730000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36730000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36730000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1.20 . 1.20.03 . 20 . 03</v>
          </cell>
          <cell r="C15" t="str">
            <v>Pengendalian manajemen pelaksanaan kebijakan KDH</v>
          </cell>
          <cell r="D15">
            <v>116850000</v>
          </cell>
          <cell r="E15">
            <v>49100000</v>
          </cell>
          <cell r="F15">
            <v>39915000</v>
          </cell>
          <cell r="G15">
            <v>27835000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116850000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116850000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49100000</v>
          </cell>
          <cell r="AY15">
            <v>116850000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116850000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116850000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39915000</v>
          </cell>
          <cell r="CP15">
            <v>116850000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116850000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116850000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27835000</v>
          </cell>
          <cell r="EG15">
            <v>116850000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116850000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116850000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116850000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65325000</v>
          </cell>
          <cell r="E16">
            <v>23400000</v>
          </cell>
          <cell r="F16">
            <v>24825000</v>
          </cell>
          <cell r="G16">
            <v>17100000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65325000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23400000</v>
          </cell>
          <cell r="AY16">
            <v>65325000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65325000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65325000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24825000</v>
          </cell>
          <cell r="CP16">
            <v>65325000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65325000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65325000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17100000</v>
          </cell>
          <cell r="EG16">
            <v>65325000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65325000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65325000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65325000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57425000</v>
          </cell>
          <cell r="E17">
            <v>15500000</v>
          </cell>
          <cell r="F17">
            <v>24825000</v>
          </cell>
          <cell r="G17">
            <v>17100000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57425000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57425000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15500000</v>
          </cell>
          <cell r="AY17">
            <v>57425000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57425000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57425000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24825000</v>
          </cell>
          <cell r="CP17">
            <v>57425000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57425000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57425000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17100000</v>
          </cell>
          <cell r="EG17">
            <v>57425000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57425000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57425000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57425000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2000000</v>
          </cell>
          <cell r="E18">
            <v>500000</v>
          </cell>
          <cell r="F18">
            <v>500000</v>
          </cell>
          <cell r="G18">
            <v>1000000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500000</v>
          </cell>
          <cell r="AY18">
            <v>2000000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500000</v>
          </cell>
          <cell r="CP18">
            <v>2000000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1000000</v>
          </cell>
          <cell r="EG18">
            <v>2000000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525000</v>
          </cell>
          <cell r="E19">
            <v>0</v>
          </cell>
          <cell r="F19">
            <v>525000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525000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525000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525000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525000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15000000</v>
          </cell>
          <cell r="E20">
            <v>15000000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15000000</v>
          </cell>
          <cell r="AY20">
            <v>15000000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39900000</v>
          </cell>
          <cell r="E21">
            <v>0</v>
          </cell>
          <cell r="F21">
            <v>23800000</v>
          </cell>
          <cell r="G21">
            <v>16100000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39900000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39900000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39900000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39900000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23800000</v>
          </cell>
          <cell r="CP21">
            <v>39900000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39900000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39900000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16100000</v>
          </cell>
          <cell r="EG21">
            <v>39900000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39900000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39900000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39900000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7900000</v>
          </cell>
          <cell r="E22">
            <v>7900000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7900000</v>
          </cell>
          <cell r="AY22">
            <v>7900000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7900000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7900000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7900000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4400000</v>
          </cell>
          <cell r="E23">
            <v>4400000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4400000</v>
          </cell>
          <cell r="AY23">
            <v>4400000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4400000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4400000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4400000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3500000</v>
          </cell>
          <cell r="E24">
            <v>3500000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3500000</v>
          </cell>
          <cell r="AY24">
            <v>3500000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3500000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51525000</v>
          </cell>
          <cell r="E25">
            <v>25700000</v>
          </cell>
          <cell r="F25">
            <v>15090000</v>
          </cell>
          <cell r="G25">
            <v>10735000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51525000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51525000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25700000</v>
          </cell>
          <cell r="AY25">
            <v>51525000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51525000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51525000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15090000</v>
          </cell>
          <cell r="CP25">
            <v>51525000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51525000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51525000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10735000</v>
          </cell>
          <cell r="EG25">
            <v>51525000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51525000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51525000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51525000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890000</v>
          </cell>
          <cell r="E26">
            <v>0</v>
          </cell>
          <cell r="F26">
            <v>0</v>
          </cell>
          <cell r="G26">
            <v>890000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890000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890000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890000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890000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890000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890000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890000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890000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890000</v>
          </cell>
          <cell r="EG26">
            <v>890000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890000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890000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890000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890000</v>
          </cell>
          <cell r="E27">
            <v>0</v>
          </cell>
          <cell r="F27">
            <v>0</v>
          </cell>
          <cell r="G27">
            <v>890000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890000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890000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890000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890000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890000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890000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890000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890000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890000</v>
          </cell>
          <cell r="EG27">
            <v>890000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890000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890000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890000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22500000</v>
          </cell>
          <cell r="E28">
            <v>22500000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22500000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22500000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22500000</v>
          </cell>
          <cell r="AY28">
            <v>22500000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22500000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22500000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22500000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22500000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22500000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22500000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22500000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22500000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22500000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22500000</v>
          </cell>
          <cell r="E29">
            <v>22500000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22500000</v>
          </cell>
          <cell r="AY29">
            <v>22500000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22500000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7700000</v>
          </cell>
          <cell r="E30">
            <v>0</v>
          </cell>
          <cell r="F30">
            <v>7200000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7700000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7700000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7700000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7700000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7700000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7200000</v>
          </cell>
          <cell r="CP30">
            <v>7700000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7700000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7700000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7700000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7700000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7700000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7700000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2700000</v>
          </cell>
          <cell r="E31">
            <v>0</v>
          </cell>
          <cell r="F31">
            <v>2700000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2700000</v>
          </cell>
          <cell r="CP31">
            <v>2700000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2700000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2700000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5000000</v>
          </cell>
          <cell r="E32">
            <v>0</v>
          </cell>
          <cell r="F32">
            <v>4500000</v>
          </cell>
          <cell r="G32">
            <v>500000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4500000</v>
          </cell>
          <cell r="CP32">
            <v>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500000</v>
          </cell>
          <cell r="EG32">
            <v>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5000000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2475000</v>
          </cell>
          <cell r="E33">
            <v>0</v>
          </cell>
          <cell r="F33">
            <v>1650000</v>
          </cell>
          <cell r="G33">
            <v>825000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2475000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1650000</v>
          </cell>
          <cell r="CP33">
            <v>2475000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825000</v>
          </cell>
          <cell r="EG33">
            <v>2475000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2475000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2475000</v>
          </cell>
          <cell r="E34">
            <v>0</v>
          </cell>
          <cell r="F34">
            <v>1650000</v>
          </cell>
          <cell r="G34">
            <v>825000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2475000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2475000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2475000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2475000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2475000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1650000</v>
          </cell>
          <cell r="CP34">
            <v>2475000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2475000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2475000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825000</v>
          </cell>
          <cell r="EG34">
            <v>2475000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2475000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2475000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2475000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17960000</v>
          </cell>
          <cell r="E35">
            <v>3200000</v>
          </cell>
          <cell r="F35">
            <v>6240000</v>
          </cell>
          <cell r="G35">
            <v>8520000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17960000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17960000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3200000</v>
          </cell>
          <cell r="AY35">
            <v>17960000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17960000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17960000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6240000</v>
          </cell>
          <cell r="CP35">
            <v>17960000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17960000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17960000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8520000</v>
          </cell>
          <cell r="EG35">
            <v>17960000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17960000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17960000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17960000</v>
          </cell>
        </row>
        <row r="36">
          <cell r="A36">
            <v>22</v>
          </cell>
          <cell r="B36" t="str">
            <v>5 . 2 . 2 . 15 . 01</v>
          </cell>
          <cell r="C36" t="str">
            <v>Belanja perjalanan dinas dalam daerah</v>
          </cell>
          <cell r="D36">
            <v>365000</v>
          </cell>
          <cell r="E36">
            <v>0</v>
          </cell>
          <cell r="F36">
            <v>0</v>
          </cell>
          <cell r="G36">
            <v>365000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365000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365000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365000</v>
          </cell>
          <cell r="EG36">
            <v>365000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365000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17595000</v>
          </cell>
          <cell r="E37">
            <v>3200000</v>
          </cell>
          <cell r="F37">
            <v>6240000</v>
          </cell>
          <cell r="G37">
            <v>8155000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17595000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17595000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3200000</v>
          </cell>
          <cell r="AY37">
            <v>17595000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17595000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17595000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6240000</v>
          </cell>
          <cell r="CP37">
            <v>17595000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17595000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17595000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8155000</v>
          </cell>
          <cell r="EG37">
            <v>17595000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17595000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17595000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17595000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1.20 . 1.20.03 . 23 . 01</v>
          </cell>
          <cell r="C15" t="str">
            <v>Penyusunan sistem informasi terhadap layanan publik</v>
          </cell>
          <cell r="D15">
            <v>247455100</v>
          </cell>
          <cell r="E15">
            <v>2400000</v>
          </cell>
          <cell r="F15">
            <v>20500000</v>
          </cell>
          <cell r="G15">
            <v>165561700</v>
          </cell>
          <cell r="H15">
            <v>58993400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247455100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247455100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2400000</v>
          </cell>
          <cell r="AY15">
            <v>247455100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247455100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247455100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20500000</v>
          </cell>
          <cell r="CP15">
            <v>247455100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247455100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247455100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165561700</v>
          </cell>
          <cell r="EG15">
            <v>247455100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247455100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247455100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58993400</v>
          </cell>
          <cell r="FX15">
            <v>247455100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85365000</v>
          </cell>
          <cell r="E16">
            <v>2400000</v>
          </cell>
          <cell r="F16">
            <v>0</v>
          </cell>
          <cell r="G16">
            <v>82132500</v>
          </cell>
          <cell r="H16">
            <v>832500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85365000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85365000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2400000</v>
          </cell>
          <cell r="AY16">
            <v>85365000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85365000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85365000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85365000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85365000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85365000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82132500</v>
          </cell>
          <cell r="EG16">
            <v>85365000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85365000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85365000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832500</v>
          </cell>
          <cell r="FX16">
            <v>85365000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50265000</v>
          </cell>
          <cell r="E17">
            <v>2400000</v>
          </cell>
          <cell r="F17">
            <v>0</v>
          </cell>
          <cell r="G17">
            <v>47032500</v>
          </cell>
          <cell r="H17">
            <v>832500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50265000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50265000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2400000</v>
          </cell>
          <cell r="AY17">
            <v>50265000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50265000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50265000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50265000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50265000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50265000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47032500</v>
          </cell>
          <cell r="EG17">
            <v>50265000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50265000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50265000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832500</v>
          </cell>
          <cell r="FX17">
            <v>50265000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0</v>
          </cell>
          <cell r="G18">
            <v>2400000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2400000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1665000</v>
          </cell>
          <cell r="E19">
            <v>0</v>
          </cell>
          <cell r="F19">
            <v>0</v>
          </cell>
          <cell r="G19">
            <v>832500</v>
          </cell>
          <cell r="H19">
            <v>832500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1665000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1665000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1665000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1665000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1665000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1665000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1665000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1665000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832500</v>
          </cell>
          <cell r="EG19">
            <v>1665000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1665000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1665000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832500</v>
          </cell>
          <cell r="FX19">
            <v>1665000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22500000</v>
          </cell>
          <cell r="E20">
            <v>0</v>
          </cell>
          <cell r="F20">
            <v>0</v>
          </cell>
          <cell r="G20">
            <v>22500000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22500000</v>
          </cell>
          <cell r="EG20">
            <v>22500000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22500000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21300000</v>
          </cell>
          <cell r="E21">
            <v>0</v>
          </cell>
          <cell r="F21">
            <v>0</v>
          </cell>
          <cell r="G21">
            <v>21300000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21300000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21300000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21300000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21300000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21300000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21300000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21300000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21300000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21300000</v>
          </cell>
          <cell r="EG21">
            <v>21300000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21300000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21300000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21300000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35100000</v>
          </cell>
          <cell r="E22">
            <v>0</v>
          </cell>
          <cell r="F22">
            <v>0</v>
          </cell>
          <cell r="G22">
            <v>35100000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35100000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35100000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35100000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35100000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35100000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35100000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35100000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35100000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35100000</v>
          </cell>
          <cell r="EG22">
            <v>35100000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35100000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35100000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35100000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27000000</v>
          </cell>
          <cell r="E23">
            <v>0</v>
          </cell>
          <cell r="F23">
            <v>0</v>
          </cell>
          <cell r="G23">
            <v>27000000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27000000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27000000</v>
          </cell>
          <cell r="EG23">
            <v>27000000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27000000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8100000</v>
          </cell>
          <cell r="E24">
            <v>0</v>
          </cell>
          <cell r="F24">
            <v>0</v>
          </cell>
          <cell r="G24">
            <v>8100000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8100000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8100000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162090100</v>
          </cell>
          <cell r="E25">
            <v>0</v>
          </cell>
          <cell r="F25">
            <v>20500000</v>
          </cell>
          <cell r="G25">
            <v>83429200</v>
          </cell>
          <cell r="H25">
            <v>58160900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162090100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162090100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162090100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162090100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162090100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20500000</v>
          </cell>
          <cell r="CP25">
            <v>162090100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162090100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162090100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83429200</v>
          </cell>
          <cell r="EG25">
            <v>162090100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162090100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162090100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58160900</v>
          </cell>
          <cell r="FX25">
            <v>162090100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500000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500000</v>
          </cell>
          <cell r="G27">
            <v>0</v>
          </cell>
          <cell r="H27">
            <v>500000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500000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11250000</v>
          </cell>
          <cell r="E28">
            <v>0</v>
          </cell>
          <cell r="F28">
            <v>0</v>
          </cell>
          <cell r="G28">
            <v>11250000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11250000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11250000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11250000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11250000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11250000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11250000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11250000</v>
          </cell>
          <cell r="EG28">
            <v>11250000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11250000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11250000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11250000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11250000</v>
          </cell>
          <cell r="E29">
            <v>0</v>
          </cell>
          <cell r="F29">
            <v>0</v>
          </cell>
          <cell r="G29">
            <v>11250000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11250000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11250000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11250000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11250000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11250000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11250000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11250000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11250000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11250000</v>
          </cell>
          <cell r="EG29">
            <v>11250000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11250000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11250000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11250000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47462700</v>
          </cell>
          <cell r="E30">
            <v>0</v>
          </cell>
          <cell r="F30">
            <v>0</v>
          </cell>
          <cell r="G30">
            <v>47179200</v>
          </cell>
          <cell r="H30">
            <v>283500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47462700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47462700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47462700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47462700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47462700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47462700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47462700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47462700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47179200</v>
          </cell>
          <cell r="EG30">
            <v>47462700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47462700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47462700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283500</v>
          </cell>
          <cell r="FX30">
            <v>47462700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47179200</v>
          </cell>
          <cell r="E31">
            <v>0</v>
          </cell>
          <cell r="F31">
            <v>0</v>
          </cell>
          <cell r="G31">
            <v>47179200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47179200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47179200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47179200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47179200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47179200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47179200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47179200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47179200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47179200</v>
          </cell>
          <cell r="EG31">
            <v>47179200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47179200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47179200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47179200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283500</v>
          </cell>
          <cell r="E32">
            <v>0</v>
          </cell>
          <cell r="F32">
            <v>0</v>
          </cell>
          <cell r="G32">
            <v>0</v>
          </cell>
          <cell r="H32">
            <v>283500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283500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283500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283500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283500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283500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283500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283500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283500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283500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283500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283500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283500</v>
          </cell>
          <cell r="FX32">
            <v>283500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4717400</v>
          </cell>
          <cell r="E33">
            <v>0</v>
          </cell>
          <cell r="F33">
            <v>2000000</v>
          </cell>
          <cell r="G33">
            <v>0</v>
          </cell>
          <cell r="H33">
            <v>2717400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4717400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4717400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4717400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4717400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4717400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2000000</v>
          </cell>
          <cell r="CP33">
            <v>4717400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4717400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4717400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4717400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4717400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4717400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2717400</v>
          </cell>
          <cell r="FX33">
            <v>4717400</v>
          </cell>
        </row>
        <row r="34">
          <cell r="A34">
            <v>20</v>
          </cell>
          <cell r="B34" t="str">
            <v>5 . 2 . 2 . 06 . 02</v>
          </cell>
          <cell r="C34" t="str">
            <v>Belanja Penggandaan/Fotocopy</v>
          </cell>
          <cell r="D34">
            <v>4717400</v>
          </cell>
          <cell r="E34">
            <v>0</v>
          </cell>
          <cell r="F34">
            <v>2000000</v>
          </cell>
          <cell r="G34">
            <v>0</v>
          </cell>
          <cell r="H34">
            <v>2717400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4717400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4717400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4717400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4717400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4717400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2000000</v>
          </cell>
          <cell r="CP34">
            <v>4717400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4717400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4717400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4717400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4717400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4717400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2717400</v>
          </cell>
          <cell r="FX34">
            <v>4717400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18000000</v>
          </cell>
          <cell r="E35">
            <v>0</v>
          </cell>
          <cell r="F35">
            <v>18000000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18000000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18000000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18000000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18000000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18000000</v>
          </cell>
          <cell r="CP35">
            <v>18000000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18000000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18000000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18000000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18000000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18000000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18000000</v>
          </cell>
        </row>
        <row r="36">
          <cell r="A36">
            <v>22</v>
          </cell>
          <cell r="B36" t="str">
            <v>5 . 2 . 2 . 07 . 03</v>
          </cell>
          <cell r="C36" t="str">
            <v>Belanja sewa ruang rapat/pertemuan</v>
          </cell>
          <cell r="D36">
            <v>18000000</v>
          </cell>
          <cell r="E36">
            <v>0</v>
          </cell>
          <cell r="F36">
            <v>18000000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18000000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18000000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18000000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18000000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18000000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18000000</v>
          </cell>
          <cell r="CP36">
            <v>18000000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18000000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18000000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18000000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18000000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18000000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18000000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21560000</v>
          </cell>
          <cell r="E37">
            <v>0</v>
          </cell>
          <cell r="F37">
            <v>0</v>
          </cell>
          <cell r="G37">
            <v>0</v>
          </cell>
          <cell r="H37">
            <v>21560000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21560000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21560000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21560000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21560000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21560000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21560000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21560000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21560000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21560000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21560000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21560000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21560000</v>
          </cell>
          <cell r="FX37">
            <v>21560000</v>
          </cell>
        </row>
        <row r="38">
          <cell r="A38">
            <v>24</v>
          </cell>
          <cell r="B38" t="str">
            <v>5 . 2 . 2 . 11 . 02</v>
          </cell>
          <cell r="C38" t="str">
            <v>Belanja makanan dan minuman rapat</v>
          </cell>
          <cell r="D38">
            <v>3795000</v>
          </cell>
          <cell r="E38">
            <v>0</v>
          </cell>
          <cell r="F38">
            <v>0</v>
          </cell>
          <cell r="G38">
            <v>0</v>
          </cell>
          <cell r="H38">
            <v>3795000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3795000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3795000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3795000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3795000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3795000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3795000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3795000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3795000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3795000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3795000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3795000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3795000</v>
          </cell>
          <cell r="FX38">
            <v>3795000</v>
          </cell>
        </row>
        <row r="39">
          <cell r="A39">
            <v>25</v>
          </cell>
          <cell r="B39" t="str">
            <v>5 . 2 . 2 . 11 . 04</v>
          </cell>
          <cell r="C39" t="str">
            <v>Belanja makanan dan minuman pelaksanaan kegiatan</v>
          </cell>
          <cell r="D39">
            <v>17765000</v>
          </cell>
          <cell r="E39">
            <v>0</v>
          </cell>
          <cell r="F39">
            <v>0</v>
          </cell>
          <cell r="G39">
            <v>0</v>
          </cell>
          <cell r="H39">
            <v>17765000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17765000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17765000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17765000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17765000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17765000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17765000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17765000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17765000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17765000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17765000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17765000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17765000</v>
          </cell>
          <cell r="FX39">
            <v>17765000</v>
          </cell>
        </row>
        <row r="40">
          <cell r="A40">
            <v>26</v>
          </cell>
          <cell r="B40" t="str">
            <v>5 . 2 . 2 . 15</v>
          </cell>
          <cell r="C40" t="str">
            <v>Belanja Perjalanan Dinas</v>
          </cell>
          <cell r="D40">
            <v>58100000</v>
          </cell>
          <cell r="E40">
            <v>0</v>
          </cell>
          <cell r="F40">
            <v>0</v>
          </cell>
          <cell r="G40">
            <v>25000000</v>
          </cell>
          <cell r="H40">
            <v>33100000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58100000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58100000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58100000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58100000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58100000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58100000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58100000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58100000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25000000</v>
          </cell>
          <cell r="EG40">
            <v>58100000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58100000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58100000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33100000</v>
          </cell>
          <cell r="FX40">
            <v>58100000</v>
          </cell>
        </row>
        <row r="41">
          <cell r="A41">
            <v>27</v>
          </cell>
          <cell r="B41" t="str">
            <v>5 . 2 . 2 . 15 . 01</v>
          </cell>
          <cell r="C41" t="str">
            <v>Belanja perjalanan dinas dalam daerah</v>
          </cell>
          <cell r="D41">
            <v>6200000</v>
          </cell>
          <cell r="E41">
            <v>0</v>
          </cell>
          <cell r="F41">
            <v>0</v>
          </cell>
          <cell r="G41">
            <v>0</v>
          </cell>
          <cell r="H41">
            <v>6200000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6200000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6200000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6200000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6200000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6200000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6200000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6200000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6200000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6200000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6200000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6200000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6200000</v>
          </cell>
          <cell r="FX41">
            <v>6200000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51900000</v>
          </cell>
          <cell r="E42">
            <v>0</v>
          </cell>
          <cell r="F42">
            <v>0</v>
          </cell>
          <cell r="G42">
            <v>25000000</v>
          </cell>
          <cell r="H42">
            <v>26900000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51900000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51900000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51900000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51900000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51900000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51900000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51900000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51900000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25000000</v>
          </cell>
          <cell r="EG42">
            <v>51900000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51900000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51900000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26900000</v>
          </cell>
          <cell r="FX42">
            <v>51900000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1.20 . 1.20.03 . 01 . 01</v>
          </cell>
          <cell r="C15" t="str">
            <v>Penyediaan jasa surat menyurat</v>
          </cell>
          <cell r="D15">
            <v>71725000</v>
          </cell>
          <cell r="E15">
            <v>20100000</v>
          </cell>
          <cell r="F15">
            <v>20600000</v>
          </cell>
          <cell r="G15">
            <v>19825000</v>
          </cell>
          <cell r="H15">
            <v>11200000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71725000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71725000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20100000</v>
          </cell>
          <cell r="AY15">
            <v>71725000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71725000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71725000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20600000</v>
          </cell>
          <cell r="CP15">
            <v>71725000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71725000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71725000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19825000</v>
          </cell>
          <cell r="EG15">
            <v>71725000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71725000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71725000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11200000</v>
          </cell>
          <cell r="FX15">
            <v>71725000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8525000</v>
          </cell>
          <cell r="E16">
            <v>2700000</v>
          </cell>
          <cell r="F16">
            <v>2700000</v>
          </cell>
          <cell r="G16">
            <v>1925000</v>
          </cell>
          <cell r="H16">
            <v>1200000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8525000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2700000</v>
          </cell>
          <cell r="AY16">
            <v>8525000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8525000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8525000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2700000</v>
          </cell>
          <cell r="CP16">
            <v>8525000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8525000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8525000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1925000</v>
          </cell>
          <cell r="EG16">
            <v>8525000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8525000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8525000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1200000</v>
          </cell>
          <cell r="FX16">
            <v>8525000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3725000</v>
          </cell>
          <cell r="E17">
            <v>1500000</v>
          </cell>
          <cell r="F17">
            <v>1500000</v>
          </cell>
          <cell r="G17">
            <v>725000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3725000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3725000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3725000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3725000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3725000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3725000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3725000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725000</v>
          </cell>
          <cell r="EG17">
            <v>3725000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3725000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3725000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3725000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725000</v>
          </cell>
          <cell r="E19">
            <v>0</v>
          </cell>
          <cell r="F19">
            <v>0</v>
          </cell>
          <cell r="G19">
            <v>725000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725000</v>
          </cell>
        </row>
        <row r="20">
          <cell r="A20">
            <v>6</v>
          </cell>
          <cell r="B20" t="str">
            <v>5 . 2 . 1 . 03</v>
          </cell>
          <cell r="C20" t="str">
            <v>Uang Lembur</v>
          </cell>
          <cell r="D20">
            <v>4800000</v>
          </cell>
          <cell r="E20">
            <v>1200000</v>
          </cell>
          <cell r="F20">
            <v>1200000</v>
          </cell>
          <cell r="G20">
            <v>1200000</v>
          </cell>
          <cell r="H20">
            <v>1200000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4800000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4800000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1200000</v>
          </cell>
          <cell r="AY20">
            <v>4800000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4800000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4800000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1200000</v>
          </cell>
          <cell r="CP20">
            <v>4800000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4800000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4800000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1200000</v>
          </cell>
          <cell r="EG20">
            <v>4800000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4800000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4800000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1200000</v>
          </cell>
          <cell r="FX20">
            <v>4800000</v>
          </cell>
        </row>
        <row r="21">
          <cell r="A21">
            <v>7</v>
          </cell>
          <cell r="B21" t="str">
            <v>5 . 2 . 1 . 03 . 01</v>
          </cell>
          <cell r="C21" t="str">
            <v>Uang Lembur  PNS</v>
          </cell>
          <cell r="D21">
            <v>4800000</v>
          </cell>
          <cell r="E21">
            <v>1200000</v>
          </cell>
          <cell r="F21">
            <v>1200000</v>
          </cell>
          <cell r="G21">
            <v>1200000</v>
          </cell>
          <cell r="H21">
            <v>1200000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1200000</v>
          </cell>
          <cell r="AY21">
            <v>4800000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1200000</v>
          </cell>
          <cell r="CP21">
            <v>4800000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1200000</v>
          </cell>
          <cell r="EG21">
            <v>4800000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1200000</v>
          </cell>
          <cell r="FX21">
            <v>4800000</v>
          </cell>
        </row>
        <row r="22">
          <cell r="A22">
            <v>8</v>
          </cell>
          <cell r="B22" t="str">
            <v>5 . 2 . 2</v>
          </cell>
          <cell r="C22" t="str">
            <v>Belanja Barang dan Jasa</v>
          </cell>
          <cell r="D22">
            <v>63200000</v>
          </cell>
          <cell r="E22">
            <v>17400000</v>
          </cell>
          <cell r="F22">
            <v>17900000</v>
          </cell>
          <cell r="G22">
            <v>17900000</v>
          </cell>
          <cell r="H22">
            <v>10000000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63200000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63200000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17400000</v>
          </cell>
          <cell r="AY22">
            <v>63200000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63200000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63200000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17900000</v>
          </cell>
          <cell r="CP22">
            <v>63200000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63200000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63200000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17900000</v>
          </cell>
          <cell r="EG22">
            <v>63200000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63200000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63200000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10000000</v>
          </cell>
          <cell r="FX22">
            <v>63200000</v>
          </cell>
        </row>
        <row r="23">
          <cell r="A23">
            <v>9</v>
          </cell>
          <cell r="B23" t="str">
            <v>5 . 2 . 2 . 01</v>
          </cell>
          <cell r="C23" t="str">
            <v>Belanja Bahan Pakai Habis Kantor</v>
          </cell>
          <cell r="D23">
            <v>8100000</v>
          </cell>
          <cell r="E23">
            <v>2000000</v>
          </cell>
          <cell r="F23">
            <v>2500000</v>
          </cell>
          <cell r="G23">
            <v>2500000</v>
          </cell>
          <cell r="H23">
            <v>1100000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8100000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8100000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2000000</v>
          </cell>
          <cell r="AY23">
            <v>8100000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8100000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8100000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2500000</v>
          </cell>
          <cell r="CP23">
            <v>8100000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8100000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8100000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2500000</v>
          </cell>
          <cell r="EG23">
            <v>8100000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8100000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8100000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1100000</v>
          </cell>
          <cell r="FX23">
            <v>8100000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8100000</v>
          </cell>
          <cell r="E24">
            <v>2000000</v>
          </cell>
          <cell r="F24">
            <v>2500000</v>
          </cell>
          <cell r="G24">
            <v>2500000</v>
          </cell>
          <cell r="H24">
            <v>1100000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2000000</v>
          </cell>
          <cell r="AY24">
            <v>8100000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2500000</v>
          </cell>
          <cell r="CP24">
            <v>8100000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2500000</v>
          </cell>
          <cell r="EG24">
            <v>8100000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1100000</v>
          </cell>
          <cell r="FX24">
            <v>8100000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53500000</v>
          </cell>
          <cell r="E25">
            <v>15000000</v>
          </cell>
          <cell r="F25">
            <v>15000000</v>
          </cell>
          <cell r="G25">
            <v>15000000</v>
          </cell>
          <cell r="H25">
            <v>8500000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53500000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53500000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15000000</v>
          </cell>
          <cell r="AY25">
            <v>53500000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53500000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53500000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15000000</v>
          </cell>
          <cell r="CP25">
            <v>53500000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53500000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53500000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15000000</v>
          </cell>
          <cell r="EG25">
            <v>53500000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53500000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53500000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8500000</v>
          </cell>
          <cell r="FX25">
            <v>53500000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53500000</v>
          </cell>
          <cell r="E26">
            <v>15000000</v>
          </cell>
          <cell r="F26">
            <v>15000000</v>
          </cell>
          <cell r="G26">
            <v>15000000</v>
          </cell>
          <cell r="H26">
            <v>8500000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53500000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53500000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15000000</v>
          </cell>
          <cell r="AY26">
            <v>53500000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53500000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53500000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15000000</v>
          </cell>
          <cell r="CP26">
            <v>53500000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53500000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53500000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15000000</v>
          </cell>
          <cell r="EG26">
            <v>53500000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53500000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53500000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8500000</v>
          </cell>
          <cell r="FX26">
            <v>53500000</v>
          </cell>
        </row>
        <row r="27">
          <cell r="A27">
            <v>13</v>
          </cell>
          <cell r="B27" t="str">
            <v>5 . 2 . 2 . 11</v>
          </cell>
          <cell r="C27" t="str">
            <v>Belanja Makanan dan  Minuman</v>
          </cell>
          <cell r="D27">
            <v>1600000</v>
          </cell>
          <cell r="E27">
            <v>400000</v>
          </cell>
          <cell r="F27">
            <v>400000</v>
          </cell>
          <cell r="G27">
            <v>400000</v>
          </cell>
          <cell r="H27">
            <v>400000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1600000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1600000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400000</v>
          </cell>
          <cell r="AY27">
            <v>1600000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1600000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1600000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400000</v>
          </cell>
          <cell r="CP27">
            <v>1600000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1600000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1600000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400000</v>
          </cell>
          <cell r="EG27">
            <v>1600000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1600000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1600000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400000</v>
          </cell>
          <cell r="FX27">
            <v>1600000</v>
          </cell>
        </row>
        <row r="28">
          <cell r="A28">
            <v>14</v>
          </cell>
          <cell r="B28" t="str">
            <v>5 . 2 . 2 . 11 . 04</v>
          </cell>
          <cell r="C28" t="str">
            <v>Belanja makanan dan minuman pelaksanaan kegiatan</v>
          </cell>
          <cell r="D28">
            <v>1600000</v>
          </cell>
          <cell r="E28">
            <v>400000</v>
          </cell>
          <cell r="F28">
            <v>400000</v>
          </cell>
          <cell r="G28">
            <v>400000</v>
          </cell>
          <cell r="H28">
            <v>400000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1600000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1600000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400000</v>
          </cell>
          <cell r="AY28">
            <v>1600000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1600000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1600000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400000</v>
          </cell>
          <cell r="CP28">
            <v>1600000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1600000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1600000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400000</v>
          </cell>
          <cell r="EG28">
            <v>1600000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1600000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1600000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400000</v>
          </cell>
          <cell r="FX28">
            <v>1600000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1.20 . 1.20.03 . 25 . 01</v>
          </cell>
          <cell r="C15" t="str">
            <v>Fasilitasi / pembentukan kerjasama antar daerah dalam penyediaan pelayanan publik</v>
          </cell>
          <cell r="D15">
            <v>152623000</v>
          </cell>
          <cell r="E15">
            <v>32781000</v>
          </cell>
          <cell r="F15">
            <v>43198000</v>
          </cell>
          <cell r="G15">
            <v>43558000</v>
          </cell>
          <cell r="H15">
            <v>33086000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152623000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152623000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32781000</v>
          </cell>
          <cell r="AY15">
            <v>152623000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152623000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152623000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43198000</v>
          </cell>
          <cell r="CP15">
            <v>152623000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152623000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152623000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43558000</v>
          </cell>
          <cell r="EG15">
            <v>152623000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152623000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152623000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33086000</v>
          </cell>
          <cell r="FX15">
            <v>152623000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74160000</v>
          </cell>
          <cell r="E16">
            <v>18450000</v>
          </cell>
          <cell r="F16">
            <v>18450000</v>
          </cell>
          <cell r="G16">
            <v>18810000</v>
          </cell>
          <cell r="H16">
            <v>18450000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74160000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74160000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18450000</v>
          </cell>
          <cell r="AY16">
            <v>74160000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74160000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74160000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18450000</v>
          </cell>
          <cell r="CP16">
            <v>74160000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74160000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74160000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18810000</v>
          </cell>
          <cell r="EG16">
            <v>74160000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74160000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74160000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18450000</v>
          </cell>
          <cell r="FX16">
            <v>74160000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69800000</v>
          </cell>
          <cell r="E17">
            <v>17450000</v>
          </cell>
          <cell r="F17">
            <v>17450000</v>
          </cell>
          <cell r="G17">
            <v>17450000</v>
          </cell>
          <cell r="H17">
            <v>17450000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69800000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69800000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17450000</v>
          </cell>
          <cell r="AY17">
            <v>69800000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69800000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69800000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17450000</v>
          </cell>
          <cell r="CP17">
            <v>69800000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69800000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69800000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17450000</v>
          </cell>
          <cell r="EG17">
            <v>69800000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69800000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69800000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17450000</v>
          </cell>
          <cell r="FX17">
            <v>69800000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2600000</v>
          </cell>
          <cell r="E18">
            <v>650000</v>
          </cell>
          <cell r="F18">
            <v>650000</v>
          </cell>
          <cell r="G18">
            <v>650000</v>
          </cell>
          <cell r="H18">
            <v>650000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2600000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2600000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2600000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2600000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2600000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650000</v>
          </cell>
          <cell r="CP18">
            <v>2600000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2600000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2600000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2600000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2600000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2600000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650000</v>
          </cell>
          <cell r="FX18">
            <v>2600000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67200000</v>
          </cell>
          <cell r="E19">
            <v>16800000</v>
          </cell>
          <cell r="F19">
            <v>16800000</v>
          </cell>
          <cell r="G19">
            <v>16800000</v>
          </cell>
          <cell r="H19">
            <v>16800000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67200000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67200000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16800000</v>
          </cell>
          <cell r="AY19">
            <v>67200000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67200000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67200000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16800000</v>
          </cell>
          <cell r="CP19">
            <v>67200000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67200000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67200000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16800000</v>
          </cell>
          <cell r="EG19">
            <v>67200000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67200000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67200000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16800000</v>
          </cell>
          <cell r="FX19">
            <v>67200000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4000000</v>
          </cell>
          <cell r="E20">
            <v>1000000</v>
          </cell>
          <cell r="F20">
            <v>1000000</v>
          </cell>
          <cell r="G20">
            <v>1000000</v>
          </cell>
          <cell r="H20">
            <v>1000000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4000000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1000000</v>
          </cell>
          <cell r="AY20">
            <v>4000000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1000000</v>
          </cell>
          <cell r="CP20">
            <v>4000000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4000000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</v>
          </cell>
          <cell r="EG20">
            <v>4000000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4000000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4000000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</v>
          </cell>
          <cell r="FX20">
            <v>4000000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4000000</v>
          </cell>
          <cell r="E21">
            <v>1000000</v>
          </cell>
          <cell r="F21">
            <v>1000000</v>
          </cell>
          <cell r="G21">
            <v>1000000</v>
          </cell>
          <cell r="H21">
            <v>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1000000</v>
          </cell>
          <cell r="AY21">
            <v>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1000000</v>
          </cell>
          <cell r="CP21">
            <v>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</v>
          </cell>
          <cell r="EG21">
            <v>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</v>
          </cell>
          <cell r="FX21">
            <v>4000000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360000</v>
          </cell>
          <cell r="E22">
            <v>0</v>
          </cell>
          <cell r="F22">
            <v>0</v>
          </cell>
          <cell r="G22">
            <v>360000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360000</v>
          </cell>
          <cell r="EG22">
            <v>360000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360000</v>
          </cell>
          <cell r="E23">
            <v>0</v>
          </cell>
          <cell r="F23">
            <v>0</v>
          </cell>
          <cell r="G23">
            <v>360000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360000</v>
          </cell>
          <cell r="EG23">
            <v>360000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78463000</v>
          </cell>
          <cell r="E24">
            <v>14331000</v>
          </cell>
          <cell r="F24">
            <v>24748000</v>
          </cell>
          <cell r="G24">
            <v>24748000</v>
          </cell>
          <cell r="H24">
            <v>14636000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78463000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78463000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14331000</v>
          </cell>
          <cell r="AY24">
            <v>78463000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78463000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78463000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24748000</v>
          </cell>
          <cell r="CP24">
            <v>78463000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78463000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78463000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24748000</v>
          </cell>
          <cell r="EG24">
            <v>78463000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78463000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78463000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14636000</v>
          </cell>
          <cell r="FX24">
            <v>78463000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2093000</v>
          </cell>
          <cell r="E25">
            <v>1256000</v>
          </cell>
          <cell r="F25">
            <v>273000</v>
          </cell>
          <cell r="G25">
            <v>273000</v>
          </cell>
          <cell r="H25">
            <v>291000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2093000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2093000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1256000</v>
          </cell>
          <cell r="AY25">
            <v>2093000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2093000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2093000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273000</v>
          </cell>
          <cell r="CP25">
            <v>2093000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2093000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2093000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273000</v>
          </cell>
          <cell r="EG25">
            <v>2093000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2093000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2093000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291000</v>
          </cell>
          <cell r="FX25">
            <v>2093000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983000</v>
          </cell>
          <cell r="E26">
            <v>983000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983000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983000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983000</v>
          </cell>
          <cell r="AY26">
            <v>983000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983000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983000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983000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983000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983000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983000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983000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983000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983000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1110000</v>
          </cell>
          <cell r="E27">
            <v>273000</v>
          </cell>
          <cell r="F27">
            <v>273000</v>
          </cell>
          <cell r="G27">
            <v>273000</v>
          </cell>
          <cell r="H27">
            <v>291000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1110000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1110000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273000</v>
          </cell>
          <cell r="AY27">
            <v>1110000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1110000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1110000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273000</v>
          </cell>
          <cell r="CP27">
            <v>1110000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1110000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1110000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273000</v>
          </cell>
          <cell r="EG27">
            <v>1110000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1110000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1110000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291000</v>
          </cell>
          <cell r="FX27">
            <v>1110000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9900000</v>
          </cell>
          <cell r="E28">
            <v>2475000</v>
          </cell>
          <cell r="F28">
            <v>2475000</v>
          </cell>
          <cell r="G28">
            <v>2475000</v>
          </cell>
          <cell r="H28">
            <v>2475000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9900000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9900000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2475000</v>
          </cell>
          <cell r="AY28">
            <v>9900000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9900000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9900000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2475000</v>
          </cell>
          <cell r="CP28">
            <v>9900000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9900000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9900000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2475000</v>
          </cell>
          <cell r="EG28">
            <v>9900000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9900000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9900000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2475000</v>
          </cell>
          <cell r="FX28">
            <v>9900000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9900000</v>
          </cell>
          <cell r="E29">
            <v>2475000</v>
          </cell>
          <cell r="F29">
            <v>2475000</v>
          </cell>
          <cell r="G29">
            <v>2475000</v>
          </cell>
          <cell r="H29">
            <v>2475000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2475000</v>
          </cell>
          <cell r="AY29">
            <v>9900000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2475000</v>
          </cell>
          <cell r="CP29">
            <v>9900000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2475000</v>
          </cell>
          <cell r="EG29">
            <v>9900000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2475000</v>
          </cell>
          <cell r="FX29">
            <v>9900000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66470000</v>
          </cell>
          <cell r="E30">
            <v>10600000</v>
          </cell>
          <cell r="F30">
            <v>22000000</v>
          </cell>
          <cell r="G30">
            <v>22000000</v>
          </cell>
          <cell r="H30">
            <v>11870000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66470000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66470000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10600000</v>
          </cell>
          <cell r="AY30">
            <v>66470000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66470000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66470000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22000000</v>
          </cell>
          <cell r="CP30">
            <v>66470000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66470000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66470000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22000000</v>
          </cell>
          <cell r="EG30">
            <v>66470000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66470000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66470000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11870000</v>
          </cell>
          <cell r="FX30">
            <v>66470000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1640000</v>
          </cell>
          <cell r="E31">
            <v>1160000</v>
          </cell>
          <cell r="F31">
            <v>0</v>
          </cell>
          <cell r="G31">
            <v>0</v>
          </cell>
          <cell r="H31">
            <v>480000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1160000</v>
          </cell>
          <cell r="AY31">
            <v>1640000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1640000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480000</v>
          </cell>
          <cell r="FX31">
            <v>1640000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64830000</v>
          </cell>
          <cell r="E32">
            <v>9440000</v>
          </cell>
          <cell r="F32">
            <v>22000000</v>
          </cell>
          <cell r="G32">
            <v>22000000</v>
          </cell>
          <cell r="H32">
            <v>11390000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64830000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64830000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9440000</v>
          </cell>
          <cell r="AY32">
            <v>64830000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64830000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64830000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22000000</v>
          </cell>
          <cell r="CP32">
            <v>64830000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64830000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64830000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22000000</v>
          </cell>
          <cell r="EG32">
            <v>64830000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64830000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64830000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11390000</v>
          </cell>
          <cell r="FX32">
            <v>64830000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1.20 . 1.20.03 . 26 . 03</v>
          </cell>
          <cell r="C15" t="str">
            <v>Legislasi rancangan peraturan perundang-undangan</v>
          </cell>
          <cell r="D15">
            <v>1253277500</v>
          </cell>
          <cell r="E15">
            <v>476500000</v>
          </cell>
          <cell r="F15">
            <v>459647500</v>
          </cell>
          <cell r="G15">
            <v>200837500</v>
          </cell>
          <cell r="H15">
            <v>116292500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1253277500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1253277500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476500000</v>
          </cell>
          <cell r="AY15">
            <v>1253277500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1253277500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1253277500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459647500</v>
          </cell>
          <cell r="CP15">
            <v>1253277500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1253277500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1253277500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200837500</v>
          </cell>
          <cell r="EG15">
            <v>1253277500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1253277500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1253277500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116292500</v>
          </cell>
          <cell r="FX15">
            <v>1253277500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200475000</v>
          </cell>
          <cell r="E16">
            <v>90375000</v>
          </cell>
          <cell r="F16">
            <v>50100000</v>
          </cell>
          <cell r="G16">
            <v>30000000</v>
          </cell>
          <cell r="H16">
            <v>30000000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200475000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200475000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90375000</v>
          </cell>
          <cell r="AY16">
            <v>200475000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200475000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200475000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50100000</v>
          </cell>
          <cell r="CP16">
            <v>200475000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200475000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200475000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30000000</v>
          </cell>
          <cell r="EG16">
            <v>200475000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200475000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200475000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30000000</v>
          </cell>
          <cell r="FX16">
            <v>200475000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189075000</v>
          </cell>
          <cell r="E17">
            <v>78975000</v>
          </cell>
          <cell r="F17">
            <v>50100000</v>
          </cell>
          <cell r="G17">
            <v>30000000</v>
          </cell>
          <cell r="H17">
            <v>30000000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189075000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189075000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78975000</v>
          </cell>
          <cell r="AY17">
            <v>189075000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189075000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189075000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50100000</v>
          </cell>
          <cell r="CP17">
            <v>189075000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189075000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189075000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30000000</v>
          </cell>
          <cell r="EG17">
            <v>189075000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189075000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189075000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30000000</v>
          </cell>
          <cell r="FX17">
            <v>189075000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5100000</v>
          </cell>
          <cell r="E18">
            <v>0</v>
          </cell>
          <cell r="F18">
            <v>5100000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5100000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5100000</v>
          </cell>
          <cell r="CP18">
            <v>5100000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5100000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1575000</v>
          </cell>
          <cell r="E19">
            <v>1575000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1575000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1575000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1575000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1575000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1575000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1575000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1575000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1575000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1575000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1575000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1575000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182400000</v>
          </cell>
          <cell r="E20">
            <v>77400000</v>
          </cell>
          <cell r="F20">
            <v>45000000</v>
          </cell>
          <cell r="G20">
            <v>30000000</v>
          </cell>
          <cell r="H20">
            <v>30000000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182400000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182400000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77400000</v>
          </cell>
          <cell r="AY20">
            <v>182400000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182400000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182400000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182400000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182400000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182400000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30000000</v>
          </cell>
          <cell r="EG20">
            <v>182400000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182400000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182400000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30000000</v>
          </cell>
          <cell r="FX20">
            <v>182400000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11400000</v>
          </cell>
          <cell r="E21">
            <v>11400000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11400000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11400000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11400000</v>
          </cell>
          <cell r="AY21">
            <v>11400000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11400000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11400000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11400000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11400000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11400000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11400000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11400000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11400000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11400000</v>
          </cell>
          <cell r="E22">
            <v>11400000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11400000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11400000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11400000</v>
          </cell>
          <cell r="AY22">
            <v>11400000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11400000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11400000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11400000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11400000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11400000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11400000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11400000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11400000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11400000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1052802500</v>
          </cell>
          <cell r="E23">
            <v>386125000</v>
          </cell>
          <cell r="F23">
            <v>409547500</v>
          </cell>
          <cell r="G23">
            <v>170837500</v>
          </cell>
          <cell r="H23">
            <v>86292500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1052802500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1052802500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386125000</v>
          </cell>
          <cell r="AY23">
            <v>1052802500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1052802500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1052802500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409547500</v>
          </cell>
          <cell r="CP23">
            <v>1052802500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1052802500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1052802500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170837500</v>
          </cell>
          <cell r="EG23">
            <v>1052802500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1052802500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1052802500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86292500</v>
          </cell>
          <cell r="FX23">
            <v>1052802500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900000</v>
          </cell>
          <cell r="E24">
            <v>0</v>
          </cell>
          <cell r="F24">
            <v>0</v>
          </cell>
          <cell r="G24">
            <v>0</v>
          </cell>
          <cell r="H24">
            <v>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900000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900000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900000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900000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900000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900000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900000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900000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900000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900000</v>
          </cell>
          <cell r="FX24">
            <v>900000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900000</v>
          </cell>
          <cell r="E25">
            <v>0</v>
          </cell>
          <cell r="F25">
            <v>0</v>
          </cell>
          <cell r="G25">
            <v>0</v>
          </cell>
          <cell r="H25">
            <v>900000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900000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900000</v>
          </cell>
          <cell r="FX25">
            <v>900000</v>
          </cell>
        </row>
        <row r="26">
          <cell r="A26">
            <v>12</v>
          </cell>
          <cell r="B26" t="str">
            <v>5 . 2 . 2 . 03</v>
          </cell>
          <cell r="C26" t="str">
            <v>Belanja Jasa Kantor</v>
          </cell>
          <cell r="D26">
            <v>650000</v>
          </cell>
          <cell r="E26">
            <v>650000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650000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650000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650000</v>
          </cell>
          <cell r="AY26">
            <v>650000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650000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650000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650000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650000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650000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650000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650000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650000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650000</v>
          </cell>
        </row>
        <row r="27">
          <cell r="A27">
            <v>13</v>
          </cell>
          <cell r="B27" t="str">
            <v>5 . 2 . 2 . 03 . 13</v>
          </cell>
          <cell r="C27" t="str">
            <v>Belanja Dokumentasi</v>
          </cell>
          <cell r="D27">
            <v>650000</v>
          </cell>
          <cell r="E27">
            <v>650000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650000</v>
          </cell>
          <cell r="AY27">
            <v>650000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650000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650000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650000</v>
          </cell>
        </row>
        <row r="28">
          <cell r="A28">
            <v>14</v>
          </cell>
          <cell r="B28" t="str">
            <v>5 . 2 . 2 . 06</v>
          </cell>
          <cell r="C28" t="str">
            <v>Belanja Cetak dan Penggandaan</v>
          </cell>
          <cell r="D28">
            <v>84250000</v>
          </cell>
          <cell r="E28">
            <v>6500000</v>
          </cell>
          <cell r="F28">
            <v>9000000</v>
          </cell>
          <cell r="G28">
            <v>36250000</v>
          </cell>
          <cell r="H28">
            <v>32500000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84250000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84250000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6500000</v>
          </cell>
          <cell r="AY28">
            <v>84250000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84250000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84250000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9000000</v>
          </cell>
          <cell r="CP28">
            <v>84250000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84250000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84250000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36250000</v>
          </cell>
          <cell r="EG28">
            <v>84250000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84250000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84250000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32500000</v>
          </cell>
          <cell r="FX28">
            <v>84250000</v>
          </cell>
        </row>
        <row r="29">
          <cell r="A29">
            <v>15</v>
          </cell>
          <cell r="B29" t="str">
            <v>5 . 2 . 2 . 06 . 01</v>
          </cell>
          <cell r="C29" t="str">
            <v>Belanja cetak</v>
          </cell>
          <cell r="D29">
            <v>51750000</v>
          </cell>
          <cell r="E29">
            <v>1500000</v>
          </cell>
          <cell r="F29">
            <v>1500000</v>
          </cell>
          <cell r="G29">
            <v>26250000</v>
          </cell>
          <cell r="H29">
            <v>22500000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51750000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51750000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1500000</v>
          </cell>
          <cell r="AY29">
            <v>51750000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51750000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51750000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1500000</v>
          </cell>
          <cell r="CP29">
            <v>51750000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51750000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51750000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26250000</v>
          </cell>
          <cell r="EG29">
            <v>51750000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51750000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51750000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22500000</v>
          </cell>
          <cell r="FX29">
            <v>51750000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32500000</v>
          </cell>
          <cell r="E30">
            <v>5000000</v>
          </cell>
          <cell r="F30">
            <v>7500000</v>
          </cell>
          <cell r="G30">
            <v>10000000</v>
          </cell>
          <cell r="H30">
            <v>10000000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32500000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32500000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5000000</v>
          </cell>
          <cell r="AY30">
            <v>32500000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32500000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32500000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7500000</v>
          </cell>
          <cell r="CP30">
            <v>32500000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32500000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32500000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10000000</v>
          </cell>
          <cell r="EG30">
            <v>32500000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32500000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32500000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10000000</v>
          </cell>
          <cell r="FX30">
            <v>32500000</v>
          </cell>
        </row>
        <row r="31">
          <cell r="A31">
            <v>17</v>
          </cell>
          <cell r="B31" t="str">
            <v>5 . 2 . 2 . 07</v>
          </cell>
          <cell r="C31" t="str">
            <v>Belanja Sewa Rumah / Gedung / Gudang / Parkir</v>
          </cell>
          <cell r="D31">
            <v>6000000</v>
          </cell>
          <cell r="E31">
            <v>6000000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6000000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6000000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6000000</v>
          </cell>
          <cell r="AY31">
            <v>6000000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6000000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6000000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6000000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6000000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6000000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6000000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6000000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6000000</v>
          </cell>
        </row>
        <row r="32">
          <cell r="A32">
            <v>18</v>
          </cell>
          <cell r="B32" t="str">
            <v>5 . 2 . 2 . 07 . 03</v>
          </cell>
          <cell r="C32" t="str">
            <v>Belanja sewa ruang rapat/pertemuan</v>
          </cell>
          <cell r="D32">
            <v>6000000</v>
          </cell>
          <cell r="E32">
            <v>6000000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6000000</v>
          </cell>
          <cell r="AY32">
            <v>6000000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6000000</v>
          </cell>
        </row>
        <row r="33">
          <cell r="A33">
            <v>19</v>
          </cell>
          <cell r="B33" t="str">
            <v>5 . 2 . 2 . 11</v>
          </cell>
          <cell r="C33" t="str">
            <v>Belanja Makanan dan  Minuman</v>
          </cell>
          <cell r="D33">
            <v>41012500</v>
          </cell>
          <cell r="E33">
            <v>21037500</v>
          </cell>
          <cell r="F33">
            <v>7650000</v>
          </cell>
          <cell r="G33">
            <v>7650000</v>
          </cell>
          <cell r="H33">
            <v>4675000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41012500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41012500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21037500</v>
          </cell>
          <cell r="AY33">
            <v>41012500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41012500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41012500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7650000</v>
          </cell>
          <cell r="CP33">
            <v>41012500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41012500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41012500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7650000</v>
          </cell>
          <cell r="EG33">
            <v>41012500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41012500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41012500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4675000</v>
          </cell>
          <cell r="FX33">
            <v>41012500</v>
          </cell>
        </row>
        <row r="34">
          <cell r="A34">
            <v>20</v>
          </cell>
          <cell r="B34" t="str">
            <v>5 . 2 . 2 . 11 . 04</v>
          </cell>
          <cell r="C34" t="str">
            <v>Belanja makanan dan minuman pelaksanaan kegiatan</v>
          </cell>
          <cell r="D34">
            <v>41012500</v>
          </cell>
          <cell r="E34">
            <v>21037500</v>
          </cell>
          <cell r="F34">
            <v>7650000</v>
          </cell>
          <cell r="G34">
            <v>7650000</v>
          </cell>
          <cell r="H34">
            <v>4675000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41012500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41012500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21037500</v>
          </cell>
          <cell r="AY34">
            <v>41012500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41012500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41012500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7650000</v>
          </cell>
          <cell r="CP34">
            <v>41012500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41012500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41012500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7650000</v>
          </cell>
          <cell r="EG34">
            <v>41012500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41012500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41012500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4675000</v>
          </cell>
          <cell r="FX34">
            <v>41012500</v>
          </cell>
        </row>
        <row r="35">
          <cell r="A35">
            <v>21</v>
          </cell>
          <cell r="B35" t="str">
            <v>5 . 2 . 2 . 15</v>
          </cell>
          <cell r="C35" t="str">
            <v>Belanja Perjalanan Dinas</v>
          </cell>
          <cell r="D35">
            <v>469990000</v>
          </cell>
          <cell r="E35">
            <v>126937500</v>
          </cell>
          <cell r="F35">
            <v>167897500</v>
          </cell>
          <cell r="G35">
            <v>126937500</v>
          </cell>
          <cell r="H35">
            <v>48217500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469990000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469990000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126937500</v>
          </cell>
          <cell r="AY35">
            <v>469990000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469990000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469990000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167897500</v>
          </cell>
          <cell r="CP35">
            <v>469990000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469990000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469990000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126937500</v>
          </cell>
          <cell r="EG35">
            <v>469990000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469990000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469990000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48217500</v>
          </cell>
          <cell r="FX35">
            <v>469990000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469990000</v>
          </cell>
          <cell r="E36">
            <v>126937500</v>
          </cell>
          <cell r="F36">
            <v>167897500</v>
          </cell>
          <cell r="G36">
            <v>126937500</v>
          </cell>
          <cell r="H36">
            <v>48217500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469990000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469990000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126937500</v>
          </cell>
          <cell r="AY36">
            <v>469990000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469990000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469990000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167897500</v>
          </cell>
          <cell r="CP36">
            <v>469990000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469990000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469990000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126937500</v>
          </cell>
          <cell r="EG36">
            <v>469990000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469990000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469990000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48217500</v>
          </cell>
          <cell r="FX36">
            <v>469990000</v>
          </cell>
        </row>
        <row r="37">
          <cell r="A37">
            <v>23</v>
          </cell>
          <cell r="B37" t="str">
            <v>5 . 2 . 2 . 21</v>
          </cell>
          <cell r="C37" t="str">
            <v>Belanja Jasa Konsultansi</v>
          </cell>
          <cell r="D37">
            <v>450000000</v>
          </cell>
          <cell r="E37">
            <v>225000000</v>
          </cell>
          <cell r="F37">
            <v>225000000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450000000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450000000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225000000</v>
          </cell>
          <cell r="AY37">
            <v>450000000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450000000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450000000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225000000</v>
          </cell>
          <cell r="CP37">
            <v>450000000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450000000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450000000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450000000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450000000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450000000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450000000</v>
          </cell>
        </row>
        <row r="38">
          <cell r="A38">
            <v>24</v>
          </cell>
          <cell r="B38" t="str">
            <v>5 . 2 . 2 . 21 . 01</v>
          </cell>
          <cell r="C38" t="str">
            <v>Belanja Jasa Konsultansi Penelitian</v>
          </cell>
          <cell r="D38">
            <v>450000000</v>
          </cell>
          <cell r="E38">
            <v>225000000</v>
          </cell>
          <cell r="F38">
            <v>225000000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450000000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450000000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225000000</v>
          </cell>
          <cell r="AY38">
            <v>450000000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450000000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450000000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225000000</v>
          </cell>
          <cell r="CP38">
            <v>450000000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450000000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450000000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450000000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450000000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450000000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450000000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1.20 . 1.20.03 . 26 . 04</v>
          </cell>
          <cell r="C15" t="str">
            <v>Fasilitasi sosialisasi peraturan perundang-undangan</v>
          </cell>
          <cell r="D15">
            <v>396199060</v>
          </cell>
          <cell r="E15">
            <v>129213000</v>
          </cell>
          <cell r="F15">
            <v>92296750</v>
          </cell>
          <cell r="G15">
            <v>111796750</v>
          </cell>
          <cell r="H15">
            <v>62892560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396199060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396199060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129213000</v>
          </cell>
          <cell r="AY15">
            <v>396199060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396199060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396199060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92296750</v>
          </cell>
          <cell r="CP15">
            <v>396199060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396199060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396199060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111796750</v>
          </cell>
          <cell r="EG15">
            <v>396199060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396199060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396199060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62892560</v>
          </cell>
          <cell r="FX15">
            <v>396199060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111275000</v>
          </cell>
          <cell r="E16">
            <v>17975000</v>
          </cell>
          <cell r="F16">
            <v>31450000</v>
          </cell>
          <cell r="G16">
            <v>31450000</v>
          </cell>
          <cell r="H16">
            <v>30400000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111275000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111275000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17975000</v>
          </cell>
          <cell r="AY16">
            <v>111275000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111275000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111275000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31450000</v>
          </cell>
          <cell r="CP16">
            <v>111275000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111275000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111275000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31450000</v>
          </cell>
          <cell r="EG16">
            <v>111275000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111275000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111275000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30400000</v>
          </cell>
          <cell r="FX16">
            <v>111275000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39925000</v>
          </cell>
          <cell r="E17">
            <v>8425000</v>
          </cell>
          <cell r="F17">
            <v>10850000</v>
          </cell>
          <cell r="G17">
            <v>10850000</v>
          </cell>
          <cell r="H17">
            <v>9800000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39925000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39925000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8425000</v>
          </cell>
          <cell r="AY17">
            <v>39925000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39925000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39925000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10850000</v>
          </cell>
          <cell r="CP17">
            <v>39925000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39925000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39925000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10850000</v>
          </cell>
          <cell r="EG17">
            <v>39925000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39925000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39925000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9800000</v>
          </cell>
          <cell r="FX17">
            <v>39925000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6300000</v>
          </cell>
          <cell r="E18">
            <v>1050000</v>
          </cell>
          <cell r="F18">
            <v>2100000</v>
          </cell>
          <cell r="G18">
            <v>2100000</v>
          </cell>
          <cell r="H18">
            <v>1050000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1050000</v>
          </cell>
          <cell r="AY18">
            <v>6300000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2100000</v>
          </cell>
          <cell r="CP18">
            <v>6300000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2100000</v>
          </cell>
          <cell r="EG18">
            <v>6300000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1050000</v>
          </cell>
          <cell r="FX18">
            <v>6300000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4375000</v>
          </cell>
          <cell r="E19">
            <v>625000</v>
          </cell>
          <cell r="F19">
            <v>1250000</v>
          </cell>
          <cell r="G19">
            <v>1250000</v>
          </cell>
          <cell r="H19">
            <v>1250000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4375000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4375000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625000</v>
          </cell>
          <cell r="AY19">
            <v>4375000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4375000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4375000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1250000</v>
          </cell>
          <cell r="CP19">
            <v>4375000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4375000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4375000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1250000</v>
          </cell>
          <cell r="EG19">
            <v>4375000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4375000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4375000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1250000</v>
          </cell>
          <cell r="FX19">
            <v>4375000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3000000</v>
          </cell>
          <cell r="E20">
            <v>3000000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3000000</v>
          </cell>
          <cell r="AY20">
            <v>3000000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26250000</v>
          </cell>
          <cell r="E21">
            <v>3750000</v>
          </cell>
          <cell r="F21">
            <v>7500000</v>
          </cell>
          <cell r="G21">
            <v>7500000</v>
          </cell>
          <cell r="H21">
            <v>7500000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26250000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26250000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3750000</v>
          </cell>
          <cell r="AY21">
            <v>26250000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26250000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26250000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7500000</v>
          </cell>
          <cell r="CP21">
            <v>26250000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26250000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26250000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7500000</v>
          </cell>
          <cell r="EG21">
            <v>26250000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26250000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26250000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7500000</v>
          </cell>
          <cell r="FX21">
            <v>26250000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71350000</v>
          </cell>
          <cell r="E22">
            <v>9550000</v>
          </cell>
          <cell r="F22">
            <v>20600000</v>
          </cell>
          <cell r="G22">
            <v>20600000</v>
          </cell>
          <cell r="H22">
            <v>20600000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71350000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71350000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9550000</v>
          </cell>
          <cell r="AY22">
            <v>71350000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71350000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71350000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20600000</v>
          </cell>
          <cell r="CP22">
            <v>71350000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71350000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71350000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20600000</v>
          </cell>
          <cell r="EG22">
            <v>71350000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71350000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71350000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20600000</v>
          </cell>
          <cell r="FX22">
            <v>71350000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 / Instruktur / Narasumber</v>
          </cell>
          <cell r="D23">
            <v>44250000</v>
          </cell>
          <cell r="E23">
            <v>8250000</v>
          </cell>
          <cell r="F23">
            <v>12000000</v>
          </cell>
          <cell r="G23">
            <v>12000000</v>
          </cell>
          <cell r="H23">
            <v>12000000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44250000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44250000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8250000</v>
          </cell>
          <cell r="AY23">
            <v>44250000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44250000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44250000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12000000</v>
          </cell>
          <cell r="CP23">
            <v>44250000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44250000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44250000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12000000</v>
          </cell>
          <cell r="EG23">
            <v>44250000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44250000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44250000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12000000</v>
          </cell>
          <cell r="FX23">
            <v>44250000</v>
          </cell>
        </row>
        <row r="24">
          <cell r="A24">
            <v>10</v>
          </cell>
          <cell r="B24" t="str">
            <v>5 . 2 . 1 . 02 . 03</v>
          </cell>
          <cell r="C24" t="str">
            <v>Honorarium/Uang Saku</v>
          </cell>
          <cell r="D24">
            <v>18000000</v>
          </cell>
          <cell r="E24">
            <v>0</v>
          </cell>
          <cell r="F24">
            <v>6000000</v>
          </cell>
          <cell r="G24">
            <v>6000000</v>
          </cell>
          <cell r="H24">
            <v>6000000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6000000</v>
          </cell>
          <cell r="CP24">
            <v>18000000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6000000</v>
          </cell>
          <cell r="EG24">
            <v>18000000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6000000</v>
          </cell>
          <cell r="FX24">
            <v>18000000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9100000</v>
          </cell>
          <cell r="E25">
            <v>1300000</v>
          </cell>
          <cell r="F25">
            <v>2600000</v>
          </cell>
          <cell r="G25">
            <v>2600000</v>
          </cell>
          <cell r="H25">
            <v>2600000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9100000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9100000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1300000</v>
          </cell>
          <cell r="AY25">
            <v>9100000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9100000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9100000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2600000</v>
          </cell>
          <cell r="CP25">
            <v>9100000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9100000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9100000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2600000</v>
          </cell>
          <cell r="EG25">
            <v>9100000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9100000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9100000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2600000</v>
          </cell>
          <cell r="FX25">
            <v>9100000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277424060</v>
          </cell>
          <cell r="E26">
            <v>109738000</v>
          </cell>
          <cell r="F26">
            <v>58846750</v>
          </cell>
          <cell r="G26">
            <v>78346750</v>
          </cell>
          <cell r="H26">
            <v>30492560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277424060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277424060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109738000</v>
          </cell>
          <cell r="AY26">
            <v>277424060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277424060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277424060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58846750</v>
          </cell>
          <cell r="CP26">
            <v>277424060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277424060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277424060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78346750</v>
          </cell>
          <cell r="EG26">
            <v>277424060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277424060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277424060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30492560</v>
          </cell>
          <cell r="FX26">
            <v>277424060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500000</v>
          </cell>
          <cell r="F28">
            <v>500000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500000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5 . 2 . 2 . 02</v>
          </cell>
          <cell r="C29" t="str">
            <v>Belanja Bahan/Material</v>
          </cell>
          <cell r="D29">
            <v>25546000</v>
          </cell>
          <cell r="E29">
            <v>25546000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25546000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25546000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25546000</v>
          </cell>
          <cell r="AY29">
            <v>25546000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25546000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25546000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25546000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25546000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25546000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25546000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25546000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25546000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25546000</v>
          </cell>
        </row>
        <row r="30">
          <cell r="A30">
            <v>16</v>
          </cell>
          <cell r="B30" t="str">
            <v>5 . 2 . 2 . 02 . 07</v>
          </cell>
          <cell r="C30" t="str">
            <v>Belanja Perlengkapan Peserta</v>
          </cell>
          <cell r="D30">
            <v>25546000</v>
          </cell>
          <cell r="E30">
            <v>25546000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25546000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25546000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25546000</v>
          </cell>
          <cell r="AY30">
            <v>25546000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25546000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25546000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25546000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25546000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25546000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25546000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25546000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25546000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25546000</v>
          </cell>
        </row>
        <row r="31">
          <cell r="A31">
            <v>17</v>
          </cell>
          <cell r="B31" t="str">
            <v>5 . 2 . 2 . 03</v>
          </cell>
          <cell r="C31" t="str">
            <v>Belanja Jasa Kantor</v>
          </cell>
          <cell r="D31">
            <v>101227500</v>
          </cell>
          <cell r="E31">
            <v>66197500</v>
          </cell>
          <cell r="F31">
            <v>11766250</v>
          </cell>
          <cell r="G31">
            <v>11766250</v>
          </cell>
          <cell r="H31">
            <v>11497500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101227500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101227500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66197500</v>
          </cell>
          <cell r="AY31">
            <v>101227500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101227500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101227500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11766250</v>
          </cell>
          <cell r="CP31">
            <v>101227500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101227500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101227500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11766250</v>
          </cell>
          <cell r="EG31">
            <v>101227500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101227500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101227500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11497500</v>
          </cell>
          <cell r="FX31">
            <v>101227500</v>
          </cell>
        </row>
        <row r="32">
          <cell r="A32">
            <v>18</v>
          </cell>
          <cell r="B32" t="str">
            <v>5 . 2 . 2 . 03 . 05</v>
          </cell>
          <cell r="C32" t="str">
            <v>Belanja surat kabar/majalah</v>
          </cell>
          <cell r="D32">
            <v>3840000</v>
          </cell>
          <cell r="E32">
            <v>960000</v>
          </cell>
          <cell r="F32">
            <v>960000</v>
          </cell>
          <cell r="G32">
            <v>960000</v>
          </cell>
          <cell r="H32">
            <v>960000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3840000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3840000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960000</v>
          </cell>
          <cell r="AY32">
            <v>3840000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3840000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3840000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960000</v>
          </cell>
          <cell r="CP32">
            <v>3840000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3840000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3840000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960000</v>
          </cell>
          <cell r="EG32">
            <v>3840000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3840000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3840000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960000</v>
          </cell>
          <cell r="FX32">
            <v>3840000</v>
          </cell>
        </row>
        <row r="33">
          <cell r="A33">
            <v>19</v>
          </cell>
          <cell r="B33" t="str">
            <v>5 . 2 . 2 . 03 . 06</v>
          </cell>
          <cell r="C33" t="str">
            <v>Belanja kawat / faksimili / internet</v>
          </cell>
          <cell r="D33">
            <v>12000000</v>
          </cell>
          <cell r="E33">
            <v>12000000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12000000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12000000</v>
          </cell>
          <cell r="AY33">
            <v>12000000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12000000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12000000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12000000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12000000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12000000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12000000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12000000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12000000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12000000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42700000</v>
          </cell>
          <cell r="E34">
            <v>42700000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42700000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42700000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42700000</v>
          </cell>
          <cell r="AY34">
            <v>42700000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42700000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42700000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42700000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42700000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42700000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42700000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42700000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42700000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42700000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2687500</v>
          </cell>
          <cell r="E35">
            <v>537500</v>
          </cell>
          <cell r="F35">
            <v>806250</v>
          </cell>
          <cell r="G35">
            <v>806250</v>
          </cell>
          <cell r="H35">
            <v>537500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2687500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2687500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537500</v>
          </cell>
          <cell r="AY35">
            <v>2687500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2687500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2687500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806250</v>
          </cell>
          <cell r="CP35">
            <v>2687500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2687500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2687500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806250</v>
          </cell>
          <cell r="EG35">
            <v>2687500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2687500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2687500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537500</v>
          </cell>
          <cell r="FX35">
            <v>2687500</v>
          </cell>
        </row>
        <row r="36">
          <cell r="A36">
            <v>22</v>
          </cell>
          <cell r="B36" t="str">
            <v>5 . 2 . 2 . 03 . 16</v>
          </cell>
          <cell r="C36" t="str">
            <v>Belanja promosi dan publikasi</v>
          </cell>
          <cell r="D36">
            <v>40000000</v>
          </cell>
          <cell r="E36">
            <v>10000000</v>
          </cell>
          <cell r="F36">
            <v>10000000</v>
          </cell>
          <cell r="G36">
            <v>10000000</v>
          </cell>
          <cell r="H36">
            <v>10000000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40000000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40000000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10000000</v>
          </cell>
          <cell r="AY36">
            <v>40000000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40000000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40000000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10000000</v>
          </cell>
          <cell r="CP36">
            <v>40000000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40000000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40000000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10000000</v>
          </cell>
          <cell r="EG36">
            <v>40000000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40000000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40000000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10000000</v>
          </cell>
          <cell r="FX36">
            <v>40000000</v>
          </cell>
        </row>
        <row r="37">
          <cell r="A37">
            <v>23</v>
          </cell>
          <cell r="B37" t="str">
            <v>5 . 2 . 2 . 06</v>
          </cell>
          <cell r="C37" t="str">
            <v>Belanja Cetak dan Penggandaan</v>
          </cell>
          <cell r="D37">
            <v>62850000</v>
          </cell>
          <cell r="E37">
            <v>570000</v>
          </cell>
          <cell r="F37">
            <v>20855000</v>
          </cell>
          <cell r="G37">
            <v>40855000</v>
          </cell>
          <cell r="H37">
            <v>570000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62850000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62850000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570000</v>
          </cell>
          <cell r="AY37">
            <v>62850000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62850000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62850000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20855000</v>
          </cell>
          <cell r="CP37">
            <v>62850000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62850000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62850000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40855000</v>
          </cell>
          <cell r="EG37">
            <v>62850000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62850000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62850000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570000</v>
          </cell>
          <cell r="FX37">
            <v>62850000</v>
          </cell>
        </row>
        <row r="38">
          <cell r="A38">
            <v>24</v>
          </cell>
          <cell r="B38" t="str">
            <v>5 . 2 . 2 . 06 . 01</v>
          </cell>
          <cell r="C38" t="str">
            <v>Belanja cetak</v>
          </cell>
          <cell r="D38">
            <v>60000000</v>
          </cell>
          <cell r="E38">
            <v>0</v>
          </cell>
          <cell r="F38">
            <v>20000000</v>
          </cell>
          <cell r="G38">
            <v>40000000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20000000</v>
          </cell>
          <cell r="CP38">
            <v>60000000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40000000</v>
          </cell>
          <cell r="EG38">
            <v>60000000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60000000</v>
          </cell>
        </row>
        <row r="39">
          <cell r="A39">
            <v>25</v>
          </cell>
          <cell r="B39" t="str">
            <v>5 . 2 . 2 . 06 . 02</v>
          </cell>
          <cell r="C39" t="str">
            <v>Belanja Penggandaan/Fotocopy</v>
          </cell>
          <cell r="D39">
            <v>2850000</v>
          </cell>
          <cell r="E39">
            <v>570000</v>
          </cell>
          <cell r="F39">
            <v>855000</v>
          </cell>
          <cell r="G39">
            <v>855000</v>
          </cell>
          <cell r="H39">
            <v>570000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2850000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570000</v>
          </cell>
          <cell r="AY39">
            <v>2850000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2850000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2850000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855000</v>
          </cell>
          <cell r="CP39">
            <v>2850000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2850000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2850000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855000</v>
          </cell>
          <cell r="EG39">
            <v>2850000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2850000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2850000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570000</v>
          </cell>
          <cell r="FX39">
            <v>2850000</v>
          </cell>
        </row>
        <row r="40">
          <cell r="A40">
            <v>26</v>
          </cell>
          <cell r="B40" t="str">
            <v>5 . 2 . 2 . 07</v>
          </cell>
          <cell r="C40" t="str">
            <v>Belanja Sewa Rumah/Gedung/Gudang/Parkir</v>
          </cell>
          <cell r="D40">
            <v>10500000</v>
          </cell>
          <cell r="E40">
            <v>1500000</v>
          </cell>
          <cell r="F40">
            <v>3000000</v>
          </cell>
          <cell r="G40">
            <v>3000000</v>
          </cell>
          <cell r="H40">
            <v>3000000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10500000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10500000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1500000</v>
          </cell>
          <cell r="AY40">
            <v>10500000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10500000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10500000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3000000</v>
          </cell>
          <cell r="CP40">
            <v>10500000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10500000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10500000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3000000</v>
          </cell>
          <cell r="EG40">
            <v>10500000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10500000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10500000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3000000</v>
          </cell>
          <cell r="FX40">
            <v>10500000</v>
          </cell>
        </row>
        <row r="41">
          <cell r="A41">
            <v>27</v>
          </cell>
          <cell r="B41" t="str">
            <v>5 . 2 . 2 . 07 . 03</v>
          </cell>
          <cell r="C41" t="str">
            <v>Belanja sewa ruang rapat/pertemuan</v>
          </cell>
          <cell r="D41">
            <v>10500000</v>
          </cell>
          <cell r="E41">
            <v>1500000</v>
          </cell>
          <cell r="F41">
            <v>3000000</v>
          </cell>
          <cell r="G41">
            <v>3000000</v>
          </cell>
          <cell r="H41">
            <v>3000000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10500000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10500000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1500000</v>
          </cell>
          <cell r="AY41">
            <v>10500000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10500000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10500000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3000000</v>
          </cell>
          <cell r="CP41">
            <v>10500000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10500000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10500000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3000000</v>
          </cell>
          <cell r="EG41">
            <v>10500000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10500000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10500000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3000000</v>
          </cell>
          <cell r="FX41">
            <v>10500000</v>
          </cell>
        </row>
        <row r="42">
          <cell r="A42">
            <v>28</v>
          </cell>
          <cell r="B42" t="str">
            <v>5 . 2 . 2 . 11</v>
          </cell>
          <cell r="C42" t="str">
            <v>Belanja Makanan dan  Minuman</v>
          </cell>
          <cell r="D42">
            <v>18380000</v>
          </cell>
          <cell r="E42">
            <v>3676000</v>
          </cell>
          <cell r="F42">
            <v>5514000</v>
          </cell>
          <cell r="G42">
            <v>5514000</v>
          </cell>
          <cell r="H42">
            <v>3676000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18380000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18380000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3676000</v>
          </cell>
          <cell r="AY42">
            <v>18380000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18380000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18380000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5514000</v>
          </cell>
          <cell r="CP42">
            <v>18380000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18380000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18380000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5514000</v>
          </cell>
          <cell r="EG42">
            <v>18380000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18380000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18380000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3676000</v>
          </cell>
          <cell r="FX42">
            <v>18380000</v>
          </cell>
        </row>
        <row r="43">
          <cell r="A43">
            <v>29</v>
          </cell>
          <cell r="B43" t="str">
            <v>5 . 2 . 2 . 11 . 04</v>
          </cell>
          <cell r="C43" t="str">
            <v>Belanja makanan dan minuman pelaksanaan kegiatan</v>
          </cell>
          <cell r="D43">
            <v>18380000</v>
          </cell>
          <cell r="E43">
            <v>3676000</v>
          </cell>
          <cell r="F43">
            <v>5514000</v>
          </cell>
          <cell r="G43">
            <v>5514000</v>
          </cell>
          <cell r="H43">
            <v>3676000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18380000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18380000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3676000</v>
          </cell>
          <cell r="AY43">
            <v>18380000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18380000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18380000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5514000</v>
          </cell>
          <cell r="CP43">
            <v>18380000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18380000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18380000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5514000</v>
          </cell>
          <cell r="EG43">
            <v>18380000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18380000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18380000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3676000</v>
          </cell>
          <cell r="FX43">
            <v>18380000</v>
          </cell>
        </row>
        <row r="44">
          <cell r="A44">
            <v>30</v>
          </cell>
          <cell r="B44" t="str">
            <v>5 . 2 . 2 . 15</v>
          </cell>
          <cell r="C44" t="str">
            <v>Belanja Perjalanan Dinas</v>
          </cell>
          <cell r="D44">
            <v>57920560</v>
          </cell>
          <cell r="E44">
            <v>11748500</v>
          </cell>
          <cell r="F44">
            <v>17211500</v>
          </cell>
          <cell r="G44">
            <v>17211500</v>
          </cell>
          <cell r="H44">
            <v>11749060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57920560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57920560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11748500</v>
          </cell>
          <cell r="AY44">
            <v>57920560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57920560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57920560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17211500</v>
          </cell>
          <cell r="CP44">
            <v>57920560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57920560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57920560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17211500</v>
          </cell>
          <cell r="EG44">
            <v>57920560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57920560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57920560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11749060</v>
          </cell>
          <cell r="FX44">
            <v>57920560</v>
          </cell>
        </row>
        <row r="45">
          <cell r="A45">
            <v>31</v>
          </cell>
          <cell r="B45" t="str">
            <v>5 . 2 . 2 . 15 . 01</v>
          </cell>
          <cell r="C45" t="str">
            <v>Belanja perjalanan dinas dalam daerah</v>
          </cell>
          <cell r="D45">
            <v>3290000</v>
          </cell>
          <cell r="E45">
            <v>822500</v>
          </cell>
          <cell r="F45">
            <v>822500</v>
          </cell>
          <cell r="G45">
            <v>822500</v>
          </cell>
          <cell r="H45">
            <v>822500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3290000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3290000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822500</v>
          </cell>
          <cell r="AY45">
            <v>3290000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3290000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3290000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822500</v>
          </cell>
          <cell r="CP45">
            <v>3290000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3290000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3290000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822500</v>
          </cell>
          <cell r="EG45">
            <v>3290000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3290000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3290000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822500</v>
          </cell>
          <cell r="FX45">
            <v>3290000</v>
          </cell>
        </row>
        <row r="46">
          <cell r="A46">
            <v>32</v>
          </cell>
          <cell r="B46" t="str">
            <v>5 . 2 . 2 . 15 . 02</v>
          </cell>
          <cell r="C46" t="str">
            <v>Belanja perjalanan dinas luar daerah</v>
          </cell>
          <cell r="D46">
            <v>54630560</v>
          </cell>
          <cell r="E46">
            <v>10926000</v>
          </cell>
          <cell r="F46">
            <v>16389000</v>
          </cell>
          <cell r="G46">
            <v>16389000</v>
          </cell>
          <cell r="H46">
            <v>10926560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54630560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54630560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10926000</v>
          </cell>
          <cell r="AY46">
            <v>54630560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54630560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54630560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16389000</v>
          </cell>
          <cell r="CP46">
            <v>54630560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54630560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54630560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16389000</v>
          </cell>
          <cell r="EG46">
            <v>54630560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54630560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54630560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10926560</v>
          </cell>
          <cell r="FX46">
            <v>54630560</v>
          </cell>
        </row>
        <row r="47">
          <cell r="A47">
            <v>33</v>
          </cell>
          <cell r="B47" t="str">
            <v>5 . 2 . 3</v>
          </cell>
          <cell r="C47" t="str">
            <v>Belanja Modal</v>
          </cell>
          <cell r="D47">
            <v>7500000</v>
          </cell>
          <cell r="E47">
            <v>1500000</v>
          </cell>
          <cell r="F47">
            <v>2000000</v>
          </cell>
          <cell r="G47">
            <v>2000000</v>
          </cell>
          <cell r="H47">
            <v>2000000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7500000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7500000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1500000</v>
          </cell>
          <cell r="AY47">
            <v>7500000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7500000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7500000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2000000</v>
          </cell>
          <cell r="CP47">
            <v>7500000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7500000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7500000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2000000</v>
          </cell>
          <cell r="EG47">
            <v>7500000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7500000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7500000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2000000</v>
          </cell>
          <cell r="FX47">
            <v>7500000</v>
          </cell>
        </row>
        <row r="48">
          <cell r="A48">
            <v>34</v>
          </cell>
          <cell r="B48" t="str">
            <v>5 . 2 . 3 . 27</v>
          </cell>
          <cell r="C48" t="str">
            <v>Belanja Modal Pengadaan Buku / Kepustakaan</v>
          </cell>
          <cell r="D48">
            <v>7500000</v>
          </cell>
          <cell r="E48">
            <v>1500000</v>
          </cell>
          <cell r="F48">
            <v>2000000</v>
          </cell>
          <cell r="G48">
            <v>2000000</v>
          </cell>
          <cell r="H48">
            <v>2000000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7500000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7500000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1500000</v>
          </cell>
          <cell r="AY48">
            <v>7500000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7500000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7500000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2000000</v>
          </cell>
          <cell r="CP48">
            <v>7500000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7500000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7500000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2000000</v>
          </cell>
          <cell r="EG48">
            <v>7500000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7500000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7500000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2000000</v>
          </cell>
          <cell r="FX48">
            <v>7500000</v>
          </cell>
        </row>
        <row r="49">
          <cell r="A49">
            <v>35</v>
          </cell>
          <cell r="B49" t="str">
            <v>5 . 2 . 3 . 27 . 30</v>
          </cell>
          <cell r="C49" t="str">
            <v>Belanja modal pengadaan  buku / kepustakaan lainnya</v>
          </cell>
          <cell r="D49">
            <v>7500000</v>
          </cell>
          <cell r="E49">
            <v>1500000</v>
          </cell>
          <cell r="F49">
            <v>2000000</v>
          </cell>
          <cell r="G49">
            <v>2000000</v>
          </cell>
          <cell r="H49">
            <v>2000000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7500000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7500000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1500000</v>
          </cell>
          <cell r="AY49">
            <v>7500000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7500000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7500000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2000000</v>
          </cell>
          <cell r="CP49">
            <v>7500000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7500000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7500000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2000000</v>
          </cell>
          <cell r="EG49">
            <v>7500000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7500000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7500000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2000000</v>
          </cell>
          <cell r="FX49">
            <v>7500000</v>
          </cell>
        </row>
        <row r="50">
          <cell r="A50">
            <v>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1.20 . 1.20.03 . 26 . 07</v>
          </cell>
          <cell r="C15" t="str">
            <v>Peningkatan Pelayanan Bantuan Hukum</v>
          </cell>
          <cell r="D15">
            <v>774636700</v>
          </cell>
          <cell r="E15">
            <v>260341400</v>
          </cell>
          <cell r="F15">
            <v>295353900</v>
          </cell>
          <cell r="G15">
            <v>149441400</v>
          </cell>
          <cell r="H15">
            <v>69500000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774636700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774636700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260341400</v>
          </cell>
          <cell r="AY15">
            <v>774636700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774636700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774636700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295353900</v>
          </cell>
          <cell r="CP15">
            <v>774636700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774636700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774636700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149441400</v>
          </cell>
          <cell r="EG15">
            <v>774636700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774636700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774636700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69500000</v>
          </cell>
          <cell r="FX15">
            <v>774636700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196750000</v>
          </cell>
          <cell r="E16">
            <v>37650000</v>
          </cell>
          <cell r="F16">
            <v>91150000</v>
          </cell>
          <cell r="G16">
            <v>55950000</v>
          </cell>
          <cell r="H16">
            <v>11500000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196750000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196750000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37650000</v>
          </cell>
          <cell r="AY16">
            <v>196750000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196750000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196750000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91150000</v>
          </cell>
          <cell r="CP16">
            <v>196750000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196750000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196750000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55950000</v>
          </cell>
          <cell r="EG16">
            <v>196750000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196750000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196750000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11500000</v>
          </cell>
          <cell r="FX16">
            <v>196750000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123500000</v>
          </cell>
          <cell r="E17">
            <v>27650000</v>
          </cell>
          <cell r="F17">
            <v>45600000</v>
          </cell>
          <cell r="G17">
            <v>43250000</v>
          </cell>
          <cell r="H17">
            <v>11500000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123500000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123500000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27650000</v>
          </cell>
          <cell r="AY17">
            <v>123500000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123500000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123500000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45600000</v>
          </cell>
          <cell r="CP17">
            <v>123500000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123500000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123500000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43250000</v>
          </cell>
          <cell r="EG17">
            <v>123500000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123500000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123500000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11500000</v>
          </cell>
          <cell r="FX17">
            <v>123500000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4650000</v>
          </cell>
          <cell r="F18">
            <v>0</v>
          </cell>
          <cell r="G18">
            <v>4650000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4650000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4650000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4200000</v>
          </cell>
          <cell r="E19">
            <v>0</v>
          </cell>
          <cell r="F19">
            <v>2100000</v>
          </cell>
          <cell r="G19">
            <v>2100000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4200000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4200000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4200000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4200000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4200000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2100000</v>
          </cell>
          <cell r="CP19">
            <v>4200000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4200000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4200000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2100000</v>
          </cell>
          <cell r="EG19">
            <v>4200000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4200000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4200000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4200000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11000000</v>
          </cell>
          <cell r="E20">
            <v>0</v>
          </cell>
          <cell r="F20">
            <v>9000000</v>
          </cell>
          <cell r="G20">
            <v>2000000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11000000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11000000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11000000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9000000</v>
          </cell>
          <cell r="CP20">
            <v>11000000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11000000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11000000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2000000</v>
          </cell>
          <cell r="EG20">
            <v>11000000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11000000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11000000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11000000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103500000</v>
          </cell>
          <cell r="E21">
            <v>23000000</v>
          </cell>
          <cell r="F21">
            <v>34500000</v>
          </cell>
          <cell r="G21">
            <v>34500000</v>
          </cell>
          <cell r="H21">
            <v>11500000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103500000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103500000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23000000</v>
          </cell>
          <cell r="AY21">
            <v>103500000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103500000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103500000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34500000</v>
          </cell>
          <cell r="CP21">
            <v>103500000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103500000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103500000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34500000</v>
          </cell>
          <cell r="EG21">
            <v>103500000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103500000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103500000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11500000</v>
          </cell>
          <cell r="FX21">
            <v>103500000</v>
          </cell>
        </row>
        <row r="22">
          <cell r="A22">
            <v>8</v>
          </cell>
          <cell r="B22" t="str">
            <v>5 . 2 . 1 . 02</v>
          </cell>
          <cell r="C22" t="str">
            <v>Honorarium Non PNS</v>
          </cell>
          <cell r="D22">
            <v>73250000</v>
          </cell>
          <cell r="E22">
            <v>10000000</v>
          </cell>
          <cell r="F22">
            <v>45550000</v>
          </cell>
          <cell r="G22">
            <v>12700000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73250000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73250000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10000000</v>
          </cell>
          <cell r="AY22">
            <v>73250000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73250000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73250000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45550000</v>
          </cell>
          <cell r="CP22">
            <v>73250000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73250000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73250000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12700000</v>
          </cell>
          <cell r="EG22">
            <v>73250000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73250000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73250000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73250000</v>
          </cell>
        </row>
        <row r="23">
          <cell r="A23">
            <v>9</v>
          </cell>
          <cell r="B23" t="str">
            <v>5 . 2 . 1 . 02 . 01</v>
          </cell>
          <cell r="C23" t="str">
            <v>Honorarium Tenaga Ahli/ Instruktur/ Narasumber</v>
          </cell>
          <cell r="D23">
            <v>66000000</v>
          </cell>
          <cell r="E23">
            <v>10000000</v>
          </cell>
          <cell r="F23">
            <v>41000000</v>
          </cell>
          <cell r="G23">
            <v>10000000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66000000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66000000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10000000</v>
          </cell>
          <cell r="AY23">
            <v>66000000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66000000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66000000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41000000</v>
          </cell>
          <cell r="CP23">
            <v>66000000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66000000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66000000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10000000</v>
          </cell>
          <cell r="EG23">
            <v>66000000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66000000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66000000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66000000</v>
          </cell>
        </row>
        <row r="24">
          <cell r="A24">
            <v>10</v>
          </cell>
          <cell r="B24" t="str">
            <v>5 . 2 . 1 . 02 . 04</v>
          </cell>
          <cell r="C24" t="str">
            <v>Honorarium Non PNS Lainnya</v>
          </cell>
          <cell r="D24">
            <v>7250000</v>
          </cell>
          <cell r="E24">
            <v>0</v>
          </cell>
          <cell r="F24">
            <v>4550000</v>
          </cell>
          <cell r="G24">
            <v>2700000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7250000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7250000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7250000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7250000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7250000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4550000</v>
          </cell>
          <cell r="CP24">
            <v>7250000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7250000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7250000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2700000</v>
          </cell>
          <cell r="EG24">
            <v>7250000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7250000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7250000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7250000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577886700</v>
          </cell>
          <cell r="E25">
            <v>222691400</v>
          </cell>
          <cell r="F25">
            <v>204203900</v>
          </cell>
          <cell r="G25">
            <v>93491400</v>
          </cell>
          <cell r="H25">
            <v>58000000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577886700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577886700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222691400</v>
          </cell>
          <cell r="AY25">
            <v>577886700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577886700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577886700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204203900</v>
          </cell>
          <cell r="CP25">
            <v>577886700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577886700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577886700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93491400</v>
          </cell>
          <cell r="EG25">
            <v>577886700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577886700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577886700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58000000</v>
          </cell>
          <cell r="FX25">
            <v>577886700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0</v>
          </cell>
          <cell r="F26">
            <v>1000000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1000000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0</v>
          </cell>
          <cell r="F27">
            <v>1000000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5 . 2 . 2 . 02</v>
          </cell>
          <cell r="C28" t="str">
            <v>Belanja Bahan/Material</v>
          </cell>
          <cell r="D28">
            <v>5000000</v>
          </cell>
          <cell r="E28">
            <v>0</v>
          </cell>
          <cell r="F28">
            <v>3000000</v>
          </cell>
          <cell r="G28">
            <v>2500000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5000000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3000000</v>
          </cell>
          <cell r="CP28">
            <v>5000000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2500000</v>
          </cell>
          <cell r="EG28">
            <v>5000000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5000000</v>
          </cell>
        </row>
        <row r="29">
          <cell r="A29">
            <v>15</v>
          </cell>
          <cell r="B29" t="str">
            <v>5 . 2 . 2 . 02 . 07</v>
          </cell>
          <cell r="C29" t="str">
            <v>Belanja Perlengkapan Peserta</v>
          </cell>
          <cell r="D29">
            <v>5000000</v>
          </cell>
          <cell r="E29">
            <v>0</v>
          </cell>
          <cell r="F29">
            <v>3000000</v>
          </cell>
          <cell r="G29">
            <v>2500000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</v>
          </cell>
          <cell r="CP29">
            <v>5000000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2500000</v>
          </cell>
          <cell r="EG29">
            <v>5000000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5000000</v>
          </cell>
        </row>
        <row r="30">
          <cell r="A30">
            <v>16</v>
          </cell>
          <cell r="B30" t="str">
            <v>5 . 2 . 2 . 03</v>
          </cell>
          <cell r="C30" t="str">
            <v>Belanja Jasa Kantor</v>
          </cell>
          <cell r="D30">
            <v>107750000</v>
          </cell>
          <cell r="E30">
            <v>66375000</v>
          </cell>
          <cell r="F30">
            <v>41025000</v>
          </cell>
          <cell r="G30">
            <v>350000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107750000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107750000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66375000</v>
          </cell>
          <cell r="AY30">
            <v>107750000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107750000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107750000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41025000</v>
          </cell>
          <cell r="CP30">
            <v>107750000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107750000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107750000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350000</v>
          </cell>
          <cell r="EG30">
            <v>107750000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107750000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107750000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107750000</v>
          </cell>
        </row>
        <row r="31">
          <cell r="A31">
            <v>17</v>
          </cell>
          <cell r="B31" t="str">
            <v>5 . 2 . 2 . 03 . 12</v>
          </cell>
          <cell r="C31" t="str">
            <v>Belanja transportasi dan akomodasi</v>
          </cell>
          <cell r="D31">
            <v>106875000</v>
          </cell>
          <cell r="E31">
            <v>66375000</v>
          </cell>
          <cell r="F31">
            <v>40500000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106875000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106875000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66375000</v>
          </cell>
          <cell r="AY31">
            <v>106875000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106875000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106875000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40500000</v>
          </cell>
          <cell r="CP31">
            <v>106875000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106875000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106875000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106875000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106875000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106875000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106875000</v>
          </cell>
        </row>
        <row r="32">
          <cell r="A32">
            <v>18</v>
          </cell>
          <cell r="B32" t="str">
            <v>5 . 2 . 2 . 03 . 13</v>
          </cell>
          <cell r="C32" t="str">
            <v>Belanja Dokumentasi</v>
          </cell>
          <cell r="D32">
            <v>875000</v>
          </cell>
          <cell r="E32">
            <v>0</v>
          </cell>
          <cell r="F32">
            <v>525000</v>
          </cell>
          <cell r="G32">
            <v>350000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875000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875000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875000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875000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525000</v>
          </cell>
          <cell r="CP32">
            <v>875000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875000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875000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350000</v>
          </cell>
          <cell r="EG32">
            <v>875000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875000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875000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875000</v>
          </cell>
        </row>
        <row r="33">
          <cell r="A33">
            <v>19</v>
          </cell>
          <cell r="B33" t="str">
            <v>5 . 2 . 2 . 06</v>
          </cell>
          <cell r="C33" t="str">
            <v>Belanja Cetak dan Penggandaan</v>
          </cell>
          <cell r="D33">
            <v>51375000</v>
          </cell>
          <cell r="E33">
            <v>39375000</v>
          </cell>
          <cell r="F33">
            <v>8250000</v>
          </cell>
          <cell r="G33">
            <v>3750000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51375000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51375000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39375000</v>
          </cell>
          <cell r="AY33">
            <v>51375000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51375000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51375000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8250000</v>
          </cell>
          <cell r="CP33">
            <v>51375000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51375000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51375000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3750000</v>
          </cell>
          <cell r="EG33">
            <v>51375000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51375000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51375000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51375000</v>
          </cell>
        </row>
        <row r="34">
          <cell r="A34">
            <v>20</v>
          </cell>
          <cell r="B34" t="str">
            <v>5 . 2 . 2 . 06 . 01</v>
          </cell>
          <cell r="C34" t="str">
            <v>Belanja cetak</v>
          </cell>
          <cell r="D34">
            <v>39625000</v>
          </cell>
          <cell r="E34">
            <v>35625000</v>
          </cell>
          <cell r="F34">
            <v>4000000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39625000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39625000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35625000</v>
          </cell>
          <cell r="AY34">
            <v>39625000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39625000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39625000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4000000</v>
          </cell>
          <cell r="CP34">
            <v>39625000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39625000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39625000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39625000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39625000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39625000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39625000</v>
          </cell>
        </row>
        <row r="35">
          <cell r="A35">
            <v>21</v>
          </cell>
          <cell r="B35" t="str">
            <v>5 . 2 . 2 . 06 . 02</v>
          </cell>
          <cell r="C35" t="str">
            <v>Belanja Penggandaan/Fotocopy</v>
          </cell>
          <cell r="D35">
            <v>10250000</v>
          </cell>
          <cell r="E35">
            <v>3750000</v>
          </cell>
          <cell r="F35">
            <v>3750000</v>
          </cell>
          <cell r="G35">
            <v>2750000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10250000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10250000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3750000</v>
          </cell>
          <cell r="AY35">
            <v>10250000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10250000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10250000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3750000</v>
          </cell>
          <cell r="CP35">
            <v>10250000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10250000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10250000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2750000</v>
          </cell>
          <cell r="EG35">
            <v>10250000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10250000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10250000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10250000</v>
          </cell>
        </row>
        <row r="36">
          <cell r="A36">
            <v>22</v>
          </cell>
          <cell r="B36" t="str">
            <v>5 . 2 . 2 . 06 . 03</v>
          </cell>
          <cell r="C36" t="str">
            <v>Belanja Cetak Spanduk</v>
          </cell>
          <cell r="D36">
            <v>1500000</v>
          </cell>
          <cell r="E36">
            <v>0</v>
          </cell>
          <cell r="F36">
            <v>500000</v>
          </cell>
          <cell r="G36">
            <v>1000000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1000000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5 . 2 . 2 . 07</v>
          </cell>
          <cell r="C37" t="str">
            <v>Belanja Sewa Rumah / Gedung / Gudang / Parkir</v>
          </cell>
          <cell r="D37">
            <v>3000000</v>
          </cell>
          <cell r="E37">
            <v>0</v>
          </cell>
          <cell r="F37">
            <v>0</v>
          </cell>
          <cell r="G37">
            <v>3000000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3000000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3000000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3000000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3000000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3000000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3000000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3000000</v>
          </cell>
          <cell r="EG37">
            <v>3000000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3000000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3000000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3000000</v>
          </cell>
        </row>
        <row r="38">
          <cell r="A38">
            <v>24</v>
          </cell>
          <cell r="B38" t="str">
            <v>5 . 2 . 2 . 07 . 03</v>
          </cell>
          <cell r="C38" t="str">
            <v>Belanja sewa ruang rapat/pertemuan</v>
          </cell>
          <cell r="D38">
            <v>3000000</v>
          </cell>
          <cell r="E38">
            <v>0</v>
          </cell>
          <cell r="F38">
            <v>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3000000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3000000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3000000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3000000</v>
          </cell>
        </row>
        <row r="39">
          <cell r="A39">
            <v>25</v>
          </cell>
          <cell r="B39" t="str">
            <v>5 . 2 . 2 . 08</v>
          </cell>
          <cell r="C39" t="str">
            <v>Belanja Sewa Sarana Mobilitas</v>
          </cell>
          <cell r="D39">
            <v>32700000</v>
          </cell>
          <cell r="E39">
            <v>21500000</v>
          </cell>
          <cell r="F39">
            <v>11200000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32700000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32700000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21500000</v>
          </cell>
          <cell r="AY39">
            <v>32700000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32700000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32700000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11200000</v>
          </cell>
          <cell r="CP39">
            <v>32700000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32700000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32700000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32700000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32700000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32700000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32700000</v>
          </cell>
        </row>
        <row r="40">
          <cell r="A40">
            <v>26</v>
          </cell>
          <cell r="B40" t="str">
            <v>5 . 2 . 2 . 08 . 01</v>
          </cell>
          <cell r="C40" t="str">
            <v>Belanja sewa Sarana Mobilitas Darat</v>
          </cell>
          <cell r="D40">
            <v>32700000</v>
          </cell>
          <cell r="E40">
            <v>21500000</v>
          </cell>
          <cell r="F40">
            <v>11200000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32700000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32700000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21500000</v>
          </cell>
          <cell r="AY40">
            <v>32700000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32700000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32700000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11200000</v>
          </cell>
          <cell r="CP40">
            <v>32700000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32700000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32700000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32700000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32700000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32700000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32700000</v>
          </cell>
        </row>
        <row r="41">
          <cell r="A41">
            <v>27</v>
          </cell>
          <cell r="B41" t="str">
            <v>5 . 2 . 2 . 11</v>
          </cell>
          <cell r="C41" t="str">
            <v>Belanja Makanan dan  Minuman</v>
          </cell>
          <cell r="D41">
            <v>9587500</v>
          </cell>
          <cell r="E41">
            <v>4950000</v>
          </cell>
          <cell r="F41">
            <v>1237500</v>
          </cell>
          <cell r="G41">
            <v>3400000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9587500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9587500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4950000</v>
          </cell>
          <cell r="AY41">
            <v>9587500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9587500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9587500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1237500</v>
          </cell>
          <cell r="CP41">
            <v>9587500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9587500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9587500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3400000</v>
          </cell>
          <cell r="EG41">
            <v>9587500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9587500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9587500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9587500</v>
          </cell>
        </row>
        <row r="42">
          <cell r="A42">
            <v>28</v>
          </cell>
          <cell r="B42" t="str">
            <v>5 . 2 . 2 . 11 . 04</v>
          </cell>
          <cell r="C42" t="str">
            <v>Belanja makanan dan minuman pelaksanaan kegiatan</v>
          </cell>
          <cell r="D42">
            <v>9587500</v>
          </cell>
          <cell r="E42">
            <v>4950000</v>
          </cell>
          <cell r="F42">
            <v>1237500</v>
          </cell>
          <cell r="G42">
            <v>3400000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9587500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9587500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4950000</v>
          </cell>
          <cell r="AY42">
            <v>9587500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9587500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9587500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1237500</v>
          </cell>
          <cell r="CP42">
            <v>9587500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9587500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9587500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3400000</v>
          </cell>
          <cell r="EG42">
            <v>9587500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9587500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9587500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9587500</v>
          </cell>
        </row>
        <row r="43">
          <cell r="A43">
            <v>29</v>
          </cell>
          <cell r="B43" t="str">
            <v>5 . 2 . 2 . 15</v>
          </cell>
          <cell r="C43" t="str">
            <v>Belanja Perjalanan Dinas</v>
          </cell>
          <cell r="D43">
            <v>127474200</v>
          </cell>
          <cell r="E43">
            <v>42491400</v>
          </cell>
          <cell r="F43">
            <v>42491400</v>
          </cell>
          <cell r="G43">
            <v>32491400</v>
          </cell>
          <cell r="H43">
            <v>10000000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127474200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127474200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42491400</v>
          </cell>
          <cell r="AY43">
            <v>127474200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127474200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127474200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42491400</v>
          </cell>
          <cell r="CP43">
            <v>127474200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127474200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127474200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32491400</v>
          </cell>
          <cell r="EG43">
            <v>127474200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127474200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127474200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10000000</v>
          </cell>
          <cell r="FX43">
            <v>127474200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127474200</v>
          </cell>
          <cell r="E44">
            <v>42491400</v>
          </cell>
          <cell r="F44">
            <v>42491400</v>
          </cell>
          <cell r="G44">
            <v>32491400</v>
          </cell>
          <cell r="H44">
            <v>10000000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127474200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127474200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42491400</v>
          </cell>
          <cell r="AY44">
            <v>127474200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127474200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127474200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42491400</v>
          </cell>
          <cell r="CP44">
            <v>127474200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127474200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127474200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32491400</v>
          </cell>
          <cell r="EG44">
            <v>127474200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127474200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127474200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10000000</v>
          </cell>
          <cell r="FX44">
            <v>127474200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240000000</v>
          </cell>
          <cell r="E45">
            <v>48000000</v>
          </cell>
          <cell r="F45">
            <v>96000000</v>
          </cell>
          <cell r="G45">
            <v>48000000</v>
          </cell>
          <cell r="H45">
            <v>48000000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240000000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240000000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48000000</v>
          </cell>
          <cell r="AY45">
            <v>240000000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240000000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240000000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96000000</v>
          </cell>
          <cell r="CP45">
            <v>240000000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240000000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240000000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48000000</v>
          </cell>
          <cell r="EG45">
            <v>240000000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240000000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240000000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48000000</v>
          </cell>
          <cell r="FX45">
            <v>240000000</v>
          </cell>
        </row>
        <row r="46">
          <cell r="A46">
            <v>32</v>
          </cell>
          <cell r="B46" t="str">
            <v>5 . 2 . 2 . 21 . 04</v>
          </cell>
          <cell r="C46" t="str">
            <v>Belanja Jasa Konsultasi Hukum</v>
          </cell>
          <cell r="D46">
            <v>240000000</v>
          </cell>
          <cell r="E46">
            <v>48000000</v>
          </cell>
          <cell r="F46">
            <v>96000000</v>
          </cell>
          <cell r="G46">
            <v>48000000</v>
          </cell>
          <cell r="H46">
            <v>48000000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240000000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240000000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48000000</v>
          </cell>
          <cell r="AY46">
            <v>240000000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240000000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240000000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96000000</v>
          </cell>
          <cell r="CP46">
            <v>240000000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240000000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240000000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48000000</v>
          </cell>
          <cell r="EG46">
            <v>240000000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240000000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240000000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48000000</v>
          </cell>
          <cell r="FX46">
            <v>240000000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1.20 . 1.20.03 . 27 . 01</v>
          </cell>
          <cell r="C15" t="str">
            <v>Fasilitasi penyiapan data dan informasi pendukung proses pemekaran daerah</v>
          </cell>
          <cell r="D15">
            <v>154155000</v>
          </cell>
          <cell r="E15">
            <v>39260000</v>
          </cell>
          <cell r="F15">
            <v>59800000</v>
          </cell>
          <cell r="G15">
            <v>55095000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154155000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154155000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39260000</v>
          </cell>
          <cell r="AY15">
            <v>154155000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154155000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154155000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59800000</v>
          </cell>
          <cell r="CP15">
            <v>154155000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154155000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154155000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55095000</v>
          </cell>
          <cell r="EG15">
            <v>154155000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154155000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154155000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154155000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91300000</v>
          </cell>
          <cell r="E16">
            <v>21100000</v>
          </cell>
          <cell r="F16">
            <v>36850000</v>
          </cell>
          <cell r="G16">
            <v>33350000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91300000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91300000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21100000</v>
          </cell>
          <cell r="AY16">
            <v>91300000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91300000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91300000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36850000</v>
          </cell>
          <cell r="CP16">
            <v>91300000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91300000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91300000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33350000</v>
          </cell>
          <cell r="EG16">
            <v>91300000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91300000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91300000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91300000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86800000</v>
          </cell>
          <cell r="E17">
            <v>19600000</v>
          </cell>
          <cell r="F17">
            <v>35350000</v>
          </cell>
          <cell r="G17">
            <v>31850000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86800000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86800000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19600000</v>
          </cell>
          <cell r="AY17">
            <v>86800000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86800000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86800000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35350000</v>
          </cell>
          <cell r="CP17">
            <v>86800000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86800000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86800000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31850000</v>
          </cell>
          <cell r="EG17">
            <v>86800000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86800000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86800000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86800000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1300000</v>
          </cell>
          <cell r="F18">
            <v>1300000</v>
          </cell>
          <cell r="G18">
            <v>1300000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1300000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1300000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34500000</v>
          </cell>
          <cell r="E19">
            <v>11000000</v>
          </cell>
          <cell r="F19">
            <v>13500000</v>
          </cell>
          <cell r="G19">
            <v>10000000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34500000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34500000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11000000</v>
          </cell>
          <cell r="AY19">
            <v>34500000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34500000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34500000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13500000</v>
          </cell>
          <cell r="CP19">
            <v>34500000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34500000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34500000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10000000</v>
          </cell>
          <cell r="EG19">
            <v>34500000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34500000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34500000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34500000</v>
          </cell>
        </row>
        <row r="20">
          <cell r="A20">
            <v>6</v>
          </cell>
          <cell r="B20" t="str">
            <v>5 . 2 . 1 . 01 . 09</v>
          </cell>
          <cell r="C20" t="str">
            <v>Honor Tim Internal</v>
          </cell>
          <cell r="D20">
            <v>14600000</v>
          </cell>
          <cell r="E20">
            <v>7300000</v>
          </cell>
          <cell r="F20">
            <v>3650000</v>
          </cell>
          <cell r="G20">
            <v>3650000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14600000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14600000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7300000</v>
          </cell>
          <cell r="AY20">
            <v>14600000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14600000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3650000</v>
          </cell>
          <cell r="CP20">
            <v>14600000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14600000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14600000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3650000</v>
          </cell>
          <cell r="EG20">
            <v>14600000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14600000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14600000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14600000</v>
          </cell>
        </row>
        <row r="21">
          <cell r="A21">
            <v>7</v>
          </cell>
          <cell r="B21" t="str">
            <v>5 . 2 . 1 . 01 . 10</v>
          </cell>
          <cell r="C21" t="str">
            <v>Honorarium Tim Lintas SKPD</v>
          </cell>
          <cell r="D21">
            <v>33800000</v>
          </cell>
          <cell r="E21">
            <v>0</v>
          </cell>
          <cell r="F21">
            <v>16900000</v>
          </cell>
          <cell r="G21">
            <v>16900000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33800000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33800000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33800000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33800000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33800000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16900000</v>
          </cell>
          <cell r="CP21">
            <v>33800000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33800000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33800000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16900000</v>
          </cell>
          <cell r="EG21">
            <v>33800000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33800000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33800000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33800000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4500000</v>
          </cell>
          <cell r="E22">
            <v>1500000</v>
          </cell>
          <cell r="F22">
            <v>1500000</v>
          </cell>
          <cell r="G22">
            <v>1500000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1500000</v>
          </cell>
          <cell r="AY22">
            <v>4500000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1500000</v>
          </cell>
          <cell r="CP22">
            <v>4500000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1500000</v>
          </cell>
          <cell r="EG22">
            <v>4500000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4500000</v>
          </cell>
          <cell r="E23">
            <v>1500000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4500000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4500000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1500000</v>
          </cell>
          <cell r="AY23">
            <v>4500000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4500000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4500000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4500000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4500000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4500000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4500000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4500000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4500000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4500000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62855000</v>
          </cell>
          <cell r="E24">
            <v>18160000</v>
          </cell>
          <cell r="F24">
            <v>22950000</v>
          </cell>
          <cell r="G24">
            <v>21745000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62855000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62855000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18160000</v>
          </cell>
          <cell r="AY24">
            <v>62855000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62855000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62855000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22950000</v>
          </cell>
          <cell r="CP24">
            <v>62855000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62855000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62855000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21745000</v>
          </cell>
          <cell r="EG24">
            <v>62855000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62855000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62855000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62855000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1150000</v>
          </cell>
          <cell r="E25">
            <v>360000</v>
          </cell>
          <cell r="F25">
            <v>445000</v>
          </cell>
          <cell r="G25">
            <v>345000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1150000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1150000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360000</v>
          </cell>
          <cell r="AY25">
            <v>1150000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1150000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1150000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445000</v>
          </cell>
          <cell r="CP25">
            <v>1150000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1150000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1150000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345000</v>
          </cell>
          <cell r="EG25">
            <v>1150000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1150000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1150000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1150000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300000</v>
          </cell>
          <cell r="F26">
            <v>400000</v>
          </cell>
          <cell r="G26">
            <v>300000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300000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300000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150000</v>
          </cell>
          <cell r="E27">
            <v>60000</v>
          </cell>
          <cell r="F27">
            <v>45000</v>
          </cell>
          <cell r="G27">
            <v>45000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60000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45000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150000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400000</v>
          </cell>
          <cell r="E28">
            <v>100000</v>
          </cell>
          <cell r="F28">
            <v>100000</v>
          </cell>
          <cell r="G28">
            <v>200000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100000</v>
          </cell>
          <cell r="AY28">
            <v>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</v>
          </cell>
          <cell r="CP28">
            <v>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200000</v>
          </cell>
          <cell r="EG28">
            <v>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400000</v>
          </cell>
        </row>
        <row r="29">
          <cell r="A29">
            <v>15</v>
          </cell>
          <cell r="B29" t="str">
            <v>5 . 2 . 2 . 03 . 13</v>
          </cell>
          <cell r="C29" t="str">
            <v>Belanja Dokumentasi</v>
          </cell>
          <cell r="D29">
            <v>400000</v>
          </cell>
          <cell r="E29">
            <v>100000</v>
          </cell>
          <cell r="F29">
            <v>100000</v>
          </cell>
          <cell r="G29">
            <v>200000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100000</v>
          </cell>
          <cell r="AY29">
            <v>400000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100000</v>
          </cell>
          <cell r="CP29">
            <v>400000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200000</v>
          </cell>
          <cell r="EG29">
            <v>400000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400000</v>
          </cell>
        </row>
        <row r="30">
          <cell r="A30">
            <v>16</v>
          </cell>
          <cell r="B30" t="str">
            <v>5 . 2 . 2 . 06</v>
          </cell>
          <cell r="C30" t="str">
            <v>Belanja Cetak dan Penggandaan</v>
          </cell>
          <cell r="D30">
            <v>6100000</v>
          </cell>
          <cell r="E30">
            <v>1200000</v>
          </cell>
          <cell r="F30">
            <v>1200000</v>
          </cell>
          <cell r="G30">
            <v>3700000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6100000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6100000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1200000</v>
          </cell>
          <cell r="AY30">
            <v>6100000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6100000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6100000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1200000</v>
          </cell>
          <cell r="CP30">
            <v>6100000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6100000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6100000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3700000</v>
          </cell>
          <cell r="EG30">
            <v>6100000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6100000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6100000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6100000</v>
          </cell>
        </row>
        <row r="31">
          <cell r="A31">
            <v>17</v>
          </cell>
          <cell r="B31" t="str">
            <v>5 . 2 . 2 . 06 . 01</v>
          </cell>
          <cell r="C31" t="str">
            <v>Belanja cetak</v>
          </cell>
          <cell r="D31">
            <v>2500000</v>
          </cell>
          <cell r="E31">
            <v>0</v>
          </cell>
          <cell r="F31">
            <v>0</v>
          </cell>
          <cell r="G31">
            <v>2500000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2500000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2500000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2500000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2500000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2500000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2500000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2500000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2500000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2500000</v>
          </cell>
          <cell r="EG31">
            <v>2500000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2500000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2500000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2500000</v>
          </cell>
        </row>
        <row r="32">
          <cell r="A32">
            <v>18</v>
          </cell>
          <cell r="B32" t="str">
            <v>5 . 2 . 2 . 06 . 02</v>
          </cell>
          <cell r="C32" t="str">
            <v>Belanja Penggandaan/Fotocopy</v>
          </cell>
          <cell r="D32">
            <v>3000000</v>
          </cell>
          <cell r="E32">
            <v>1000000</v>
          </cell>
          <cell r="F32">
            <v>1000000</v>
          </cell>
          <cell r="G32">
            <v>1000000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1000000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1000000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5 . 2 . 2 . 06 . 03</v>
          </cell>
          <cell r="C33" t="str">
            <v>Belanja Cetak Spanduk</v>
          </cell>
          <cell r="D33">
            <v>600000</v>
          </cell>
          <cell r="E33">
            <v>200000</v>
          </cell>
          <cell r="F33">
            <v>200000</v>
          </cell>
          <cell r="G33">
            <v>200000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200000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200000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17455000</v>
          </cell>
          <cell r="E34">
            <v>5000000</v>
          </cell>
          <cell r="F34">
            <v>6455000</v>
          </cell>
          <cell r="G34">
            <v>6000000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17455000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17455000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5000000</v>
          </cell>
          <cell r="AY34">
            <v>17455000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17455000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17455000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6455000</v>
          </cell>
          <cell r="CP34">
            <v>17455000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17455000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17455000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6000000</v>
          </cell>
          <cell r="EG34">
            <v>17455000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17455000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17455000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17455000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17455000</v>
          </cell>
          <cell r="E35">
            <v>5000000</v>
          </cell>
          <cell r="F35">
            <v>6455000</v>
          </cell>
          <cell r="G35">
            <v>6000000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17455000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17455000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5000000</v>
          </cell>
          <cell r="AY35">
            <v>17455000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17455000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17455000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6455000</v>
          </cell>
          <cell r="CP35">
            <v>17455000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17455000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17455000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6000000</v>
          </cell>
          <cell r="EG35">
            <v>17455000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17455000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17455000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17455000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37750000</v>
          </cell>
          <cell r="E36">
            <v>11500000</v>
          </cell>
          <cell r="F36">
            <v>14750000</v>
          </cell>
          <cell r="G36">
            <v>11500000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37750000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37750000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11500000</v>
          </cell>
          <cell r="AY36">
            <v>37750000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37750000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37750000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14750000</v>
          </cell>
          <cell r="CP36">
            <v>37750000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37750000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37750000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11500000</v>
          </cell>
          <cell r="EG36">
            <v>37750000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37750000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37750000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37750000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5000000</v>
          </cell>
          <cell r="E37">
            <v>1500000</v>
          </cell>
          <cell r="F37">
            <v>2000000</v>
          </cell>
          <cell r="G37">
            <v>1500000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1500000</v>
          </cell>
          <cell r="AY37">
            <v>5000000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2000000</v>
          </cell>
          <cell r="CP37">
            <v>5000000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1500000</v>
          </cell>
          <cell r="EG37">
            <v>5000000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5000000</v>
          </cell>
        </row>
        <row r="38">
          <cell r="A38">
            <v>24</v>
          </cell>
          <cell r="B38" t="str">
            <v>5 . 2 . 2 . 15 . 02</v>
          </cell>
          <cell r="C38" t="str">
            <v>Belanja perjalanan dinas luar daerah</v>
          </cell>
          <cell r="D38">
            <v>32750000</v>
          </cell>
          <cell r="E38">
            <v>10000000</v>
          </cell>
          <cell r="F38">
            <v>12750000</v>
          </cell>
          <cell r="G38">
            <v>10000000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32750000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32750000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10000000</v>
          </cell>
          <cell r="AY38">
            <v>32750000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32750000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32750000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12750000</v>
          </cell>
          <cell r="CP38">
            <v>32750000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32750000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32750000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10000000</v>
          </cell>
          <cell r="EG38">
            <v>32750000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32750000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32750000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32750000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1.20 . 1.20.03 . 27 . 04</v>
          </cell>
          <cell r="C15" t="str">
            <v>Fasilitasi pemantapan SOTK pemerintah daerah otonom baru</v>
          </cell>
          <cell r="D15">
            <v>118255000</v>
          </cell>
          <cell r="E15">
            <v>40450000</v>
          </cell>
          <cell r="F15">
            <v>77805000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118255000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118255000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40450000</v>
          </cell>
          <cell r="AY15">
            <v>118255000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118255000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118255000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77805000</v>
          </cell>
          <cell r="CP15">
            <v>118255000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118255000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118255000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118255000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118255000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118255000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118255000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36600000</v>
          </cell>
          <cell r="E16">
            <v>3900000</v>
          </cell>
          <cell r="F16">
            <v>32700000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3900000</v>
          </cell>
          <cell r="AY16">
            <v>36600000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32700000</v>
          </cell>
          <cell r="CP16">
            <v>36600000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30300000</v>
          </cell>
          <cell r="E17">
            <v>1500000</v>
          </cell>
          <cell r="F17">
            <v>28800000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28800000</v>
          </cell>
          <cell r="CP17">
            <v>30300000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27300000</v>
          </cell>
          <cell r="E19">
            <v>0</v>
          </cell>
          <cell r="F19">
            <v>27300000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27300000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27300000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27300000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27300000</v>
          </cell>
          <cell r="CP19">
            <v>27300000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27300000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27300000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27300000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27300000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27300000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27300000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1500000</v>
          </cell>
          <cell r="E20">
            <v>0</v>
          </cell>
          <cell r="F20">
            <v>1500000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1500000</v>
          </cell>
          <cell r="CP20">
            <v>1500000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1500000</v>
          </cell>
        </row>
        <row r="21">
          <cell r="A21">
            <v>7</v>
          </cell>
          <cell r="B21" t="str">
            <v>5 . 2 . 1 . 02 . 04</v>
          </cell>
          <cell r="C21" t="str">
            <v>Honorarium Non PNS Lainnya</v>
          </cell>
          <cell r="D21">
            <v>1500000</v>
          </cell>
          <cell r="E21">
            <v>0</v>
          </cell>
          <cell r="F21">
            <v>1500000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1500000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1500000</v>
          </cell>
          <cell r="CP21">
            <v>1500000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1500000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1500000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4800000</v>
          </cell>
          <cell r="E22">
            <v>2400000</v>
          </cell>
          <cell r="F22">
            <v>2400000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2400000</v>
          </cell>
          <cell r="AY22">
            <v>4800000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2400000</v>
          </cell>
          <cell r="CP22">
            <v>4800000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4800000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4800000</v>
          </cell>
          <cell r="E23">
            <v>2400000</v>
          </cell>
          <cell r="F23">
            <v>2400000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4800000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4800000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2400000</v>
          </cell>
          <cell r="AY23">
            <v>4800000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4800000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4800000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2400000</v>
          </cell>
          <cell r="CP23">
            <v>4800000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4800000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4800000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4800000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4800000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4800000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4800000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81655000</v>
          </cell>
          <cell r="E24">
            <v>36550000</v>
          </cell>
          <cell r="F24">
            <v>45105000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81655000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81655000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36550000</v>
          </cell>
          <cell r="AY24">
            <v>81655000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81655000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81655000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45105000</v>
          </cell>
          <cell r="CP24">
            <v>81655000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81655000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81655000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81655000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81655000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81655000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81655000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1255000</v>
          </cell>
          <cell r="E25">
            <v>650000</v>
          </cell>
          <cell r="F25">
            <v>605000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1255000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1255000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650000</v>
          </cell>
          <cell r="AY25">
            <v>1255000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1255000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1255000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605000</v>
          </cell>
          <cell r="CP25">
            <v>1255000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1255000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1255000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1255000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1255000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1255000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1255000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255000</v>
          </cell>
          <cell r="E27">
            <v>150000</v>
          </cell>
          <cell r="F27">
            <v>105000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255000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255000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255000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255000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255000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105000</v>
          </cell>
          <cell r="CP27">
            <v>255000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255000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255000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255000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255000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255000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255000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63400000</v>
          </cell>
          <cell r="E28">
            <v>33200000</v>
          </cell>
          <cell r="F28">
            <v>30200000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63400000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63400000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33200000</v>
          </cell>
          <cell r="AY28">
            <v>63400000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63400000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63400000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30200000</v>
          </cell>
          <cell r="CP28">
            <v>63400000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63400000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63400000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63400000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63400000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63400000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63400000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63000000</v>
          </cell>
          <cell r="E29">
            <v>33000000</v>
          </cell>
          <cell r="F29">
            <v>30000000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63000000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33000000</v>
          </cell>
          <cell r="AY29">
            <v>63000000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63000000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63000000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30000000</v>
          </cell>
          <cell r="CP29">
            <v>63000000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63000000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63000000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63000000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63000000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63000000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63000000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400000</v>
          </cell>
          <cell r="E30">
            <v>200000</v>
          </cell>
          <cell r="F30">
            <v>200000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200000</v>
          </cell>
          <cell r="AY30">
            <v>400000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200000</v>
          </cell>
          <cell r="CP30">
            <v>400000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4700000</v>
          </cell>
          <cell r="E31">
            <v>1500000</v>
          </cell>
          <cell r="F31">
            <v>3200000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4700000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4700000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1500000</v>
          </cell>
          <cell r="AY31">
            <v>4700000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4700000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4700000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3200000</v>
          </cell>
          <cell r="CP31">
            <v>4700000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4700000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4700000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4700000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4700000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4700000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4700000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1500000</v>
          </cell>
          <cell r="E32">
            <v>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1500000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3000000</v>
          </cell>
          <cell r="E33">
            <v>1500000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3000000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3000000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1500000</v>
          </cell>
          <cell r="AY33">
            <v>3000000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3000000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3000000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3000000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3000000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3000000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3000000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3000000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3000000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200000</v>
          </cell>
          <cell r="E34">
            <v>0</v>
          </cell>
          <cell r="F34">
            <v>200000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200000</v>
          </cell>
          <cell r="CP34">
            <v>200000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200000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200000</v>
          </cell>
        </row>
        <row r="35">
          <cell r="A35">
            <v>21</v>
          </cell>
          <cell r="B35" t="str">
            <v>5 . 2 . 2 . 11</v>
          </cell>
          <cell r="C35" t="str">
            <v>Belanja Makanan dan  Minuman</v>
          </cell>
          <cell r="D35">
            <v>12300000</v>
          </cell>
          <cell r="E35">
            <v>1200000</v>
          </cell>
          <cell r="F35">
            <v>11100000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12300000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12300000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1200000</v>
          </cell>
          <cell r="AY35">
            <v>12300000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12300000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12300000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11100000</v>
          </cell>
          <cell r="CP35">
            <v>12300000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12300000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12300000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12300000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12300000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12300000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12300000</v>
          </cell>
        </row>
        <row r="36">
          <cell r="A36">
            <v>22</v>
          </cell>
          <cell r="B36" t="str">
            <v>5 . 2 . 2 . 11 . 04</v>
          </cell>
          <cell r="C36" t="str">
            <v>Belanja makanan dan minuman pelaksanaan kegiatan</v>
          </cell>
          <cell r="D36">
            <v>12300000</v>
          </cell>
          <cell r="E36">
            <v>1200000</v>
          </cell>
          <cell r="F36">
            <v>11100000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12300000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12300000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1200000</v>
          </cell>
          <cell r="AY36">
            <v>12300000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12300000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12300000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11100000</v>
          </cell>
          <cell r="CP36">
            <v>12300000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12300000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12300000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12300000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12300000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12300000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12300000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1.20 . 1.20.03 . 28 . 01</v>
          </cell>
          <cell r="C15" t="str">
            <v>Penyusunan Produk Hukum Bidang Kelembagaan dan Ketatalaksanaan</v>
          </cell>
          <cell r="D15">
            <v>103770000</v>
          </cell>
          <cell r="E15">
            <v>1530000</v>
          </cell>
          <cell r="F15">
            <v>2290000</v>
          </cell>
          <cell r="G15">
            <v>20850000</v>
          </cell>
          <cell r="H15">
            <v>79100000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103770000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103770000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1530000</v>
          </cell>
          <cell r="AY15">
            <v>103770000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103770000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103770000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2290000</v>
          </cell>
          <cell r="CP15">
            <v>103770000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103770000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103770000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20850000</v>
          </cell>
          <cell r="EG15">
            <v>103770000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103770000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103770000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79100000</v>
          </cell>
          <cell r="FX15">
            <v>103770000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36775000</v>
          </cell>
          <cell r="E16">
            <v>830000</v>
          </cell>
          <cell r="F16">
            <v>830000</v>
          </cell>
          <cell r="G16">
            <v>13380000</v>
          </cell>
          <cell r="H16">
            <v>21735000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36775000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36775000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830000</v>
          </cell>
          <cell r="AY16">
            <v>36775000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36775000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36775000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830000</v>
          </cell>
          <cell r="CP16">
            <v>36775000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36775000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36775000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13380000</v>
          </cell>
          <cell r="EG16">
            <v>36775000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36775000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36775000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21735000</v>
          </cell>
          <cell r="FX16">
            <v>36775000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27575000</v>
          </cell>
          <cell r="E17">
            <v>350000</v>
          </cell>
          <cell r="F17">
            <v>350000</v>
          </cell>
          <cell r="G17">
            <v>12900000</v>
          </cell>
          <cell r="H17">
            <v>13975000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27575000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27575000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350000</v>
          </cell>
          <cell r="AY17">
            <v>27575000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27575000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27575000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350000</v>
          </cell>
          <cell r="CP17">
            <v>27575000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27575000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27575000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12900000</v>
          </cell>
          <cell r="EG17">
            <v>27575000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27575000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27575000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13975000</v>
          </cell>
          <cell r="FX17">
            <v>27575000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2100000</v>
          </cell>
          <cell r="E18">
            <v>350000</v>
          </cell>
          <cell r="F18">
            <v>350000</v>
          </cell>
          <cell r="G18">
            <v>700000</v>
          </cell>
          <cell r="H18">
            <v>700000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2100000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2100000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350000</v>
          </cell>
          <cell r="AY18">
            <v>2100000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2100000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2100000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350000</v>
          </cell>
          <cell r="CP18">
            <v>2100000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2100000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2100000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700000</v>
          </cell>
          <cell r="EG18">
            <v>2100000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2100000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2100000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700000</v>
          </cell>
          <cell r="FX18">
            <v>2100000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625000</v>
          </cell>
          <cell r="E19">
            <v>0</v>
          </cell>
          <cell r="F19">
            <v>0</v>
          </cell>
          <cell r="G19">
            <v>0</v>
          </cell>
          <cell r="H19">
            <v>625000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625000</v>
          </cell>
          <cell r="FX19">
            <v>625000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9000000</v>
          </cell>
          <cell r="E20">
            <v>0</v>
          </cell>
          <cell r="F20">
            <v>0</v>
          </cell>
          <cell r="G20">
            <v>0</v>
          </cell>
          <cell r="H20">
            <v>9000000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9000000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9000000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9000000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9000000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9000000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9000000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9000000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9000000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9000000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9000000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9000000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9000000</v>
          </cell>
          <cell r="FX20">
            <v>9000000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3650000</v>
          </cell>
          <cell r="E21">
            <v>0</v>
          </cell>
          <cell r="F21">
            <v>0</v>
          </cell>
          <cell r="G21">
            <v>0</v>
          </cell>
          <cell r="H21">
            <v>3650000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3650000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3650000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3650000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3650000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3650000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3650000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3650000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3650000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3650000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3650000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3650000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3650000</v>
          </cell>
          <cell r="FX21">
            <v>3650000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12200000</v>
          </cell>
          <cell r="E22">
            <v>0</v>
          </cell>
          <cell r="F22">
            <v>0</v>
          </cell>
          <cell r="G22">
            <v>12200000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12200000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12200000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12200000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12200000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12200000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12200000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12200000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12200000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12200000</v>
          </cell>
          <cell r="EG22">
            <v>12200000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12200000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12200000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12200000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7700000</v>
          </cell>
          <cell r="E23">
            <v>0</v>
          </cell>
          <cell r="F23">
            <v>0</v>
          </cell>
          <cell r="G23">
            <v>0</v>
          </cell>
          <cell r="H23">
            <v>7700000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7700000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7700000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7700000</v>
          </cell>
          <cell r="FX23">
            <v>7700000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3700000</v>
          </cell>
          <cell r="E24">
            <v>0</v>
          </cell>
          <cell r="F24">
            <v>0</v>
          </cell>
          <cell r="G24">
            <v>0</v>
          </cell>
          <cell r="H24">
            <v>3700000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3700000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3700000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3700000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3700000</v>
          </cell>
          <cell r="FX24">
            <v>3700000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4000000</v>
          </cell>
          <cell r="E25">
            <v>0</v>
          </cell>
          <cell r="F25">
            <v>0</v>
          </cell>
          <cell r="G25">
            <v>0</v>
          </cell>
          <cell r="H25">
            <v>4000000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4000000</v>
          </cell>
          <cell r="FX25">
            <v>4000000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1500000</v>
          </cell>
          <cell r="E26">
            <v>480000</v>
          </cell>
          <cell r="F26">
            <v>480000</v>
          </cell>
          <cell r="G26">
            <v>480000</v>
          </cell>
          <cell r="H26">
            <v>60000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480000</v>
          </cell>
          <cell r="AY26">
            <v>1500000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480000</v>
          </cell>
          <cell r="CP26">
            <v>1500000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480000</v>
          </cell>
          <cell r="EG26">
            <v>1500000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60000</v>
          </cell>
          <cell r="FX26">
            <v>1500000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1500000</v>
          </cell>
          <cell r="E27">
            <v>480000</v>
          </cell>
          <cell r="F27">
            <v>480000</v>
          </cell>
          <cell r="G27">
            <v>480000</v>
          </cell>
          <cell r="H27">
            <v>60000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480000</v>
          </cell>
          <cell r="AY27">
            <v>1500000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480000</v>
          </cell>
          <cell r="CP27">
            <v>1500000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480000</v>
          </cell>
          <cell r="EG27">
            <v>1500000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60000</v>
          </cell>
          <cell r="FX27">
            <v>1500000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66995000</v>
          </cell>
          <cell r="E28">
            <v>700000</v>
          </cell>
          <cell r="F28">
            <v>1460000</v>
          </cell>
          <cell r="G28">
            <v>7470000</v>
          </cell>
          <cell r="H28">
            <v>57365000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66995000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66995000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700000</v>
          </cell>
          <cell r="AY28">
            <v>66995000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66995000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66995000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1460000</v>
          </cell>
          <cell r="CP28">
            <v>66995000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66995000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66995000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7470000</v>
          </cell>
          <cell r="EG28">
            <v>66995000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66995000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66995000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57365000</v>
          </cell>
          <cell r="FX28">
            <v>66995000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1090000</v>
          </cell>
          <cell r="E29">
            <v>340000</v>
          </cell>
          <cell r="F29">
            <v>250000</v>
          </cell>
          <cell r="G29">
            <v>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1090000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1090000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340000</v>
          </cell>
          <cell r="AY29">
            <v>1090000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1090000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1090000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250000</v>
          </cell>
          <cell r="CP29">
            <v>1090000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1090000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1090000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500000</v>
          </cell>
          <cell r="EG29">
            <v>1090000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1090000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1090000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1090000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1000000</v>
          </cell>
          <cell r="E30">
            <v>250000</v>
          </cell>
          <cell r="F30">
            <v>250000</v>
          </cell>
          <cell r="G30">
            <v>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250000</v>
          </cell>
          <cell r="AY30">
            <v>1000000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250000</v>
          </cell>
          <cell r="CP30">
            <v>1000000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500000</v>
          </cell>
          <cell r="EG30">
            <v>1000000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1000000</v>
          </cell>
        </row>
        <row r="31">
          <cell r="A31">
            <v>17</v>
          </cell>
          <cell r="B31" t="str">
            <v>5 . 2 . 2 . 01 . 04</v>
          </cell>
          <cell r="C31" t="str">
            <v>Belanja perangko, materai dan benda pos lainnya</v>
          </cell>
          <cell r="D31">
            <v>90000</v>
          </cell>
          <cell r="E31">
            <v>90000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90000</v>
          </cell>
          <cell r="AY31">
            <v>90000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90000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90000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</v>
          </cell>
        </row>
        <row r="32">
          <cell r="A32">
            <v>18</v>
          </cell>
          <cell r="B32" t="str">
            <v>5 . 2 . 2 . 02</v>
          </cell>
          <cell r="C32" t="str">
            <v>Belanja Bahan/Material</v>
          </cell>
          <cell r="D32">
            <v>2250000</v>
          </cell>
          <cell r="E32">
            <v>0</v>
          </cell>
          <cell r="F32">
            <v>0</v>
          </cell>
          <cell r="G32">
            <v>2250000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2250000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2250000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2250000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2250000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2250000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2250000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2250000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2250000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2250000</v>
          </cell>
          <cell r="EG32">
            <v>2250000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2250000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2250000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2250000</v>
          </cell>
        </row>
        <row r="33">
          <cell r="A33">
            <v>19</v>
          </cell>
          <cell r="B33" t="str">
            <v>5 . 2 . 2 . 02 . 07</v>
          </cell>
          <cell r="C33" t="str">
            <v>Belanja Perlengkapan Peserta</v>
          </cell>
          <cell r="D33">
            <v>2250000</v>
          </cell>
          <cell r="E33">
            <v>0</v>
          </cell>
          <cell r="F33">
            <v>0</v>
          </cell>
          <cell r="G33">
            <v>2250000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2250000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2250000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2250000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2250000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2250000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2250000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2250000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2250000</v>
          </cell>
          <cell r="EG33">
            <v>2250000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2250000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2250000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2250000</v>
          </cell>
        </row>
        <row r="34">
          <cell r="A34">
            <v>20</v>
          </cell>
          <cell r="B34" t="str">
            <v>5 . 2 . 2 . 03</v>
          </cell>
          <cell r="C34" t="str">
            <v>Belanja Jasa Kantor</v>
          </cell>
          <cell r="D34">
            <v>51285000</v>
          </cell>
          <cell r="E34">
            <v>0</v>
          </cell>
          <cell r="F34">
            <v>0</v>
          </cell>
          <cell r="G34">
            <v>0</v>
          </cell>
          <cell r="H34">
            <v>51285000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51285000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51285000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51285000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51285000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51285000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51285000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51285000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51285000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51285000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51285000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51285000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51285000</v>
          </cell>
          <cell r="FX34">
            <v>51285000</v>
          </cell>
        </row>
        <row r="35">
          <cell r="A35">
            <v>21</v>
          </cell>
          <cell r="B35" t="str">
            <v>5 . 2 . 2 . 03 . 12</v>
          </cell>
          <cell r="C35" t="str">
            <v>Belanja transportasi dan akomodasi</v>
          </cell>
          <cell r="D35">
            <v>51285000</v>
          </cell>
          <cell r="E35">
            <v>0</v>
          </cell>
          <cell r="F35">
            <v>0</v>
          </cell>
          <cell r="G35">
            <v>0</v>
          </cell>
          <cell r="H35">
            <v>51285000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51285000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51285000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51285000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51285000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51285000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51285000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51285000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51285000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51285000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51285000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51285000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51285000</v>
          </cell>
          <cell r="FX35">
            <v>51285000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6850000</v>
          </cell>
          <cell r="E36">
            <v>300000</v>
          </cell>
          <cell r="F36">
            <v>600000</v>
          </cell>
          <cell r="G36">
            <v>450000</v>
          </cell>
          <cell r="H36">
            <v>5500000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</v>
          </cell>
          <cell r="AY36">
            <v>6850000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600000</v>
          </cell>
          <cell r="CP36">
            <v>6850000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450000</v>
          </cell>
          <cell r="EG36">
            <v>6850000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5500000</v>
          </cell>
          <cell r="FX36">
            <v>6850000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4600000</v>
          </cell>
          <cell r="E37">
            <v>0</v>
          </cell>
          <cell r="F37">
            <v>0</v>
          </cell>
          <cell r="G37">
            <v>0</v>
          </cell>
          <cell r="H37">
            <v>4600000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4600000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4600000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4600000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4600000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4600000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4600000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4600000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4600000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4600000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4600000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4600000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4600000</v>
          </cell>
          <cell r="FX37">
            <v>4600000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2250000</v>
          </cell>
          <cell r="E38">
            <v>300000</v>
          </cell>
          <cell r="F38">
            <v>600000</v>
          </cell>
          <cell r="G38">
            <v>450000</v>
          </cell>
          <cell r="H38">
            <v>900000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2250000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2250000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300000</v>
          </cell>
          <cell r="AY38">
            <v>2250000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2250000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2250000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600000</v>
          </cell>
          <cell r="CP38">
            <v>2250000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2250000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2250000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450000</v>
          </cell>
          <cell r="EG38">
            <v>2250000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2250000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2250000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900000</v>
          </cell>
          <cell r="FX38">
            <v>2250000</v>
          </cell>
        </row>
        <row r="39">
          <cell r="A39">
            <v>25</v>
          </cell>
          <cell r="B39" t="str">
            <v>5 . 2 . 2 . 11</v>
          </cell>
          <cell r="C39" t="str">
            <v>Belanja Makanan dan  Minuman</v>
          </cell>
          <cell r="D39">
            <v>2400000</v>
          </cell>
          <cell r="E39">
            <v>60000</v>
          </cell>
          <cell r="F39">
            <v>610000</v>
          </cell>
          <cell r="G39">
            <v>1150000</v>
          </cell>
          <cell r="H39">
            <v>580000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2400000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2400000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60000</v>
          </cell>
          <cell r="AY39">
            <v>2400000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2400000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2400000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610000</v>
          </cell>
          <cell r="CP39">
            <v>2400000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2400000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2400000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1150000</v>
          </cell>
          <cell r="EG39">
            <v>2400000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2400000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2400000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580000</v>
          </cell>
          <cell r="FX39">
            <v>2400000</v>
          </cell>
        </row>
        <row r="40">
          <cell r="A40">
            <v>26</v>
          </cell>
          <cell r="B40" t="str">
            <v>5 . 2 . 2 . 11 . 04</v>
          </cell>
          <cell r="C40" t="str">
            <v>Belanja makanan dan minuman pelaksanaan kegiatan</v>
          </cell>
          <cell r="D40">
            <v>2400000</v>
          </cell>
          <cell r="E40">
            <v>60000</v>
          </cell>
          <cell r="F40">
            <v>610000</v>
          </cell>
          <cell r="G40">
            <v>1150000</v>
          </cell>
          <cell r="H40">
            <v>580000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2400000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2400000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60000</v>
          </cell>
          <cell r="AY40">
            <v>2400000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2400000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2400000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610000</v>
          </cell>
          <cell r="CP40">
            <v>2400000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2400000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2400000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1150000</v>
          </cell>
          <cell r="EG40">
            <v>2400000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2400000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2400000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580000</v>
          </cell>
          <cell r="FX40">
            <v>2400000</v>
          </cell>
        </row>
        <row r="41">
          <cell r="A41">
            <v>27</v>
          </cell>
          <cell r="B41" t="str">
            <v>5 . 2 . 2 . 15</v>
          </cell>
          <cell r="C41" t="str">
            <v>Belanja Perjalanan Dinas</v>
          </cell>
          <cell r="D41">
            <v>3120000</v>
          </cell>
          <cell r="E41">
            <v>0</v>
          </cell>
          <cell r="F41">
            <v>0</v>
          </cell>
          <cell r="G41">
            <v>3120000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3120000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3120000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3120000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3120000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3120000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3120000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3120000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3120000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3120000</v>
          </cell>
          <cell r="EG41">
            <v>3120000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3120000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3120000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3120000</v>
          </cell>
        </row>
        <row r="42">
          <cell r="A42">
            <v>28</v>
          </cell>
          <cell r="B42" t="str">
            <v>5 . 2 . 2 . 15 . 02</v>
          </cell>
          <cell r="C42" t="str">
            <v>Belanja perjalanan dinas luar daerah</v>
          </cell>
          <cell r="D42">
            <v>3120000</v>
          </cell>
          <cell r="E42">
            <v>0</v>
          </cell>
          <cell r="F42">
            <v>0</v>
          </cell>
          <cell r="G42">
            <v>3120000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3120000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3120000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3120000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3120000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3120000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3120000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3120000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3120000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3120000</v>
          </cell>
          <cell r="EG42">
            <v>3120000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3120000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3120000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3120000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1.20 . 1.20.03 . 28 . 03</v>
          </cell>
          <cell r="C15" t="str">
            <v>Penyusunan LAKIP Pemerintah Daerah</v>
          </cell>
          <cell r="D15">
            <v>113444000</v>
          </cell>
          <cell r="E15">
            <v>10459000</v>
          </cell>
          <cell r="F15">
            <v>102985000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113444000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113444000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10459000</v>
          </cell>
          <cell r="AY15">
            <v>113444000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113444000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113444000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102985000</v>
          </cell>
          <cell r="CP15">
            <v>113444000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113444000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113444000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113444000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113444000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113444000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113444000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92470000</v>
          </cell>
          <cell r="E16">
            <v>2125000</v>
          </cell>
          <cell r="F16">
            <v>90345000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92470000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92470000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2125000</v>
          </cell>
          <cell r="AY16">
            <v>92470000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92470000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92470000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90345000</v>
          </cell>
          <cell r="CP16">
            <v>92470000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92470000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92470000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92470000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92470000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92470000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92470000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45550000</v>
          </cell>
          <cell r="E17">
            <v>1125000</v>
          </cell>
          <cell r="F17">
            <v>44425000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45550000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45550000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1125000</v>
          </cell>
          <cell r="AY17">
            <v>45550000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45550000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45550000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44425000</v>
          </cell>
          <cell r="CP17">
            <v>45550000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45550000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45550000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45550000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45550000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45550000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45550000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2250000</v>
          </cell>
          <cell r="E18">
            <v>1125000</v>
          </cell>
          <cell r="F18">
            <v>1125000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2250000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2250000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1125000</v>
          </cell>
          <cell r="AY18">
            <v>2250000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2250000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2250000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1125000</v>
          </cell>
          <cell r="CP18">
            <v>2250000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2250000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2250000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2250000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2250000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2250000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2250000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9100000</v>
          </cell>
          <cell r="E19">
            <v>0</v>
          </cell>
          <cell r="F19">
            <v>9100000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9100000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9100000</v>
          </cell>
          <cell r="CP19">
            <v>9100000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9100000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9100000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34200000</v>
          </cell>
          <cell r="E20">
            <v>0</v>
          </cell>
          <cell r="F20">
            <v>34200000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34200000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34200000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34200000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34200000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34200000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34200000</v>
          </cell>
          <cell r="CP20">
            <v>34200000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34200000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34200000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34200000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34200000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34200000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34200000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45000000</v>
          </cell>
          <cell r="E21">
            <v>0</v>
          </cell>
          <cell r="F21">
            <v>45000000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45000000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45000000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45000000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45000000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45000000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45000000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45000000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45000000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45000000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45000000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45000000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45000000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45000000</v>
          </cell>
          <cell r="E22">
            <v>0</v>
          </cell>
          <cell r="F22">
            <v>45000000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45000000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45000000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45000000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45000000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45000000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45000000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45000000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45000000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45000000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45000000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45000000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1920000</v>
          </cell>
          <cell r="E23">
            <v>1000000</v>
          </cell>
          <cell r="F23">
            <v>920000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1920000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1920000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1920000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1920000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920000</v>
          </cell>
          <cell r="CP23">
            <v>1920000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1920000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1920000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1920000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1920000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1920000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1920000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1920000</v>
          </cell>
          <cell r="E24">
            <v>1000000</v>
          </cell>
          <cell r="F24">
            <v>920000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1920000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1920000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1000000</v>
          </cell>
          <cell r="AY24">
            <v>1920000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1920000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1920000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920000</v>
          </cell>
          <cell r="CP24">
            <v>1920000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1920000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1920000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1920000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1920000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1920000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1920000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20974000</v>
          </cell>
          <cell r="E25">
            <v>8334000</v>
          </cell>
          <cell r="F25">
            <v>12640000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20974000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20974000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8334000</v>
          </cell>
          <cell r="AY25">
            <v>20974000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20974000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20974000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12640000</v>
          </cell>
          <cell r="CP25">
            <v>20974000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20974000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20974000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20974000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20974000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20974000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20974000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1054000</v>
          </cell>
          <cell r="E26">
            <v>554000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1054000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1054000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554000</v>
          </cell>
          <cell r="AY26">
            <v>1054000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1054000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1054000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1054000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1054000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1054000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1054000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1054000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1054000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1054000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500000</v>
          </cell>
          <cell r="F27">
            <v>500000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500000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5 . 2 . 2 . 01 . 04</v>
          </cell>
          <cell r="C28" t="str">
            <v>Belanja perangko, materai dan benda pos lainnya</v>
          </cell>
          <cell r="D28">
            <v>54000</v>
          </cell>
          <cell r="E28">
            <v>54000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54000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54000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54000</v>
          </cell>
          <cell r="AY28">
            <v>54000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54000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54000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54000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54000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54000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54000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54000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54000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54000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5050000</v>
          </cell>
          <cell r="E29">
            <v>350000</v>
          </cell>
          <cell r="F29">
            <v>4700000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5050000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5050000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350000</v>
          </cell>
          <cell r="AY29">
            <v>5050000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5050000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5050000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4700000</v>
          </cell>
          <cell r="CP29">
            <v>5050000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5050000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5050000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5050000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5050000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5050000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5050000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4300000</v>
          </cell>
          <cell r="E30">
            <v>0</v>
          </cell>
          <cell r="F30">
            <v>4300000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4300000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4300000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4300000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4300000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4300000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4300000</v>
          </cell>
          <cell r="CP30">
            <v>4300000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4300000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4300000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4300000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4300000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4300000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4300000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750000</v>
          </cell>
          <cell r="E31">
            <v>350000</v>
          </cell>
          <cell r="F31">
            <v>400000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350000</v>
          </cell>
          <cell r="AY31">
            <v>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400000</v>
          </cell>
          <cell r="CP31">
            <v>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2990000</v>
          </cell>
          <cell r="E32">
            <v>1490000</v>
          </cell>
          <cell r="F32">
            <v>1500000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2990000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2990000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1490000</v>
          </cell>
          <cell r="AY32">
            <v>2990000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2990000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2990000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1500000</v>
          </cell>
          <cell r="CP32">
            <v>2990000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2990000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2990000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2990000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2990000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2990000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2990000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2990000</v>
          </cell>
          <cell r="E33">
            <v>1490000</v>
          </cell>
          <cell r="F33">
            <v>1500000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2990000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2990000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1490000</v>
          </cell>
          <cell r="AY33">
            <v>2990000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2990000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2990000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1500000</v>
          </cell>
          <cell r="CP33">
            <v>2990000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2990000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2990000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2990000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2990000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2990000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2990000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11880000</v>
          </cell>
          <cell r="E34">
            <v>5940000</v>
          </cell>
          <cell r="F34">
            <v>5940000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11880000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11880000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5940000</v>
          </cell>
          <cell r="AY34">
            <v>11880000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11880000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11880000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5940000</v>
          </cell>
          <cell r="CP34">
            <v>11880000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11880000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11880000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11880000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11880000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11880000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11880000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760000</v>
          </cell>
          <cell r="E35">
            <v>380000</v>
          </cell>
          <cell r="F35">
            <v>380000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760000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760000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380000</v>
          </cell>
          <cell r="AY35">
            <v>760000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760000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760000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380000</v>
          </cell>
          <cell r="CP35">
            <v>760000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760000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760000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760000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760000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760000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760000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11120000</v>
          </cell>
          <cell r="E36">
            <v>5560000</v>
          </cell>
          <cell r="F36">
            <v>5560000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11120000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11120000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5560000</v>
          </cell>
          <cell r="AY36">
            <v>11120000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11120000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11120000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5560000</v>
          </cell>
          <cell r="CP36">
            <v>11120000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11120000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11120000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11120000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11120000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11120000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11120000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1.20 . 1.20.03 . 28 . 07</v>
          </cell>
          <cell r="C15" t="str">
            <v>Evaluasi dan Kajian Penataan Kelembagaan Perangkat Daerah Pemerintah Daerah</v>
          </cell>
          <cell r="D15">
            <v>108135000</v>
          </cell>
          <cell r="E15">
            <v>1420000</v>
          </cell>
          <cell r="F15">
            <v>47822500</v>
          </cell>
          <cell r="G15">
            <v>58892500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108135000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108135000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1420000</v>
          </cell>
          <cell r="AY15">
            <v>108135000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108135000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108135000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47822500</v>
          </cell>
          <cell r="CP15">
            <v>108135000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108135000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108135000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58892500</v>
          </cell>
          <cell r="EG15">
            <v>108135000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108135000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108135000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108135000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15560000</v>
          </cell>
          <cell r="E16">
            <v>870000</v>
          </cell>
          <cell r="F16">
            <v>1560000</v>
          </cell>
          <cell r="G16">
            <v>13130000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15560000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15560000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870000</v>
          </cell>
          <cell r="AY16">
            <v>15560000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15560000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15560000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1560000</v>
          </cell>
          <cell r="CP16">
            <v>15560000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15560000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15560000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13130000</v>
          </cell>
          <cell r="EG16">
            <v>15560000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15560000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15560000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15560000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14660000</v>
          </cell>
          <cell r="E17">
            <v>450000</v>
          </cell>
          <cell r="F17">
            <v>1080000</v>
          </cell>
          <cell r="G17">
            <v>13130000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14660000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14660000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</v>
          </cell>
          <cell r="AY17">
            <v>14660000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14660000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14660000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1080000</v>
          </cell>
          <cell r="CP17">
            <v>14660000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14660000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14660000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13130000</v>
          </cell>
          <cell r="EG17">
            <v>14660000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14660000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14660000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14660000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1800000</v>
          </cell>
          <cell r="E18">
            <v>450000</v>
          </cell>
          <cell r="F18">
            <v>900000</v>
          </cell>
          <cell r="G18">
            <v>450000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450000</v>
          </cell>
          <cell r="AY18">
            <v>1800000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900000</v>
          </cell>
          <cell r="CP18">
            <v>1800000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450000</v>
          </cell>
          <cell r="EG18">
            <v>1800000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360000</v>
          </cell>
          <cell r="E19">
            <v>0</v>
          </cell>
          <cell r="F19">
            <v>180000</v>
          </cell>
          <cell r="G19">
            <v>180000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360000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180000</v>
          </cell>
          <cell r="CP19">
            <v>360000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180000</v>
          </cell>
          <cell r="EG19">
            <v>360000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360000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12500000</v>
          </cell>
          <cell r="E20">
            <v>0</v>
          </cell>
          <cell r="F20">
            <v>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12500000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12500000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12500000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12500000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12500000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12500000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12500000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12500000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12500000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12500000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12500000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900000</v>
          </cell>
          <cell r="E21">
            <v>420000</v>
          </cell>
          <cell r="F21">
            <v>480000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420000</v>
          </cell>
          <cell r="AY21">
            <v>900000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480000</v>
          </cell>
          <cell r="CP21">
            <v>900000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900000</v>
          </cell>
          <cell r="E22">
            <v>420000</v>
          </cell>
          <cell r="F22">
            <v>480000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420000</v>
          </cell>
          <cell r="AY22">
            <v>900000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480000</v>
          </cell>
          <cell r="CP22">
            <v>900000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900000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92575000</v>
          </cell>
          <cell r="E23">
            <v>550000</v>
          </cell>
          <cell r="F23">
            <v>46262500</v>
          </cell>
          <cell r="G23">
            <v>45762500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92575000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92575000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550000</v>
          </cell>
          <cell r="AY23">
            <v>92575000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92575000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92575000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46262500</v>
          </cell>
          <cell r="CP23">
            <v>92575000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92575000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92575000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45762500</v>
          </cell>
          <cell r="EG23">
            <v>92575000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92575000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92575000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92575000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1000000</v>
          </cell>
          <cell r="E24">
            <v>400000</v>
          </cell>
          <cell r="F24">
            <v>400000</v>
          </cell>
          <cell r="G24">
            <v>200000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400000</v>
          </cell>
          <cell r="AY24">
            <v>1000000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400000</v>
          </cell>
          <cell r="CP24">
            <v>1000000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200000</v>
          </cell>
          <cell r="EG24">
            <v>1000000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1000000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1000000</v>
          </cell>
          <cell r="E25">
            <v>400000</v>
          </cell>
          <cell r="F25">
            <v>400000</v>
          </cell>
          <cell r="G25">
            <v>200000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400000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400000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750000</v>
          </cell>
          <cell r="E26">
            <v>150000</v>
          </cell>
          <cell r="F26">
            <v>450000</v>
          </cell>
          <cell r="G26">
            <v>150000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150000</v>
          </cell>
          <cell r="AY26">
            <v>750000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450000</v>
          </cell>
          <cell r="CP26">
            <v>750000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150000</v>
          </cell>
          <cell r="EG26">
            <v>750000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750000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750000</v>
          </cell>
          <cell r="E27">
            <v>150000</v>
          </cell>
          <cell r="F27">
            <v>450000</v>
          </cell>
          <cell r="G27">
            <v>150000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150000</v>
          </cell>
          <cell r="AY27">
            <v>750000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450000</v>
          </cell>
          <cell r="CP27">
            <v>750000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150000</v>
          </cell>
          <cell r="EG27">
            <v>750000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750000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</v>
          </cell>
          <cell r="E28">
            <v>0</v>
          </cell>
          <cell r="F28">
            <v>412500</v>
          </cell>
          <cell r="G28">
            <v>412500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825000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412500</v>
          </cell>
          <cell r="CP28">
            <v>825000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412500</v>
          </cell>
          <cell r="EG28">
            <v>825000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825000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</v>
          </cell>
          <cell r="E29">
            <v>0</v>
          </cell>
          <cell r="F29">
            <v>412500</v>
          </cell>
          <cell r="G29">
            <v>412500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825000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412500</v>
          </cell>
          <cell r="CP29">
            <v>825000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412500</v>
          </cell>
          <cell r="EG29">
            <v>825000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825000</v>
          </cell>
        </row>
        <row r="30">
          <cell r="A30">
            <v>16</v>
          </cell>
          <cell r="B30" t="str">
            <v>5 . 2 . 2 . 21</v>
          </cell>
          <cell r="C30" t="str">
            <v>Belanja Jasa Konsultansi</v>
          </cell>
          <cell r="D30">
            <v>90000000</v>
          </cell>
          <cell r="E30">
            <v>0</v>
          </cell>
          <cell r="F30">
            <v>45000000</v>
          </cell>
          <cell r="G30">
            <v>45000000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45000000</v>
          </cell>
          <cell r="CP30">
            <v>90000000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45000000</v>
          </cell>
          <cell r="EG30">
            <v>90000000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90000000</v>
          </cell>
        </row>
        <row r="31">
          <cell r="A31">
            <v>17</v>
          </cell>
          <cell r="B31" t="str">
            <v>5 . 2 . 2 . 21 . 02</v>
          </cell>
          <cell r="C31" t="str">
            <v>Belanja Jasa Konsultansi Perencanaan</v>
          </cell>
          <cell r="D31">
            <v>90000000</v>
          </cell>
          <cell r="E31">
            <v>0</v>
          </cell>
          <cell r="F31">
            <v>45000000</v>
          </cell>
          <cell r="G31">
            <v>45000000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45000000</v>
          </cell>
          <cell r="CP31">
            <v>90000000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45000000</v>
          </cell>
          <cell r="EG31">
            <v>90000000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90000000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1.20 . 1.20.03 . 28 . 11</v>
          </cell>
          <cell r="C15" t="str">
            <v>Penyusunan Standar Operating Prosedur (SOP) di lingkungan Pemerintah Daerah</v>
          </cell>
          <cell r="D15">
            <v>84989000</v>
          </cell>
          <cell r="E15">
            <v>0</v>
          </cell>
          <cell r="F15">
            <v>1340000</v>
          </cell>
          <cell r="G15">
            <v>18349000</v>
          </cell>
          <cell r="H15">
            <v>65300000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84989000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84989000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84989000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84989000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84989000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1340000</v>
          </cell>
          <cell r="CP15">
            <v>84989000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84989000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84989000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18349000</v>
          </cell>
          <cell r="EG15">
            <v>84989000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84989000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84989000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65300000</v>
          </cell>
          <cell r="FX15">
            <v>84989000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32660000</v>
          </cell>
          <cell r="E16">
            <v>0</v>
          </cell>
          <cell r="F16">
            <v>0</v>
          </cell>
          <cell r="G16">
            <v>10980000</v>
          </cell>
          <cell r="H16">
            <v>21680000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32660000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32660000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32660000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32660000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32660000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32660000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32660000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32660000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10980000</v>
          </cell>
          <cell r="EG16">
            <v>32660000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32660000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32660000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21680000</v>
          </cell>
          <cell r="FX16">
            <v>32660000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11700000</v>
          </cell>
          <cell r="E17">
            <v>0</v>
          </cell>
          <cell r="F17">
            <v>0</v>
          </cell>
          <cell r="G17">
            <v>500000</v>
          </cell>
          <cell r="H17">
            <v>11200000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11700000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11700000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11700000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11700000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11700000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11700000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11700000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500000</v>
          </cell>
          <cell r="EG17">
            <v>11700000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11700000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11700000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11200000</v>
          </cell>
          <cell r="FX17">
            <v>11700000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1000000</v>
          </cell>
          <cell r="E18">
            <v>0</v>
          </cell>
          <cell r="F18">
            <v>0</v>
          </cell>
          <cell r="G18">
            <v>500000</v>
          </cell>
          <cell r="H18">
            <v>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1000000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500000</v>
          </cell>
          <cell r="EG18">
            <v>1000000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500000</v>
          </cell>
          <cell r="FX18">
            <v>1000000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10700000</v>
          </cell>
          <cell r="E19">
            <v>0</v>
          </cell>
          <cell r="F19">
            <v>0</v>
          </cell>
          <cell r="G19">
            <v>0</v>
          </cell>
          <cell r="H19">
            <v>10700000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10700000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10700000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10700000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10700000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10700000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10700000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10700000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10700000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10700000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10700000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10700000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10700000</v>
          </cell>
          <cell r="FX19">
            <v>10700000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20000000</v>
          </cell>
          <cell r="E20">
            <v>0</v>
          </cell>
          <cell r="F20">
            <v>0</v>
          </cell>
          <cell r="G20">
            <v>10000000</v>
          </cell>
          <cell r="H20">
            <v>10000000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20000000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10000000</v>
          </cell>
          <cell r="EG20">
            <v>20000000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10000000</v>
          </cell>
          <cell r="FX20">
            <v>20000000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Ahli/ Instruktur/ Narasumber</v>
          </cell>
          <cell r="D21">
            <v>20000000</v>
          </cell>
          <cell r="E21">
            <v>0</v>
          </cell>
          <cell r="F21">
            <v>0</v>
          </cell>
          <cell r="G21">
            <v>10000000</v>
          </cell>
          <cell r="H21">
            <v>10000000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20000000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10000000</v>
          </cell>
          <cell r="EG21">
            <v>20000000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10000000</v>
          </cell>
          <cell r="FX21">
            <v>20000000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960000</v>
          </cell>
          <cell r="E22">
            <v>0</v>
          </cell>
          <cell r="F22">
            <v>0</v>
          </cell>
          <cell r="G22">
            <v>480000</v>
          </cell>
          <cell r="H22">
            <v>480000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960000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960000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960000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960000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960000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960000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960000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960000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480000</v>
          </cell>
          <cell r="EG22">
            <v>960000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960000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960000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480000</v>
          </cell>
          <cell r="FX22">
            <v>960000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960000</v>
          </cell>
          <cell r="E23">
            <v>0</v>
          </cell>
          <cell r="F23">
            <v>0</v>
          </cell>
          <cell r="G23">
            <v>480000</v>
          </cell>
          <cell r="H23">
            <v>480000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960000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960000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960000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960000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960000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960000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960000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960000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480000</v>
          </cell>
          <cell r="EG23">
            <v>960000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960000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960000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480000</v>
          </cell>
          <cell r="FX23">
            <v>960000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52329000</v>
          </cell>
          <cell r="E24">
            <v>0</v>
          </cell>
          <cell r="F24">
            <v>1340000</v>
          </cell>
          <cell r="G24">
            <v>7369000</v>
          </cell>
          <cell r="H24">
            <v>43620000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52329000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52329000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52329000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52329000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52329000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1340000</v>
          </cell>
          <cell r="CP24">
            <v>52329000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52329000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52329000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7369000</v>
          </cell>
          <cell r="EG24">
            <v>52329000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52329000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52329000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43620000</v>
          </cell>
          <cell r="FX24">
            <v>52329000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1054000</v>
          </cell>
          <cell r="E25">
            <v>0</v>
          </cell>
          <cell r="F25">
            <v>0</v>
          </cell>
          <cell r="G25">
            <v>1054000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1054000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1054000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1054000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1054000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1054000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1054000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1054000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1054000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1054000</v>
          </cell>
          <cell r="EG25">
            <v>1054000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1054000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1054000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1054000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5 . 2 . 2 . 01 . 04</v>
          </cell>
          <cell r="C27" t="str">
            <v>Belanja perangko, materai dan benda pos lainnya</v>
          </cell>
          <cell r="D27">
            <v>54000</v>
          </cell>
          <cell r="E27">
            <v>0</v>
          </cell>
          <cell r="F27">
            <v>0</v>
          </cell>
          <cell r="G27">
            <v>54000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54000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54000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54000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54000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54000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54000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54000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54000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54000</v>
          </cell>
          <cell r="EG27">
            <v>54000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54000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54000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54000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40500000</v>
          </cell>
          <cell r="E28">
            <v>0</v>
          </cell>
          <cell r="F28">
            <v>0</v>
          </cell>
          <cell r="G28">
            <v>0</v>
          </cell>
          <cell r="H28">
            <v>40500000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40500000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40500000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40500000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40500000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40500000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40500000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40500000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40500000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40500000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40500000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40500000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40500000</v>
          </cell>
          <cell r="FX28">
            <v>40500000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40000000</v>
          </cell>
          <cell r="E29">
            <v>0</v>
          </cell>
          <cell r="F29">
            <v>0</v>
          </cell>
          <cell r="G29">
            <v>0</v>
          </cell>
          <cell r="H29">
            <v>40000000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40000000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40000000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40000000</v>
          </cell>
          <cell r="FX29">
            <v>40000000</v>
          </cell>
        </row>
        <row r="30">
          <cell r="A30">
            <v>16</v>
          </cell>
          <cell r="B30" t="str">
            <v>5 . 2 . 2 . 03 . 13</v>
          </cell>
          <cell r="C30" t="str">
            <v>Belanja Dokumentasi</v>
          </cell>
          <cell r="D30">
            <v>500000</v>
          </cell>
          <cell r="E30">
            <v>0</v>
          </cell>
          <cell r="F30">
            <v>0</v>
          </cell>
          <cell r="G30">
            <v>0</v>
          </cell>
          <cell r="H30">
            <v>500000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500000</v>
          </cell>
          <cell r="FX30">
            <v>500000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1875000</v>
          </cell>
          <cell r="E31">
            <v>0</v>
          </cell>
          <cell r="F31">
            <v>0</v>
          </cell>
          <cell r="G31">
            <v>1875000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1875000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1875000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1875000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1875000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1875000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1875000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1875000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1875000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1875000</v>
          </cell>
          <cell r="EG31">
            <v>1875000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1875000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1875000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1875000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1125000</v>
          </cell>
          <cell r="E32">
            <v>0</v>
          </cell>
          <cell r="F32">
            <v>0</v>
          </cell>
          <cell r="G32">
            <v>1125000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1125000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1125000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1125000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1125000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1125000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1125000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1125000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1125000</v>
          </cell>
          <cell r="EG32">
            <v>1125000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1125000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1125000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1125000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750000</v>
          </cell>
          <cell r="E33">
            <v>0</v>
          </cell>
          <cell r="F33">
            <v>0</v>
          </cell>
          <cell r="G33">
            <v>750000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750000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750000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750000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750000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750000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750000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750000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750000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750000</v>
          </cell>
          <cell r="EG33">
            <v>750000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750000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750000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750000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2660000</v>
          </cell>
          <cell r="E34">
            <v>0</v>
          </cell>
          <cell r="F34">
            <v>1340000</v>
          </cell>
          <cell r="G34">
            <v>1320000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2660000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2660000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2660000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2660000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2660000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1340000</v>
          </cell>
          <cell r="CP34">
            <v>2660000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2660000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2660000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1320000</v>
          </cell>
          <cell r="EG34">
            <v>2660000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2660000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2660000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2660000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2660000</v>
          </cell>
          <cell r="E35">
            <v>0</v>
          </cell>
          <cell r="F35">
            <v>1340000</v>
          </cell>
          <cell r="G35">
            <v>1320000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2660000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2660000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2660000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1340000</v>
          </cell>
          <cell r="CP35">
            <v>2660000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2660000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2660000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1320000</v>
          </cell>
          <cell r="EG35">
            <v>2660000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2660000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2660000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2660000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6240000</v>
          </cell>
          <cell r="E36">
            <v>0</v>
          </cell>
          <cell r="F36">
            <v>0</v>
          </cell>
          <cell r="G36">
            <v>3120000</v>
          </cell>
          <cell r="H36">
            <v>3120000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6240000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6240000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6240000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6240000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6240000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6240000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6240000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6240000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3120000</v>
          </cell>
          <cell r="EG36">
            <v>6240000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6240000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6240000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3120000</v>
          </cell>
          <cell r="FX36">
            <v>6240000</v>
          </cell>
        </row>
        <row r="37">
          <cell r="A37">
            <v>23</v>
          </cell>
          <cell r="B37" t="str">
            <v>5 . 2 . 2 . 15 . 02</v>
          </cell>
          <cell r="C37" t="str">
            <v>Belanja perjalanan dinas luar daerah</v>
          </cell>
          <cell r="D37">
            <v>6240000</v>
          </cell>
          <cell r="E37">
            <v>0</v>
          </cell>
          <cell r="F37">
            <v>0</v>
          </cell>
          <cell r="G37">
            <v>3120000</v>
          </cell>
          <cell r="H37">
            <v>3120000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6240000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6240000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6240000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6240000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6240000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6240000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6240000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6240000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3120000</v>
          </cell>
          <cell r="EG37">
            <v>6240000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6240000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6240000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3120000</v>
          </cell>
          <cell r="FX37">
            <v>6240000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1.20 . 1.20.03 . 01 . 02</v>
          </cell>
          <cell r="C15" t="str">
            <v>Penyediaan jasa komunikasi, sumber daya air dan listrik</v>
          </cell>
          <cell r="D15">
            <v>1440000000</v>
          </cell>
          <cell r="E15">
            <v>335000000</v>
          </cell>
          <cell r="F15">
            <v>385000000</v>
          </cell>
          <cell r="G15">
            <v>385000000</v>
          </cell>
          <cell r="H15">
            <v>335000000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1440000000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1440000000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335000000</v>
          </cell>
          <cell r="AY15">
            <v>1440000000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1440000000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1440000000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385000000</v>
          </cell>
          <cell r="CP15">
            <v>1440000000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1440000000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1440000000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385000000</v>
          </cell>
          <cell r="EG15">
            <v>1440000000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1440000000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1440000000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335000000</v>
          </cell>
          <cell r="FX15">
            <v>1440000000</v>
          </cell>
        </row>
        <row r="16">
          <cell r="A16">
            <v>2</v>
          </cell>
          <cell r="B16" t="str">
            <v>5 . 2 . 2</v>
          </cell>
          <cell r="C16" t="str">
            <v>Belanja Barang dan Jasa</v>
          </cell>
          <cell r="D16">
            <v>1440000000</v>
          </cell>
          <cell r="E16">
            <v>335000000</v>
          </cell>
          <cell r="F16">
            <v>385000000</v>
          </cell>
          <cell r="G16">
            <v>385000000</v>
          </cell>
          <cell r="H16">
            <v>335000000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1440000000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1440000000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335000000</v>
          </cell>
          <cell r="AY16">
            <v>1440000000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1440000000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1440000000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385000000</v>
          </cell>
          <cell r="CP16">
            <v>1440000000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1440000000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1440000000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385000000</v>
          </cell>
          <cell r="EG16">
            <v>1440000000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1440000000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1440000000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335000000</v>
          </cell>
          <cell r="FX16">
            <v>1440000000</v>
          </cell>
        </row>
        <row r="17">
          <cell r="A17">
            <v>3</v>
          </cell>
          <cell r="B17" t="str">
            <v>5 . 2 . 2 . 03</v>
          </cell>
          <cell r="C17" t="str">
            <v>Belanja Jasa Kantor</v>
          </cell>
          <cell r="D17">
            <v>1440000000</v>
          </cell>
          <cell r="E17">
            <v>335000000</v>
          </cell>
          <cell r="F17">
            <v>385000000</v>
          </cell>
          <cell r="G17">
            <v>385000000</v>
          </cell>
          <cell r="H17">
            <v>335000000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1440000000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1440000000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335000000</v>
          </cell>
          <cell r="AY17">
            <v>1440000000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1440000000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1440000000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385000000</v>
          </cell>
          <cell r="CP17">
            <v>1440000000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1440000000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1440000000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385000000</v>
          </cell>
          <cell r="EG17">
            <v>1440000000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1440000000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1440000000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335000000</v>
          </cell>
          <cell r="FX17">
            <v>1440000000</v>
          </cell>
        </row>
        <row r="18">
          <cell r="A18">
            <v>4</v>
          </cell>
          <cell r="B18" t="str">
            <v>5 . 2 . 2 . 03 . 01</v>
          </cell>
          <cell r="C18" t="str">
            <v>Belanja telepon</v>
          </cell>
          <cell r="D18">
            <v>540000000</v>
          </cell>
          <cell r="E18">
            <v>135000000</v>
          </cell>
          <cell r="F18">
            <v>135000000</v>
          </cell>
          <cell r="G18">
            <v>135000000</v>
          </cell>
          <cell r="H18">
            <v>135000000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540000000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540000000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135000000</v>
          </cell>
          <cell r="AY18">
            <v>540000000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540000000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540000000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135000000</v>
          </cell>
          <cell r="CP18">
            <v>540000000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540000000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540000000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135000000</v>
          </cell>
          <cell r="EG18">
            <v>540000000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540000000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540000000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135000000</v>
          </cell>
          <cell r="FX18">
            <v>540000000</v>
          </cell>
        </row>
        <row r="19">
          <cell r="A19">
            <v>5</v>
          </cell>
          <cell r="B19" t="str">
            <v>5 . 2 . 2 . 03 . 03</v>
          </cell>
          <cell r="C19" t="str">
            <v>Belanja listrik</v>
          </cell>
          <cell r="D19">
            <v>900000000</v>
          </cell>
          <cell r="E19">
            <v>200000000</v>
          </cell>
          <cell r="F19">
            <v>250000000</v>
          </cell>
          <cell r="G19">
            <v>250000000</v>
          </cell>
          <cell r="H19">
            <v>200000000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900000000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900000000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200000000</v>
          </cell>
          <cell r="AY19">
            <v>900000000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900000000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900000000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250000000</v>
          </cell>
          <cell r="CP19">
            <v>900000000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900000000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900000000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250000000</v>
          </cell>
          <cell r="EG19">
            <v>900000000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900000000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900000000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200000000</v>
          </cell>
          <cell r="FX19">
            <v>900000000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1.20 . 1.20.03 . 28 . 13</v>
          </cell>
          <cell r="C15" t="str">
            <v>Penyusunan Rencana Strategis SKPD</v>
          </cell>
          <cell r="D15">
            <v>107200000</v>
          </cell>
          <cell r="E15">
            <v>107200000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107200000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107200000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107200000</v>
          </cell>
          <cell r="AY15">
            <v>107200000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107200000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107200000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107200000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107200000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107200000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107200000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107200000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107200000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107200000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14450000</v>
          </cell>
          <cell r="E16">
            <v>14450000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14450000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14450000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14450000</v>
          </cell>
          <cell r="AY16">
            <v>14450000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14450000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14450000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14450000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14450000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14450000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14450000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14450000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14450000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14450000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14450000</v>
          </cell>
          <cell r="E17">
            <v>14450000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14450000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14450000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14450000</v>
          </cell>
          <cell r="AY17">
            <v>14450000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14450000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14450000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14450000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14450000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14450000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14450000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14450000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14450000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14450000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650000</v>
          </cell>
          <cell r="E18">
            <v>650000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650000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650000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650000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650000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650000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650000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650000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650000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650000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650000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650000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650000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300000</v>
          </cell>
          <cell r="E19">
            <v>300000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</v>
          </cell>
          <cell r="AY19">
            <v>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300000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13500000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13500000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92750000</v>
          </cell>
          <cell r="E21">
            <v>92750000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92750000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92750000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92750000</v>
          </cell>
          <cell r="AY21">
            <v>92750000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92750000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92750000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92750000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92750000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92750000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92750000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92750000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92750000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92750000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1000000</v>
          </cell>
          <cell r="E22">
            <v>1000000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1000000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1000000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1000000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1200000</v>
          </cell>
          <cell r="E24">
            <v>1200000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1200000</v>
          </cell>
          <cell r="AY24">
            <v>1200000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1200000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1200000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1200000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1200000</v>
          </cell>
          <cell r="E25">
            <v>1200000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1200000</v>
          </cell>
          <cell r="AY25">
            <v>1200000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1200000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1200000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1200000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550000</v>
          </cell>
          <cell r="E26">
            <v>550000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550000</v>
          </cell>
          <cell r="AY26">
            <v>550000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550000</v>
          </cell>
          <cell r="E27">
            <v>550000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550000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550000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550000</v>
          </cell>
          <cell r="AY27">
            <v>550000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550000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550000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550000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550000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550000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550000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550000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550000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550000</v>
          </cell>
        </row>
        <row r="28">
          <cell r="A28">
            <v>14</v>
          </cell>
          <cell r="B28" t="str">
            <v>5 . 2 . 2 . 21</v>
          </cell>
          <cell r="C28" t="str">
            <v>Belanja Jasa Konsultansi</v>
          </cell>
          <cell r="D28">
            <v>90000000</v>
          </cell>
          <cell r="E28">
            <v>90000000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90000000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90000000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90000000</v>
          </cell>
          <cell r="AY28">
            <v>90000000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90000000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90000000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90000000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90000000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90000000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90000000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90000000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90000000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90000000</v>
          </cell>
        </row>
        <row r="29">
          <cell r="A29">
            <v>15</v>
          </cell>
          <cell r="B29" t="str">
            <v>5 . 2 . 2 . 21 . 02</v>
          </cell>
          <cell r="C29" t="str">
            <v>Belanja Jasa Konsultansi Perencanaan</v>
          </cell>
          <cell r="D29">
            <v>90000000</v>
          </cell>
          <cell r="E29">
            <v>90000000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90000000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90000000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90000000</v>
          </cell>
          <cell r="AY29">
            <v>90000000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90000000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90000000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90000000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90000000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90000000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90000000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90000000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90000000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90000000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1.20 . 1.20.03 . 30 . 01</v>
          </cell>
          <cell r="C15" t="str">
            <v>Monitoring dan Evaluasi Kegiatan Pembangunan</v>
          </cell>
          <cell r="D15">
            <v>146926000</v>
          </cell>
          <cell r="E15">
            <v>36266250</v>
          </cell>
          <cell r="F15">
            <v>36327250</v>
          </cell>
          <cell r="G15">
            <v>37566250</v>
          </cell>
          <cell r="H15">
            <v>36766250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146926000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146926000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36266250</v>
          </cell>
          <cell r="AY15">
            <v>146926000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146926000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146926000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36327250</v>
          </cell>
          <cell r="CP15">
            <v>146926000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146926000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146926000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37566250</v>
          </cell>
          <cell r="EG15">
            <v>146926000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146926000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146926000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36766250</v>
          </cell>
          <cell r="FX15">
            <v>146926000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79900000</v>
          </cell>
          <cell r="E16">
            <v>19975000</v>
          </cell>
          <cell r="F16">
            <v>19975000</v>
          </cell>
          <cell r="G16">
            <v>19975000</v>
          </cell>
          <cell r="H16">
            <v>19975000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79900000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79900000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19975000</v>
          </cell>
          <cell r="AY16">
            <v>79900000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79900000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79900000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19975000</v>
          </cell>
          <cell r="CP16">
            <v>79900000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79900000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79900000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19975000</v>
          </cell>
          <cell r="EG16">
            <v>79900000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79900000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79900000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19975000</v>
          </cell>
          <cell r="FX16">
            <v>79900000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79900000</v>
          </cell>
          <cell r="E17">
            <v>19975000</v>
          </cell>
          <cell r="F17">
            <v>19975000</v>
          </cell>
          <cell r="G17">
            <v>19975000</v>
          </cell>
          <cell r="H17">
            <v>19975000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79900000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79900000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19975000</v>
          </cell>
          <cell r="AY17">
            <v>79900000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79900000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79900000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19975000</v>
          </cell>
          <cell r="CP17">
            <v>79900000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79900000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79900000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19975000</v>
          </cell>
          <cell r="EG17">
            <v>79900000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79900000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79900000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19975000</v>
          </cell>
          <cell r="FX17">
            <v>79900000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975000</v>
          </cell>
          <cell r="F18">
            <v>975000</v>
          </cell>
          <cell r="G18">
            <v>975000</v>
          </cell>
          <cell r="H18">
            <v>975000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975000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975000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975000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975000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76000000</v>
          </cell>
          <cell r="E19">
            <v>19000000</v>
          </cell>
          <cell r="F19">
            <v>19000000</v>
          </cell>
          <cell r="G19">
            <v>19000000</v>
          </cell>
          <cell r="H19">
            <v>19000000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19000000</v>
          </cell>
          <cell r="AY19">
            <v>76000000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76000000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76000000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19000000</v>
          </cell>
          <cell r="CP19">
            <v>76000000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76000000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76000000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19000000</v>
          </cell>
          <cell r="EG19">
            <v>76000000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76000000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76000000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19000000</v>
          </cell>
          <cell r="FX19">
            <v>76000000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67026000</v>
          </cell>
          <cell r="E20">
            <v>16291250</v>
          </cell>
          <cell r="F20">
            <v>16352250</v>
          </cell>
          <cell r="G20">
            <v>17591250</v>
          </cell>
          <cell r="H20">
            <v>16791250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67026000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67026000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16291250</v>
          </cell>
          <cell r="AY20">
            <v>67026000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67026000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67026000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16352250</v>
          </cell>
          <cell r="CP20">
            <v>67026000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67026000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67026000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17591250</v>
          </cell>
          <cell r="EG20">
            <v>67026000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67026000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67026000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16791250</v>
          </cell>
          <cell r="FX20">
            <v>67026000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100000</v>
          </cell>
          <cell r="F21">
            <v>100000</v>
          </cell>
          <cell r="G21">
            <v>700000</v>
          </cell>
          <cell r="H21">
            <v>100000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700000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100000</v>
          </cell>
          <cell r="F22">
            <v>100000</v>
          </cell>
          <cell r="G22">
            <v>700000</v>
          </cell>
          <cell r="H22">
            <v>100000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700000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75000</v>
          </cell>
          <cell r="E23">
            <v>18750</v>
          </cell>
          <cell r="F23">
            <v>18750</v>
          </cell>
          <cell r="G23">
            <v>18750</v>
          </cell>
          <cell r="H23">
            <v>18750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75000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75000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18750</v>
          </cell>
          <cell r="AY23">
            <v>75000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75000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75000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18750</v>
          </cell>
          <cell r="CP23">
            <v>75000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75000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75000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18750</v>
          </cell>
          <cell r="EG23">
            <v>75000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75000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75000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18750</v>
          </cell>
          <cell r="FX23">
            <v>75000</v>
          </cell>
        </row>
        <row r="24">
          <cell r="A24">
            <v>10</v>
          </cell>
          <cell r="B24" t="str">
            <v>5 . 2 . 2 . 03 . 13</v>
          </cell>
          <cell r="C24" t="str">
            <v>Belanja Dokumentasi</v>
          </cell>
          <cell r="D24">
            <v>75000</v>
          </cell>
          <cell r="E24">
            <v>18750</v>
          </cell>
          <cell r="F24">
            <v>18750</v>
          </cell>
          <cell r="G24">
            <v>18750</v>
          </cell>
          <cell r="H24">
            <v>18750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75000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75000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18750</v>
          </cell>
          <cell r="AY24">
            <v>75000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75000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75000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18750</v>
          </cell>
          <cell r="CP24">
            <v>75000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75000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75000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18750</v>
          </cell>
          <cell r="EG24">
            <v>75000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75000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75000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18750</v>
          </cell>
          <cell r="FX24">
            <v>75000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1661000</v>
          </cell>
          <cell r="E25">
            <v>100000</v>
          </cell>
          <cell r="F25">
            <v>161000</v>
          </cell>
          <cell r="G25">
            <v>800000</v>
          </cell>
          <cell r="H25">
            <v>600000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1661000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1661000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100000</v>
          </cell>
          <cell r="AY25">
            <v>1661000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1661000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1661000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161000</v>
          </cell>
          <cell r="CP25">
            <v>1661000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1661000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1661000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800000</v>
          </cell>
          <cell r="EG25">
            <v>1661000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1661000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1661000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600000</v>
          </cell>
          <cell r="FX25">
            <v>1661000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500000</v>
          </cell>
          <cell r="E26">
            <v>0</v>
          </cell>
          <cell r="F26">
            <v>0</v>
          </cell>
          <cell r="G26">
            <v>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500000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500000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500000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1161000</v>
          </cell>
          <cell r="E27">
            <v>100000</v>
          </cell>
          <cell r="F27">
            <v>161000</v>
          </cell>
          <cell r="G27">
            <v>800000</v>
          </cell>
          <cell r="H27">
            <v>100000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1161000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1161000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</v>
          </cell>
          <cell r="AY27">
            <v>1161000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1161000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1161000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161000</v>
          </cell>
          <cell r="CP27">
            <v>1161000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1161000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1161000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800000</v>
          </cell>
          <cell r="EG27">
            <v>1161000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1161000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1161000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100000</v>
          </cell>
          <cell r="FX27">
            <v>1161000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8250000</v>
          </cell>
          <cell r="E28">
            <v>2062500</v>
          </cell>
          <cell r="F28">
            <v>2062500</v>
          </cell>
          <cell r="G28">
            <v>2062500</v>
          </cell>
          <cell r="H28">
            <v>2062500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8250000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8250000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2062500</v>
          </cell>
          <cell r="AY28">
            <v>8250000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8250000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8250000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2062500</v>
          </cell>
          <cell r="CP28">
            <v>8250000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8250000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8250000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2062500</v>
          </cell>
          <cell r="EG28">
            <v>8250000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8250000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8250000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2062500</v>
          </cell>
          <cell r="FX28">
            <v>8250000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8250000</v>
          </cell>
          <cell r="E29">
            <v>2062500</v>
          </cell>
          <cell r="F29">
            <v>2062500</v>
          </cell>
          <cell r="G29">
            <v>2062500</v>
          </cell>
          <cell r="H29">
            <v>2062500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8250000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8250000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2062500</v>
          </cell>
          <cell r="AY29">
            <v>8250000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8250000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8250000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2062500</v>
          </cell>
          <cell r="CP29">
            <v>8250000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8250000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8250000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2062500</v>
          </cell>
          <cell r="EG29">
            <v>8250000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8250000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8250000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2062500</v>
          </cell>
          <cell r="FX29">
            <v>8250000</v>
          </cell>
        </row>
        <row r="30">
          <cell r="A30">
            <v>16</v>
          </cell>
          <cell r="B30" t="str">
            <v>5 . 2 . 2 . 15</v>
          </cell>
          <cell r="C30" t="str">
            <v>Belanja Perjalanan Dinas</v>
          </cell>
          <cell r="D30">
            <v>56040000</v>
          </cell>
          <cell r="E30">
            <v>14010000</v>
          </cell>
          <cell r="F30">
            <v>14010000</v>
          </cell>
          <cell r="G30">
            <v>14010000</v>
          </cell>
          <cell r="H30">
            <v>14010000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56040000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56040000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14010000</v>
          </cell>
          <cell r="AY30">
            <v>56040000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56040000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56040000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14010000</v>
          </cell>
          <cell r="CP30">
            <v>56040000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56040000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56040000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14010000</v>
          </cell>
          <cell r="EG30">
            <v>56040000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56040000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56040000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14010000</v>
          </cell>
          <cell r="FX30">
            <v>56040000</v>
          </cell>
        </row>
        <row r="31">
          <cell r="A31">
            <v>17</v>
          </cell>
          <cell r="B31" t="str">
            <v>5 . 2 . 2 . 15 . 01</v>
          </cell>
          <cell r="C31" t="str">
            <v>Belanja perjalanan dinas dalam daerah</v>
          </cell>
          <cell r="D31">
            <v>41040000</v>
          </cell>
          <cell r="E31">
            <v>10260000</v>
          </cell>
          <cell r="F31">
            <v>10260000</v>
          </cell>
          <cell r="G31">
            <v>10260000</v>
          </cell>
          <cell r="H31">
            <v>10260000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41040000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41040000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10260000</v>
          </cell>
          <cell r="AY31">
            <v>41040000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41040000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41040000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10260000</v>
          </cell>
          <cell r="CP31">
            <v>41040000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41040000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41040000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10260000</v>
          </cell>
          <cell r="EG31">
            <v>41040000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41040000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41040000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10260000</v>
          </cell>
          <cell r="FX31">
            <v>41040000</v>
          </cell>
        </row>
        <row r="32">
          <cell r="A32">
            <v>18</v>
          </cell>
          <cell r="B32" t="str">
            <v>5 . 2 . 2 . 15 . 02</v>
          </cell>
          <cell r="C32" t="str">
            <v>Belanja perjalanan dinas luar daerah</v>
          </cell>
          <cell r="D32">
            <v>15000000</v>
          </cell>
          <cell r="E32">
            <v>3750000</v>
          </cell>
          <cell r="F32">
            <v>3750000</v>
          </cell>
          <cell r="G32">
            <v>3750000</v>
          </cell>
          <cell r="H32">
            <v>3750000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15000000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15000000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3750000</v>
          </cell>
          <cell r="AY32">
            <v>15000000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15000000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15000000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3750000</v>
          </cell>
          <cell r="CP32">
            <v>15000000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15000000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15000000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3750000</v>
          </cell>
          <cell r="EG32">
            <v>15000000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15000000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15000000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3750000</v>
          </cell>
          <cell r="FX32">
            <v>15000000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1.20 . 1.20.03 . 31 . 01</v>
          </cell>
          <cell r="C15" t="str">
            <v>Pengadaan Sistem Manajemen Barang Daerah</v>
          </cell>
          <cell r="D15">
            <v>430848000</v>
          </cell>
          <cell r="E15">
            <v>209498000</v>
          </cell>
          <cell r="F15">
            <v>124950000</v>
          </cell>
          <cell r="G15">
            <v>81300000</v>
          </cell>
          <cell r="H15">
            <v>15100000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430848000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430848000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209498000</v>
          </cell>
          <cell r="AY15">
            <v>430848000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430848000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430848000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124950000</v>
          </cell>
          <cell r="CP15">
            <v>430848000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430848000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430848000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81300000</v>
          </cell>
          <cell r="EG15">
            <v>430848000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430848000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430848000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15100000</v>
          </cell>
          <cell r="FX15">
            <v>430848000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180620000</v>
          </cell>
          <cell r="E16">
            <v>78630000</v>
          </cell>
          <cell r="F16">
            <v>11680000</v>
          </cell>
          <cell r="G16">
            <v>78630000</v>
          </cell>
          <cell r="H16">
            <v>11680000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180620000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180620000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78630000</v>
          </cell>
          <cell r="AY16">
            <v>180620000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180620000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180620000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11680000</v>
          </cell>
          <cell r="CP16">
            <v>180620000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180620000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180620000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78630000</v>
          </cell>
          <cell r="EG16">
            <v>180620000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180620000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180620000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11680000</v>
          </cell>
          <cell r="FX16">
            <v>180620000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42700000</v>
          </cell>
          <cell r="E17">
            <v>10350000</v>
          </cell>
          <cell r="F17">
            <v>11000000</v>
          </cell>
          <cell r="G17">
            <v>10350000</v>
          </cell>
          <cell r="H17">
            <v>11000000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42700000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42700000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10350000</v>
          </cell>
          <cell r="AY17">
            <v>42700000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42700000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42700000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11000000</v>
          </cell>
          <cell r="CP17">
            <v>42700000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42700000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42700000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10350000</v>
          </cell>
          <cell r="EG17">
            <v>42700000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42700000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42700000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11000000</v>
          </cell>
          <cell r="FX17">
            <v>42700000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650000</v>
          </cell>
          <cell r="F18">
            <v>1300000</v>
          </cell>
          <cell r="G18">
            <v>650000</v>
          </cell>
          <cell r="H18">
            <v>1300000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650000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1300000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650000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1300000</v>
          </cell>
          <cell r="FX18">
            <v>3900000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38800000</v>
          </cell>
          <cell r="E19">
            <v>9700000</v>
          </cell>
          <cell r="F19">
            <v>9700000</v>
          </cell>
          <cell r="G19">
            <v>9700000</v>
          </cell>
          <cell r="H19">
            <v>9700000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9700000</v>
          </cell>
          <cell r="AY19">
            <v>38800000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9700000</v>
          </cell>
          <cell r="CP19">
            <v>38800000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9700000</v>
          </cell>
          <cell r="EG19">
            <v>38800000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9700000</v>
          </cell>
          <cell r="FX19">
            <v>38800000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135200000</v>
          </cell>
          <cell r="E20">
            <v>67600000</v>
          </cell>
          <cell r="F20">
            <v>0</v>
          </cell>
          <cell r="G20">
            <v>67600000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135200000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135200000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67600000</v>
          </cell>
          <cell r="AY20">
            <v>135200000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135200000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135200000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135200000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135200000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135200000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67600000</v>
          </cell>
          <cell r="EG20">
            <v>135200000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135200000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135200000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135200000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 Instruktur / Narasumber</v>
          </cell>
          <cell r="D21">
            <v>135200000</v>
          </cell>
          <cell r="E21">
            <v>67600000</v>
          </cell>
          <cell r="F21">
            <v>0</v>
          </cell>
          <cell r="G21">
            <v>67600000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135200000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135200000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67600000</v>
          </cell>
          <cell r="AY21">
            <v>135200000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135200000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135200000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135200000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135200000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135200000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67600000</v>
          </cell>
          <cell r="EG21">
            <v>135200000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135200000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135200000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135200000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2720000</v>
          </cell>
          <cell r="E22">
            <v>680000</v>
          </cell>
          <cell r="F22">
            <v>680000</v>
          </cell>
          <cell r="G22">
            <v>680000</v>
          </cell>
          <cell r="H22">
            <v>680000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2720000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2720000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680000</v>
          </cell>
          <cell r="AY22">
            <v>2720000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2720000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2720000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680000</v>
          </cell>
          <cell r="CP22">
            <v>2720000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2720000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2720000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680000</v>
          </cell>
          <cell r="EG22">
            <v>2720000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2720000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2720000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680000</v>
          </cell>
          <cell r="FX22">
            <v>2720000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2720000</v>
          </cell>
          <cell r="E23">
            <v>680000</v>
          </cell>
          <cell r="F23">
            <v>680000</v>
          </cell>
          <cell r="G23">
            <v>680000</v>
          </cell>
          <cell r="H23">
            <v>680000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2720000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2720000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680000</v>
          </cell>
          <cell r="AY23">
            <v>2720000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2720000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2720000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680000</v>
          </cell>
          <cell r="CP23">
            <v>2720000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2720000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2720000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680000</v>
          </cell>
          <cell r="EG23">
            <v>2720000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2720000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2720000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680000</v>
          </cell>
          <cell r="FX23">
            <v>2720000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250228000</v>
          </cell>
          <cell r="E24">
            <v>130868000</v>
          </cell>
          <cell r="F24">
            <v>113270000</v>
          </cell>
          <cell r="G24">
            <v>2670000</v>
          </cell>
          <cell r="H24">
            <v>3420000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250228000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250228000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130868000</v>
          </cell>
          <cell r="AY24">
            <v>250228000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250228000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250228000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113270000</v>
          </cell>
          <cell r="CP24">
            <v>250228000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250228000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250228000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2670000</v>
          </cell>
          <cell r="EG24">
            <v>250228000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250228000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250228000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3420000</v>
          </cell>
          <cell r="FX24">
            <v>250228000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500000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500000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500000</v>
          </cell>
          <cell r="F26">
            <v>500000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7698000</v>
          </cell>
          <cell r="E27">
            <v>7698000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7698000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7698000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7698000</v>
          </cell>
          <cell r="AY27">
            <v>7698000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7698000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7698000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7698000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7698000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7698000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7698000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7698000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7698000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7698000</v>
          </cell>
        </row>
        <row r="28">
          <cell r="A28">
            <v>14</v>
          </cell>
          <cell r="B28" t="str">
            <v>5 . 2 . 2 . 02 . 07</v>
          </cell>
          <cell r="C28" t="str">
            <v>Belanja Perlengkapan Peserta</v>
          </cell>
          <cell r="D28">
            <v>7698000</v>
          </cell>
          <cell r="E28">
            <v>7698000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7698000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7698000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7698000</v>
          </cell>
          <cell r="AY28">
            <v>7698000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7698000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7698000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7698000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7698000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7698000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7698000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7698000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7698000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7698000</v>
          </cell>
        </row>
        <row r="29">
          <cell r="A29">
            <v>15</v>
          </cell>
          <cell r="B29" t="str">
            <v>5 . 2 . 2 . 03</v>
          </cell>
          <cell r="C29" t="str">
            <v>Belanja Jasa Kantor</v>
          </cell>
          <cell r="D29">
            <v>225750000</v>
          </cell>
          <cell r="E29">
            <v>116700000</v>
          </cell>
          <cell r="F29">
            <v>109050000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225750000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225750000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116700000</v>
          </cell>
          <cell r="AY29">
            <v>225750000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225750000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225750000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109050000</v>
          </cell>
          <cell r="CP29">
            <v>225750000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225750000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225750000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225750000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225750000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225750000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225750000</v>
          </cell>
        </row>
        <row r="30">
          <cell r="A30">
            <v>16</v>
          </cell>
          <cell r="B30" t="str">
            <v>5 . 2 . 2 . 03 . 12</v>
          </cell>
          <cell r="C30" t="str">
            <v>Belanja transportasi dan akomodasi</v>
          </cell>
          <cell r="D30">
            <v>225750000</v>
          </cell>
          <cell r="E30">
            <v>116700000</v>
          </cell>
          <cell r="F30">
            <v>109050000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225750000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225750000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116700000</v>
          </cell>
          <cell r="AY30">
            <v>225750000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225750000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225750000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109050000</v>
          </cell>
          <cell r="CP30">
            <v>225750000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225750000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225750000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225750000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225750000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225750000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225750000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3600000</v>
          </cell>
          <cell r="E31">
            <v>3300000</v>
          </cell>
          <cell r="F31">
            <v>300000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3300000</v>
          </cell>
          <cell r="AY31">
            <v>3600000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300000</v>
          </cell>
          <cell r="CP31">
            <v>3600000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3600000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3600000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3000000</v>
          </cell>
          <cell r="E32">
            <v>3000000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3000000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3000000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3000000</v>
          </cell>
          <cell r="AY32">
            <v>3000000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3000000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3000000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3000000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3000000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3000000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3000000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3000000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3000000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3000000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600000</v>
          </cell>
          <cell r="E33">
            <v>300000</v>
          </cell>
          <cell r="F33">
            <v>300000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300000</v>
          </cell>
          <cell r="AY33">
            <v>600000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300000</v>
          </cell>
          <cell r="CP33">
            <v>600000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600000</v>
          </cell>
        </row>
        <row r="34">
          <cell r="A34">
            <v>20</v>
          </cell>
          <cell r="B34" t="str">
            <v>5 . 2 . 2 . 11</v>
          </cell>
          <cell r="C34" t="str">
            <v>Belanja Makanan dan  Minuman</v>
          </cell>
          <cell r="D34">
            <v>1500000</v>
          </cell>
          <cell r="E34">
            <v>0</v>
          </cell>
          <cell r="F34">
            <v>750000</v>
          </cell>
          <cell r="G34">
            <v>0</v>
          </cell>
          <cell r="H34">
            <v>750000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750000</v>
          </cell>
          <cell r="CP34">
            <v>1500000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750000</v>
          </cell>
          <cell r="FX34">
            <v>1500000</v>
          </cell>
        </row>
        <row r="35">
          <cell r="A35">
            <v>21</v>
          </cell>
          <cell r="B35" t="str">
            <v>5 . 2 . 2 . 11 . 04</v>
          </cell>
          <cell r="C35" t="str">
            <v>Belanja makanan dan minuman pelaksanaan kegiatan</v>
          </cell>
          <cell r="D35">
            <v>1500000</v>
          </cell>
          <cell r="E35">
            <v>0</v>
          </cell>
          <cell r="F35">
            <v>750000</v>
          </cell>
          <cell r="G35">
            <v>0</v>
          </cell>
          <cell r="H35">
            <v>750000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1500000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1500000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1500000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1500000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1500000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750000</v>
          </cell>
          <cell r="CP35">
            <v>1500000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1500000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1500000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1500000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1500000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1500000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750000</v>
          </cell>
          <cell r="FX35">
            <v>1500000</v>
          </cell>
        </row>
        <row r="36">
          <cell r="A36">
            <v>22</v>
          </cell>
          <cell r="B36" t="str">
            <v>5 . 2 . 2 . 15</v>
          </cell>
          <cell r="C36" t="str">
            <v>Belanja Perjalanan Dinas</v>
          </cell>
          <cell r="D36">
            <v>10680000</v>
          </cell>
          <cell r="E36">
            <v>2670000</v>
          </cell>
          <cell r="F36">
            <v>2670000</v>
          </cell>
          <cell r="G36">
            <v>2670000</v>
          </cell>
          <cell r="H36">
            <v>2670000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10680000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10680000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2670000</v>
          </cell>
          <cell r="AY36">
            <v>10680000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10680000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10680000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2670000</v>
          </cell>
          <cell r="CP36">
            <v>10680000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10680000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10680000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2670000</v>
          </cell>
          <cell r="EG36">
            <v>10680000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10680000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10680000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2670000</v>
          </cell>
          <cell r="FX36">
            <v>10680000</v>
          </cell>
        </row>
        <row r="37">
          <cell r="A37">
            <v>23</v>
          </cell>
          <cell r="B37" t="str">
            <v>5 . 2 . 2 . 15 . 01</v>
          </cell>
          <cell r="C37" t="str">
            <v>Belanja perjalanan dinas dalam daerah</v>
          </cell>
          <cell r="D37">
            <v>10680000</v>
          </cell>
          <cell r="E37">
            <v>2670000</v>
          </cell>
          <cell r="F37">
            <v>2670000</v>
          </cell>
          <cell r="G37">
            <v>2670000</v>
          </cell>
          <cell r="H37">
            <v>2670000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10680000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10680000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2670000</v>
          </cell>
          <cell r="AY37">
            <v>10680000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10680000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10680000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2670000</v>
          </cell>
          <cell r="CP37">
            <v>10680000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10680000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10680000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2670000</v>
          </cell>
          <cell r="EG37">
            <v>10680000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10680000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10680000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2670000</v>
          </cell>
          <cell r="FX37">
            <v>10680000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1.20 . 1.20.03 . 32 . 02</v>
          </cell>
          <cell r="C15" t="str">
            <v>Pengadaan Tugu Batas Wilayah</v>
          </cell>
          <cell r="D15">
            <v>246740000</v>
          </cell>
          <cell r="E15">
            <v>0</v>
          </cell>
          <cell r="F15">
            <v>0</v>
          </cell>
          <cell r="G15">
            <v>246740000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246740000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246740000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246740000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246740000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246740000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246740000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246740000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246740000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246740000</v>
          </cell>
          <cell r="EG15">
            <v>246740000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246740000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246740000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246740000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60400000</v>
          </cell>
          <cell r="E16">
            <v>0</v>
          </cell>
          <cell r="F16">
            <v>0</v>
          </cell>
          <cell r="G16">
            <v>67300000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60400000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60400000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60400000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60400000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60400000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60400000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60400000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60400000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67300000</v>
          </cell>
          <cell r="EG16">
            <v>60400000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60400000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60400000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60400000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25100000</v>
          </cell>
          <cell r="E17">
            <v>0</v>
          </cell>
          <cell r="F17">
            <v>0</v>
          </cell>
          <cell r="G17">
            <v>25100000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25100000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25100000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25100000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25100000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25100000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25100000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25100000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25100000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25100000</v>
          </cell>
          <cell r="EG17">
            <v>25100000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25100000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25100000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25100000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800000</v>
          </cell>
          <cell r="E18">
            <v>0</v>
          </cell>
          <cell r="F18">
            <v>0</v>
          </cell>
          <cell r="G18">
            <v>800000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800000</v>
          </cell>
          <cell r="EG18">
            <v>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800000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24300000</v>
          </cell>
          <cell r="E19">
            <v>0</v>
          </cell>
          <cell r="F19">
            <v>0</v>
          </cell>
          <cell r="G19">
            <v>24300000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24300000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24300000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24300000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24300000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24300000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24300000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24300000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24300000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24300000</v>
          </cell>
          <cell r="EG19">
            <v>24300000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24300000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24300000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24300000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35000000</v>
          </cell>
          <cell r="E20">
            <v>0</v>
          </cell>
          <cell r="F20">
            <v>0</v>
          </cell>
          <cell r="G20">
            <v>41900000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35000000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41900000</v>
          </cell>
          <cell r="EG20">
            <v>35000000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35000000</v>
          </cell>
        </row>
        <row r="21">
          <cell r="A21">
            <v>7</v>
          </cell>
          <cell r="B21" t="str">
            <v>5 . 2 . 1 . 02 . 02</v>
          </cell>
          <cell r="C21" t="str">
            <v>Honorarium Pegawai Honorer/tidak tetap</v>
          </cell>
          <cell r="D21">
            <v>35000000</v>
          </cell>
          <cell r="E21">
            <v>0</v>
          </cell>
          <cell r="F21">
            <v>0</v>
          </cell>
          <cell r="G21">
            <v>41900000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35000000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35000000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41900000</v>
          </cell>
          <cell r="EG21">
            <v>35000000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35000000</v>
          </cell>
        </row>
        <row r="22">
          <cell r="A22">
            <v>8</v>
          </cell>
          <cell r="B22" t="str">
            <v>5 . 2 . 1 . 03</v>
          </cell>
          <cell r="C22" t="str">
            <v>Uang Lembur</v>
          </cell>
          <cell r="D22">
            <v>300000</v>
          </cell>
          <cell r="E22">
            <v>0</v>
          </cell>
          <cell r="F22">
            <v>0</v>
          </cell>
          <cell r="G22">
            <v>300000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300000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300000</v>
          </cell>
          <cell r="EG22">
            <v>300000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300000</v>
          </cell>
        </row>
        <row r="23">
          <cell r="A23">
            <v>9</v>
          </cell>
          <cell r="B23" t="str">
            <v>5 . 2 . 1 . 03 . 01</v>
          </cell>
          <cell r="C23" t="str">
            <v>Uang Lembur  PNS</v>
          </cell>
          <cell r="D23">
            <v>300000</v>
          </cell>
          <cell r="E23">
            <v>0</v>
          </cell>
          <cell r="F23">
            <v>0</v>
          </cell>
          <cell r="G23">
            <v>300000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300000</v>
          </cell>
          <cell r="EG23">
            <v>300000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300000</v>
          </cell>
        </row>
        <row r="24">
          <cell r="A24">
            <v>10</v>
          </cell>
          <cell r="B24" t="str">
            <v>5 . 2 . 2</v>
          </cell>
          <cell r="C24" t="str">
            <v>Belanja Barang dan Jasa</v>
          </cell>
          <cell r="D24">
            <v>186340000</v>
          </cell>
          <cell r="E24">
            <v>0</v>
          </cell>
          <cell r="F24">
            <v>0</v>
          </cell>
          <cell r="G24">
            <v>179440000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186340000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186340000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186340000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186340000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186340000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186340000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186340000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186340000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179440000</v>
          </cell>
          <cell r="EG24">
            <v>186340000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186340000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186340000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186340000</v>
          </cell>
        </row>
        <row r="25">
          <cell r="A25">
            <v>11</v>
          </cell>
          <cell r="B25" t="str">
            <v>5 . 2 . 2 . 01</v>
          </cell>
          <cell r="C25" t="str">
            <v>Belanja Bahan Pakai Habis Kantor</v>
          </cell>
          <cell r="D25">
            <v>1000000</v>
          </cell>
          <cell r="E25">
            <v>0</v>
          </cell>
          <cell r="F25">
            <v>0</v>
          </cell>
          <cell r="G25">
            <v>1000000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1000000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1000000</v>
          </cell>
          <cell r="EG25">
            <v>1000000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1000000</v>
          </cell>
        </row>
        <row r="26">
          <cell r="A26">
            <v>12</v>
          </cell>
          <cell r="B26" t="str">
            <v>5 . 2 . 2 . 01 . 01</v>
          </cell>
          <cell r="C26" t="str">
            <v>Belanja alat tulis kantor</v>
          </cell>
          <cell r="D26">
            <v>1000000</v>
          </cell>
          <cell r="E26">
            <v>0</v>
          </cell>
          <cell r="F26">
            <v>0</v>
          </cell>
          <cell r="G26">
            <v>1000000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1000000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5 . 2 . 2 . 02</v>
          </cell>
          <cell r="C27" t="str">
            <v>Belanja Bahan/Material</v>
          </cell>
          <cell r="D27">
            <v>70000000</v>
          </cell>
          <cell r="E27">
            <v>0</v>
          </cell>
          <cell r="F27">
            <v>0</v>
          </cell>
          <cell r="G27">
            <v>90000000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70000000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70000000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70000000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70000000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70000000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70000000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70000000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70000000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90000000</v>
          </cell>
          <cell r="EG27">
            <v>70000000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70000000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70000000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70000000</v>
          </cell>
        </row>
        <row r="28">
          <cell r="A28">
            <v>14</v>
          </cell>
          <cell r="B28" t="str">
            <v>5 . 2 . 2 . 02 . 01</v>
          </cell>
          <cell r="C28" t="str">
            <v>Belanja bahan baku bangunan</v>
          </cell>
          <cell r="D28">
            <v>70000000</v>
          </cell>
          <cell r="E28">
            <v>0</v>
          </cell>
          <cell r="F28">
            <v>0</v>
          </cell>
          <cell r="G28">
            <v>90000000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70000000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70000000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70000000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70000000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70000000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70000000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70000000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70000000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90000000</v>
          </cell>
          <cell r="EG28">
            <v>70000000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70000000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70000000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70000000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1500000</v>
          </cell>
          <cell r="E29">
            <v>0</v>
          </cell>
          <cell r="F29">
            <v>0</v>
          </cell>
          <cell r="G29">
            <v>1500000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1500000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1500000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1500000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1500000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1500000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1500000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1500000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1500000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1500000</v>
          </cell>
          <cell r="EG29">
            <v>1500000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1500000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1500000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1500000</v>
          </cell>
        </row>
        <row r="30">
          <cell r="A30">
            <v>16</v>
          </cell>
          <cell r="B30" t="str">
            <v>5 . 2 . 2 . 06 . 02</v>
          </cell>
          <cell r="C30" t="str">
            <v>Belanja Penggandaan/Fotocopy</v>
          </cell>
          <cell r="D30">
            <v>1500000</v>
          </cell>
          <cell r="E30">
            <v>0</v>
          </cell>
          <cell r="F30">
            <v>0</v>
          </cell>
          <cell r="G30">
            <v>1500000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1500000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1500000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1500000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1500000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1500000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1500000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1500000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1500000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1500000</v>
          </cell>
          <cell r="EG30">
            <v>1500000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1500000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1500000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1500000</v>
          </cell>
        </row>
        <row r="31">
          <cell r="A31">
            <v>17</v>
          </cell>
          <cell r="B31" t="str">
            <v>5 . 2 . 2 . 11</v>
          </cell>
          <cell r="C31" t="str">
            <v>Belanja Makanan dan  Minuman</v>
          </cell>
          <cell r="D31">
            <v>16750000</v>
          </cell>
          <cell r="E31">
            <v>0</v>
          </cell>
          <cell r="F31">
            <v>0</v>
          </cell>
          <cell r="G31">
            <v>16750000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16750000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16750000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16750000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16750000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16750000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16750000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16750000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16750000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16750000</v>
          </cell>
          <cell r="EG31">
            <v>16750000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16750000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16750000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16750000</v>
          </cell>
        </row>
        <row r="32">
          <cell r="A32">
            <v>18</v>
          </cell>
          <cell r="B32" t="str">
            <v>5 . 2 . 2 . 11 . 04</v>
          </cell>
          <cell r="C32" t="str">
            <v>Belanja makanan dan minuman pelaksanaan kegiatan</v>
          </cell>
          <cell r="D32">
            <v>16750000</v>
          </cell>
          <cell r="E32">
            <v>0</v>
          </cell>
          <cell r="F32">
            <v>0</v>
          </cell>
          <cell r="G32">
            <v>16750000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16750000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16750000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16750000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16750000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16750000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16750000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16750000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16750000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16750000</v>
          </cell>
          <cell r="EG32">
            <v>16750000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16750000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16750000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16750000</v>
          </cell>
        </row>
        <row r="33">
          <cell r="A33">
            <v>19</v>
          </cell>
          <cell r="B33" t="str">
            <v>5 . 2 . 2 . 15</v>
          </cell>
          <cell r="C33" t="str">
            <v>Belanja Perjalanan Dinas</v>
          </cell>
          <cell r="D33">
            <v>21190000</v>
          </cell>
          <cell r="E33">
            <v>0</v>
          </cell>
          <cell r="F33">
            <v>0</v>
          </cell>
          <cell r="G33">
            <v>21190000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21190000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21190000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21190000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21190000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21190000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21190000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21190000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21190000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21190000</v>
          </cell>
          <cell r="EG33">
            <v>21190000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21190000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21190000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21190000</v>
          </cell>
        </row>
        <row r="34">
          <cell r="A34">
            <v>20</v>
          </cell>
          <cell r="B34" t="str">
            <v>5 . 2 . 2 . 15 . 01</v>
          </cell>
          <cell r="C34" t="str">
            <v>Belanja perjalanan dinas dalam daerah</v>
          </cell>
          <cell r="D34">
            <v>3930000</v>
          </cell>
          <cell r="E34">
            <v>0</v>
          </cell>
          <cell r="F34">
            <v>0</v>
          </cell>
          <cell r="G34">
            <v>3930000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3930000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3930000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3930000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3930000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3930000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3930000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3930000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3930000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3930000</v>
          </cell>
          <cell r="EG34">
            <v>3930000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3930000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3930000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3930000</v>
          </cell>
        </row>
        <row r="35">
          <cell r="A35">
            <v>21</v>
          </cell>
          <cell r="B35" t="str">
            <v>5 . 2 . 2 . 15 . 02</v>
          </cell>
          <cell r="C35" t="str">
            <v>Belanja perjalanan dinas luar daerah</v>
          </cell>
          <cell r="D35">
            <v>17260000</v>
          </cell>
          <cell r="E35">
            <v>0</v>
          </cell>
          <cell r="F35">
            <v>0</v>
          </cell>
          <cell r="G35">
            <v>17260000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17260000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17260000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17260000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17260000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17260000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17260000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17260000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17260000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17260000</v>
          </cell>
          <cell r="EG35">
            <v>17260000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17260000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17260000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17260000</v>
          </cell>
        </row>
        <row r="36">
          <cell r="A36">
            <v>22</v>
          </cell>
          <cell r="B36" t="str">
            <v>5 . 2 . 2 . 21</v>
          </cell>
          <cell r="C36" t="str">
            <v>Belanja Jasa Konsultansi</v>
          </cell>
          <cell r="D36">
            <v>75900000</v>
          </cell>
          <cell r="E36">
            <v>0</v>
          </cell>
          <cell r="F36">
            <v>0</v>
          </cell>
          <cell r="G36">
            <v>49000000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75900000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75900000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75900000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75900000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75900000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75900000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75900000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75900000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49000000</v>
          </cell>
          <cell r="EG36">
            <v>75900000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75900000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75900000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75900000</v>
          </cell>
        </row>
        <row r="37">
          <cell r="A37">
            <v>23</v>
          </cell>
          <cell r="B37" t="str">
            <v>5 . 2 . 2 . 21 . 02</v>
          </cell>
          <cell r="C37" t="str">
            <v>Belanja Jasa Konsultansi Perencanaan</v>
          </cell>
          <cell r="D37">
            <v>75900000</v>
          </cell>
          <cell r="E37">
            <v>0</v>
          </cell>
          <cell r="F37">
            <v>0</v>
          </cell>
          <cell r="G37">
            <v>49000000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75900000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75900000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75900000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75900000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75900000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75900000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75900000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75900000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49000000</v>
          </cell>
          <cell r="EG37">
            <v>75900000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75900000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75900000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75900000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1.21 . 1.20.03 . 17 . 06</v>
          </cell>
          <cell r="C15" t="str">
            <v>Penyusunan instrumen analisis jabatan PNS</v>
          </cell>
          <cell r="D15">
            <v>180443000</v>
          </cell>
          <cell r="E15">
            <v>65633000</v>
          </cell>
          <cell r="F15">
            <v>114810000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180443000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180443000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65633000</v>
          </cell>
          <cell r="AY15">
            <v>180443000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180443000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180443000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114810000</v>
          </cell>
          <cell r="CP15">
            <v>180443000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180443000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180443000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180443000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180443000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180443000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180443000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39195000</v>
          </cell>
          <cell r="E16">
            <v>3550000</v>
          </cell>
          <cell r="F16">
            <v>35645000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39195000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39195000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3550000</v>
          </cell>
          <cell r="AY16">
            <v>39195000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39195000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39195000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35645000</v>
          </cell>
          <cell r="CP16">
            <v>39195000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39195000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39195000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39195000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39195000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39195000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39195000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30975000</v>
          </cell>
          <cell r="E17">
            <v>3550000</v>
          </cell>
          <cell r="F17">
            <v>27425000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30975000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30975000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3550000</v>
          </cell>
          <cell r="AY17">
            <v>30975000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30975000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30975000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27425000</v>
          </cell>
          <cell r="CP17">
            <v>30975000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30975000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30975000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30975000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30975000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30975000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30975000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1500000</v>
          </cell>
          <cell r="E18">
            <v>750000</v>
          </cell>
          <cell r="F18">
            <v>750000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1500000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1500000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1500000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1500000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1500000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1500000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1500000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1500000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1500000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1500000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1500000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1500000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825000</v>
          </cell>
          <cell r="E19">
            <v>0</v>
          </cell>
          <cell r="F19">
            <v>825000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825000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825000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825000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825000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825000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825000</v>
          </cell>
          <cell r="CP19">
            <v>825000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825000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825000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825000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825000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825000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825000</v>
          </cell>
        </row>
        <row r="20">
          <cell r="A20">
            <v>6</v>
          </cell>
          <cell r="B20" t="str">
            <v>5 . 2 . 1 . 01 . 04</v>
          </cell>
          <cell r="C20" t="str">
            <v>Honorarium/Uang Saku</v>
          </cell>
          <cell r="D20">
            <v>5600000</v>
          </cell>
          <cell r="E20">
            <v>2800000</v>
          </cell>
          <cell r="F20">
            <v>2800000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2800000</v>
          </cell>
          <cell r="AY20">
            <v>5600000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2800000</v>
          </cell>
          <cell r="CP20">
            <v>5600000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5600000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5600000</v>
          </cell>
        </row>
        <row r="21">
          <cell r="A21">
            <v>7</v>
          </cell>
          <cell r="B21" t="str">
            <v>5 . 2 . 1 . 01 . 09</v>
          </cell>
          <cell r="C21" t="str">
            <v>Honor Tim Internal</v>
          </cell>
          <cell r="D21">
            <v>9050000</v>
          </cell>
          <cell r="E21">
            <v>0</v>
          </cell>
          <cell r="F21">
            <v>9050000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9050000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9050000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9050000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9050000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9050000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9050000</v>
          </cell>
          <cell r="CP21">
            <v>9050000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9050000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9050000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9050000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9050000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9050000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9050000</v>
          </cell>
        </row>
        <row r="22">
          <cell r="A22">
            <v>8</v>
          </cell>
          <cell r="B22" t="str">
            <v>5 . 2 . 1 . 01 . 10</v>
          </cell>
          <cell r="C22" t="str">
            <v>Honorarium Tim Lintas SKPD</v>
          </cell>
          <cell r="D22">
            <v>14000000</v>
          </cell>
          <cell r="E22">
            <v>0</v>
          </cell>
          <cell r="F22">
            <v>14000000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14000000</v>
          </cell>
          <cell r="CP22">
            <v>14000000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14000000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14000000</v>
          </cell>
        </row>
        <row r="23">
          <cell r="A23">
            <v>9</v>
          </cell>
          <cell r="B23" t="str">
            <v>5 . 2 . 1 . 02</v>
          </cell>
          <cell r="C23" t="str">
            <v>Honorarium Non PNS</v>
          </cell>
          <cell r="D23">
            <v>3900000</v>
          </cell>
          <cell r="E23">
            <v>0</v>
          </cell>
          <cell r="F23">
            <v>3900000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3900000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3900000</v>
          </cell>
          <cell r="CP23">
            <v>3900000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3900000</v>
          </cell>
        </row>
        <row r="24">
          <cell r="A24">
            <v>10</v>
          </cell>
          <cell r="B24" t="str">
            <v>5 . 2 . 1 . 02 . 01</v>
          </cell>
          <cell r="C24" t="str">
            <v>Honorarium Tenaga Ahli/ Instruktur/ Narasumber</v>
          </cell>
          <cell r="D24">
            <v>1400000</v>
          </cell>
          <cell r="E24">
            <v>0</v>
          </cell>
          <cell r="F24">
            <v>1400000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1400000</v>
          </cell>
          <cell r="CP24">
            <v>1400000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1400000</v>
          </cell>
        </row>
        <row r="25">
          <cell r="A25">
            <v>11</v>
          </cell>
          <cell r="B25" t="str">
            <v>5 . 2 . 1 . 02 . 04</v>
          </cell>
          <cell r="C25" t="str">
            <v>Honorarium Non PNS Lainnya</v>
          </cell>
          <cell r="D25">
            <v>2500000</v>
          </cell>
          <cell r="E25">
            <v>0</v>
          </cell>
          <cell r="F25">
            <v>2500000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2500000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2500000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2500000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2500000</v>
          </cell>
          <cell r="CP25">
            <v>2500000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2500000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2500000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2500000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2500000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2500000</v>
          </cell>
        </row>
        <row r="26">
          <cell r="A26">
            <v>12</v>
          </cell>
          <cell r="B26" t="str">
            <v>5 . 2 . 1 . 03</v>
          </cell>
          <cell r="C26" t="str">
            <v>Uang Lembur</v>
          </cell>
          <cell r="D26">
            <v>4320000</v>
          </cell>
          <cell r="E26">
            <v>0</v>
          </cell>
          <cell r="F26">
            <v>4320000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4320000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4320000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4320000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4320000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4320000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4320000</v>
          </cell>
          <cell r="CP26">
            <v>4320000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4320000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4320000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4320000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4320000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4320000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4320000</v>
          </cell>
        </row>
        <row r="27">
          <cell r="A27">
            <v>13</v>
          </cell>
          <cell r="B27" t="str">
            <v>5 . 2 . 1 . 03 . 01</v>
          </cell>
          <cell r="C27" t="str">
            <v>Uang Lembur  PNS</v>
          </cell>
          <cell r="D27">
            <v>4320000</v>
          </cell>
          <cell r="E27">
            <v>0</v>
          </cell>
          <cell r="F27">
            <v>4320000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4320000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4320000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4320000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4320000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4320000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4320000</v>
          </cell>
          <cell r="CP27">
            <v>4320000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4320000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4320000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4320000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4320000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4320000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4320000</v>
          </cell>
        </row>
        <row r="28">
          <cell r="A28">
            <v>14</v>
          </cell>
          <cell r="B28" t="str">
            <v>5 . 2 . 2</v>
          </cell>
          <cell r="C28" t="str">
            <v>Belanja Barang dan Jasa</v>
          </cell>
          <cell r="D28">
            <v>141248000</v>
          </cell>
          <cell r="E28">
            <v>62083000</v>
          </cell>
          <cell r="F28">
            <v>79165000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141248000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141248000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62083000</v>
          </cell>
          <cell r="AY28">
            <v>141248000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141248000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141248000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79165000</v>
          </cell>
          <cell r="CP28">
            <v>141248000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141248000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141248000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141248000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141248000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141248000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141248000</v>
          </cell>
        </row>
        <row r="29">
          <cell r="A29">
            <v>15</v>
          </cell>
          <cell r="B29" t="str">
            <v>5 . 2 . 2 . 01</v>
          </cell>
          <cell r="C29" t="str">
            <v>Belanja Bahan Pakai Habis Kantor</v>
          </cell>
          <cell r="D29">
            <v>998000</v>
          </cell>
          <cell r="E29">
            <v>998000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998000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998000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998000</v>
          </cell>
          <cell r="AY29">
            <v>998000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998000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998000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998000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998000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998000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998000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998000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998000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998000</v>
          </cell>
        </row>
        <row r="30">
          <cell r="A30">
            <v>16</v>
          </cell>
          <cell r="B30" t="str">
            <v>5 . 2 . 2 . 01 . 01</v>
          </cell>
          <cell r="C30" t="str">
            <v>Belanja alat tulis kantor</v>
          </cell>
          <cell r="D30">
            <v>998000</v>
          </cell>
          <cell r="E30">
            <v>998000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998000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998000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998000</v>
          </cell>
          <cell r="AY30">
            <v>998000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998000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998000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998000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998000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998000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998000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998000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998000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998000</v>
          </cell>
        </row>
        <row r="31">
          <cell r="A31">
            <v>17</v>
          </cell>
          <cell r="B31" t="str">
            <v>5 . 2 . 2 . 02</v>
          </cell>
          <cell r="C31" t="str">
            <v>Belanja Bahan/Material</v>
          </cell>
          <cell r="D31">
            <v>1375000</v>
          </cell>
          <cell r="E31">
            <v>0</v>
          </cell>
          <cell r="F31">
            <v>1375000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1375000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1375000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1375000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1375000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1375000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1375000</v>
          </cell>
          <cell r="CP31">
            <v>1375000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1375000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1375000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1375000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1375000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1375000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1375000</v>
          </cell>
        </row>
        <row r="32">
          <cell r="A32">
            <v>18</v>
          </cell>
          <cell r="B32" t="str">
            <v>5 . 2 . 2 . 02 . 07</v>
          </cell>
          <cell r="C32" t="str">
            <v>Belanja Perlengkapan Peserta</v>
          </cell>
          <cell r="D32">
            <v>1375000</v>
          </cell>
          <cell r="E32">
            <v>0</v>
          </cell>
          <cell r="F32">
            <v>1375000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1375000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1375000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1375000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1375000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1375000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1375000</v>
          </cell>
          <cell r="CP32">
            <v>1375000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1375000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1375000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1375000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1375000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1375000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1375000</v>
          </cell>
        </row>
        <row r="33">
          <cell r="A33">
            <v>19</v>
          </cell>
          <cell r="B33" t="str">
            <v>5 . 2 . 2 . 03</v>
          </cell>
          <cell r="C33" t="str">
            <v>Belanja Jasa Kantor</v>
          </cell>
          <cell r="D33">
            <v>73885000</v>
          </cell>
          <cell r="E33">
            <v>54400000</v>
          </cell>
          <cell r="F33">
            <v>19485000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73885000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73885000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54400000</v>
          </cell>
          <cell r="AY33">
            <v>73885000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73885000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73885000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19485000</v>
          </cell>
          <cell r="CP33">
            <v>73885000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73885000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73885000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73885000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73885000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73885000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73885000</v>
          </cell>
        </row>
        <row r="34">
          <cell r="A34">
            <v>20</v>
          </cell>
          <cell r="B34" t="str">
            <v>5 . 2 . 2 . 03 . 12</v>
          </cell>
          <cell r="C34" t="str">
            <v>Belanja transportasi dan akomodasi</v>
          </cell>
          <cell r="D34">
            <v>73650000</v>
          </cell>
          <cell r="E34">
            <v>54400000</v>
          </cell>
          <cell r="F34">
            <v>19250000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73650000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73650000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54400000</v>
          </cell>
          <cell r="AY34">
            <v>73650000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73650000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73650000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19250000</v>
          </cell>
          <cell r="CP34">
            <v>73650000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73650000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73650000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73650000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73650000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73650000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73650000</v>
          </cell>
        </row>
        <row r="35">
          <cell r="A35">
            <v>21</v>
          </cell>
          <cell r="B35" t="str">
            <v>5 . 2 . 2 . 03 . 13</v>
          </cell>
          <cell r="C35" t="str">
            <v>Belanja Dokumentasi</v>
          </cell>
          <cell r="D35">
            <v>235000</v>
          </cell>
          <cell r="E35">
            <v>0</v>
          </cell>
          <cell r="F35">
            <v>235000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235000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235000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235000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235000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235000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235000</v>
          </cell>
          <cell r="CP35">
            <v>235000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235000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235000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235000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235000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235000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235000</v>
          </cell>
        </row>
        <row r="36">
          <cell r="A36">
            <v>22</v>
          </cell>
          <cell r="B36" t="str">
            <v>5 . 2 . 2 . 06</v>
          </cell>
          <cell r="C36" t="str">
            <v>Belanja Cetak dan Penggandaan</v>
          </cell>
          <cell r="D36">
            <v>1465000</v>
          </cell>
          <cell r="E36">
            <v>0</v>
          </cell>
          <cell r="F36">
            <v>1465000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1465000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1465000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1465000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1465000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1465000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1465000</v>
          </cell>
          <cell r="CP36">
            <v>1465000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1465000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1465000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1465000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1465000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1465000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1465000</v>
          </cell>
        </row>
        <row r="37">
          <cell r="A37">
            <v>23</v>
          </cell>
          <cell r="B37" t="str">
            <v>5 . 2 . 2 . 06 . 01</v>
          </cell>
          <cell r="C37" t="str">
            <v>Belanja cetak</v>
          </cell>
          <cell r="D37">
            <v>750000</v>
          </cell>
          <cell r="E37">
            <v>0</v>
          </cell>
          <cell r="F37">
            <v>750000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750000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750000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750000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750000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750000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750000</v>
          </cell>
          <cell r="CP37">
            <v>750000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750000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750000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750000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750000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750000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750000</v>
          </cell>
        </row>
        <row r="38">
          <cell r="A38">
            <v>24</v>
          </cell>
          <cell r="B38" t="str">
            <v>5 . 2 . 2 . 06 . 02</v>
          </cell>
          <cell r="C38" t="str">
            <v>Belanja Penggandaan/Fotocopy</v>
          </cell>
          <cell r="D38">
            <v>465000</v>
          </cell>
          <cell r="E38">
            <v>0</v>
          </cell>
          <cell r="F38">
            <v>465000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465000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465000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465000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465000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465000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465000</v>
          </cell>
          <cell r="CP38">
            <v>465000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465000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465000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465000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465000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465000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465000</v>
          </cell>
        </row>
        <row r="39">
          <cell r="A39">
            <v>25</v>
          </cell>
          <cell r="B39" t="str">
            <v>5 . 2 . 2 . 06 . 03</v>
          </cell>
          <cell r="C39" t="str">
            <v>Belanja Cetak Spanduk</v>
          </cell>
          <cell r="D39">
            <v>250000</v>
          </cell>
          <cell r="E39">
            <v>0</v>
          </cell>
          <cell r="F39">
            <v>250000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250000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250000</v>
          </cell>
          <cell r="CP39">
            <v>250000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250000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925000</v>
          </cell>
          <cell r="E40">
            <v>385000</v>
          </cell>
          <cell r="F40">
            <v>540000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925000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925000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385000</v>
          </cell>
          <cell r="AY40">
            <v>925000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925000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925000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540000</v>
          </cell>
          <cell r="CP40">
            <v>925000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925000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925000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925000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925000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925000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925000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925000</v>
          </cell>
          <cell r="E41">
            <v>385000</v>
          </cell>
          <cell r="F41">
            <v>540000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925000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925000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385000</v>
          </cell>
          <cell r="AY41">
            <v>925000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925000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925000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540000</v>
          </cell>
          <cell r="CP41">
            <v>925000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925000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925000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925000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925000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925000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925000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12600000</v>
          </cell>
          <cell r="E42">
            <v>6300000</v>
          </cell>
          <cell r="F42">
            <v>6300000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12600000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12600000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6300000</v>
          </cell>
          <cell r="AY42">
            <v>12600000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12600000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12600000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6300000</v>
          </cell>
          <cell r="CP42">
            <v>12600000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12600000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12600000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12600000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12600000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12600000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12600000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2320000</v>
          </cell>
          <cell r="E43">
            <v>1160000</v>
          </cell>
          <cell r="F43">
            <v>1160000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2320000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2320000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1160000</v>
          </cell>
          <cell r="AY43">
            <v>2320000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2320000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2320000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1160000</v>
          </cell>
          <cell r="CP43">
            <v>2320000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2320000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2320000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2320000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2320000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2320000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2320000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10280000</v>
          </cell>
          <cell r="E44">
            <v>5140000</v>
          </cell>
          <cell r="F44">
            <v>5140000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10280000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10280000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5140000</v>
          </cell>
          <cell r="AY44">
            <v>10280000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10280000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10280000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5140000</v>
          </cell>
          <cell r="CP44">
            <v>10280000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10280000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10280000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10280000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10280000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10280000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10280000</v>
          </cell>
        </row>
        <row r="45">
          <cell r="A45">
            <v>31</v>
          </cell>
          <cell r="B45" t="str">
            <v>5 . 2 . 2 . 21</v>
          </cell>
          <cell r="C45" t="str">
            <v>Belanja Jasa Konsultansi</v>
          </cell>
          <cell r="D45">
            <v>50000000</v>
          </cell>
          <cell r="E45">
            <v>0</v>
          </cell>
          <cell r="F45">
            <v>50000000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50000000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50000000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50000000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50000000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50000000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50000000</v>
          </cell>
          <cell r="CP45">
            <v>50000000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50000000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50000000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50000000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50000000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50000000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50000000</v>
          </cell>
        </row>
        <row r="46">
          <cell r="A46">
            <v>32</v>
          </cell>
          <cell r="B46" t="str">
            <v>5 . 2 . 2 . 21 . 02</v>
          </cell>
          <cell r="C46" t="str">
            <v>Belanja Jasa Konsultansi Perencanaan</v>
          </cell>
          <cell r="D46">
            <v>50000000</v>
          </cell>
          <cell r="E46">
            <v>0</v>
          </cell>
          <cell r="F46">
            <v>50000000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50000000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50000000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50000000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50000000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50000000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50000000</v>
          </cell>
          <cell r="CP46">
            <v>50000000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50000000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50000000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50000000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50000000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50000000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50000000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1.22 . 1.20.03 . 18 . 04</v>
          </cell>
          <cell r="C15" t="str">
            <v>Monitoring, evaluasi dan pelaporan</v>
          </cell>
          <cell r="D15">
            <v>60248000</v>
          </cell>
          <cell r="E15">
            <v>0</v>
          </cell>
          <cell r="F15">
            <v>38517500</v>
          </cell>
          <cell r="G15">
            <v>0</v>
          </cell>
          <cell r="H15">
            <v>21730500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60248000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60248000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60248000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60248000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60248000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38517500</v>
          </cell>
          <cell r="CP15">
            <v>60248000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60248000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60248000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60248000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60248000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60248000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21730500</v>
          </cell>
          <cell r="FX15">
            <v>60248000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29200000</v>
          </cell>
          <cell r="E16">
            <v>0</v>
          </cell>
          <cell r="F16">
            <v>21620000</v>
          </cell>
          <cell r="G16">
            <v>0</v>
          </cell>
          <cell r="H16">
            <v>7580000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29200000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29200000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29200000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29200000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29200000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21620000</v>
          </cell>
          <cell r="CP16">
            <v>29200000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29200000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29200000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29200000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29200000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29200000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7580000</v>
          </cell>
          <cell r="FX16">
            <v>29200000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26500000</v>
          </cell>
          <cell r="E17">
            <v>0</v>
          </cell>
          <cell r="F17">
            <v>20000000</v>
          </cell>
          <cell r="G17">
            <v>0</v>
          </cell>
          <cell r="H17">
            <v>6500000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26500000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26500000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26500000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26500000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26500000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20000000</v>
          </cell>
          <cell r="CP17">
            <v>26500000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26500000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26500000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26500000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26500000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26500000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6500000</v>
          </cell>
          <cell r="FX17">
            <v>26500000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0</v>
          </cell>
          <cell r="F18">
            <v>1500000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5 . 2 . 1 . 01 . 09</v>
          </cell>
          <cell r="C19" t="str">
            <v>Honor Tim Internal</v>
          </cell>
          <cell r="D19">
            <v>10000000</v>
          </cell>
          <cell r="E19">
            <v>0</v>
          </cell>
          <cell r="F19">
            <v>5000000</v>
          </cell>
          <cell r="G19">
            <v>0</v>
          </cell>
          <cell r="H19">
            <v>5000000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10000000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10000000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10000000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5000000</v>
          </cell>
          <cell r="CP19">
            <v>10000000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10000000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10000000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10000000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10000000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10000000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5000000</v>
          </cell>
          <cell r="FX19">
            <v>10000000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13500000</v>
          </cell>
          <cell r="E20">
            <v>0</v>
          </cell>
          <cell r="F20">
            <v>13500000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13500000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13500000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13500000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13500000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13500000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13500000</v>
          </cell>
          <cell r="CP20">
            <v>13500000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13500000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13500000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13500000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13500000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13500000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13500000</v>
          </cell>
        </row>
        <row r="21">
          <cell r="A21">
            <v>7</v>
          </cell>
          <cell r="B21" t="str">
            <v>5 . 2 . 1 . 03</v>
          </cell>
          <cell r="C21" t="str">
            <v>Uang Lembur</v>
          </cell>
          <cell r="D21">
            <v>2700000</v>
          </cell>
          <cell r="E21">
            <v>0</v>
          </cell>
          <cell r="F21">
            <v>1620000</v>
          </cell>
          <cell r="G21">
            <v>0</v>
          </cell>
          <cell r="H21">
            <v>1080000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2700000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2700000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2700000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2700000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1620000</v>
          </cell>
          <cell r="CP21">
            <v>2700000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2700000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2700000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2700000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2700000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2700000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1080000</v>
          </cell>
          <cell r="FX21">
            <v>2700000</v>
          </cell>
        </row>
        <row r="22">
          <cell r="A22">
            <v>8</v>
          </cell>
          <cell r="B22" t="str">
            <v>5 . 2 . 1 . 03 . 01</v>
          </cell>
          <cell r="C22" t="str">
            <v>Uang Lembur  PNS</v>
          </cell>
          <cell r="D22">
            <v>2700000</v>
          </cell>
          <cell r="E22">
            <v>0</v>
          </cell>
          <cell r="F22">
            <v>1620000</v>
          </cell>
          <cell r="G22">
            <v>0</v>
          </cell>
          <cell r="H22">
            <v>1080000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1620000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1080000</v>
          </cell>
          <cell r="FX22">
            <v>2700000</v>
          </cell>
        </row>
        <row r="23">
          <cell r="A23">
            <v>9</v>
          </cell>
          <cell r="B23" t="str">
            <v>5 . 2 . 2</v>
          </cell>
          <cell r="C23" t="str">
            <v>Belanja Barang dan Jasa</v>
          </cell>
          <cell r="D23">
            <v>31048000</v>
          </cell>
          <cell r="E23">
            <v>0</v>
          </cell>
          <cell r="F23">
            <v>16897500</v>
          </cell>
          <cell r="G23">
            <v>0</v>
          </cell>
          <cell r="H23">
            <v>14150500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31048000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31048000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31048000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31048000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31048000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16897500</v>
          </cell>
          <cell r="CP23">
            <v>31048000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31048000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31048000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31048000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31048000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31048000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14150500</v>
          </cell>
          <cell r="FX23">
            <v>31048000</v>
          </cell>
        </row>
        <row r="24">
          <cell r="A24">
            <v>10</v>
          </cell>
          <cell r="B24" t="str">
            <v>5 . 2 . 2 . 01</v>
          </cell>
          <cell r="C24" t="str">
            <v>Belanja Bahan Pakai Habis Kantor</v>
          </cell>
          <cell r="D24">
            <v>1163000</v>
          </cell>
          <cell r="E24">
            <v>0</v>
          </cell>
          <cell r="F24">
            <v>590000</v>
          </cell>
          <cell r="G24">
            <v>0</v>
          </cell>
          <cell r="H24">
            <v>573000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1163000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1163000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1163000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1163000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1163000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590000</v>
          </cell>
          <cell r="CP24">
            <v>1163000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1163000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1163000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1163000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1163000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1163000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573000</v>
          </cell>
          <cell r="FX24">
            <v>1163000</v>
          </cell>
        </row>
        <row r="25">
          <cell r="A25">
            <v>11</v>
          </cell>
          <cell r="B25" t="str">
            <v>5 . 2 . 2 . 01 . 01</v>
          </cell>
          <cell r="C25" t="str">
            <v>Belanja alat tulis kantor</v>
          </cell>
          <cell r="D25">
            <v>998000</v>
          </cell>
          <cell r="E25">
            <v>0</v>
          </cell>
          <cell r="F25">
            <v>500000</v>
          </cell>
          <cell r="G25">
            <v>0</v>
          </cell>
          <cell r="H25">
            <v>498000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998000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998000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998000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998000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998000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998000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998000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998000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998000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998000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998000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498000</v>
          </cell>
          <cell r="FX25">
            <v>998000</v>
          </cell>
        </row>
        <row r="26">
          <cell r="A26">
            <v>12</v>
          </cell>
          <cell r="B26" t="str">
            <v>5 . 2 . 2 . 01 . 04</v>
          </cell>
          <cell r="C26" t="str">
            <v>Belanja perangko, materai dan benda pos lainnya</v>
          </cell>
          <cell r="D26">
            <v>165000</v>
          </cell>
          <cell r="E26">
            <v>0</v>
          </cell>
          <cell r="F26">
            <v>90000</v>
          </cell>
          <cell r="G26">
            <v>0</v>
          </cell>
          <cell r="H26">
            <v>75000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165000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165000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165000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165000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165000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90000</v>
          </cell>
          <cell r="CP26">
            <v>165000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165000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165000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165000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165000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165000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75000</v>
          </cell>
          <cell r="FX26">
            <v>165000</v>
          </cell>
        </row>
        <row r="27">
          <cell r="A27">
            <v>13</v>
          </cell>
          <cell r="B27" t="str">
            <v>5 . 2 . 2 . 03</v>
          </cell>
          <cell r="C27" t="str">
            <v>Belanja Jasa Kantor</v>
          </cell>
          <cell r="D27">
            <v>150000</v>
          </cell>
          <cell r="E27">
            <v>0</v>
          </cell>
          <cell r="F27">
            <v>75000</v>
          </cell>
          <cell r="G27">
            <v>0</v>
          </cell>
          <cell r="H27">
            <v>75000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75000</v>
          </cell>
          <cell r="CP27">
            <v>150000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75000</v>
          </cell>
          <cell r="FX27">
            <v>150000</v>
          </cell>
        </row>
        <row r="28">
          <cell r="A28">
            <v>14</v>
          </cell>
          <cell r="B28" t="str">
            <v>5 . 2 . 2 . 03 . 13</v>
          </cell>
          <cell r="C28" t="str">
            <v>Belanja Dokumentasi</v>
          </cell>
          <cell r="D28">
            <v>150000</v>
          </cell>
          <cell r="E28">
            <v>0</v>
          </cell>
          <cell r="F28">
            <v>75000</v>
          </cell>
          <cell r="G28">
            <v>0</v>
          </cell>
          <cell r="H28">
            <v>75000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75000</v>
          </cell>
          <cell r="CP28">
            <v>150000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150000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75000</v>
          </cell>
          <cell r="FX28">
            <v>150000</v>
          </cell>
        </row>
        <row r="29">
          <cell r="A29">
            <v>15</v>
          </cell>
          <cell r="B29" t="str">
            <v>5 . 2 . 2 . 06</v>
          </cell>
          <cell r="C29" t="str">
            <v>Belanja Cetak dan Penggandaan</v>
          </cell>
          <cell r="D29">
            <v>5460000</v>
          </cell>
          <cell r="E29">
            <v>0</v>
          </cell>
          <cell r="F29">
            <v>2900000</v>
          </cell>
          <cell r="G29">
            <v>0</v>
          </cell>
          <cell r="H29">
            <v>2560000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5460000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5460000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5460000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5460000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5460000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2900000</v>
          </cell>
          <cell r="CP29">
            <v>5460000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5460000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5460000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5460000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5460000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5460000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2560000</v>
          </cell>
          <cell r="FX29">
            <v>5460000</v>
          </cell>
        </row>
        <row r="30">
          <cell r="A30">
            <v>16</v>
          </cell>
          <cell r="B30" t="str">
            <v>5 . 2 . 2 . 06 . 01</v>
          </cell>
          <cell r="C30" t="str">
            <v>Belanja cetak</v>
          </cell>
          <cell r="D30">
            <v>1710000</v>
          </cell>
          <cell r="E30">
            <v>0</v>
          </cell>
          <cell r="F30">
            <v>900000</v>
          </cell>
          <cell r="G30">
            <v>0</v>
          </cell>
          <cell r="H30">
            <v>810000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1710000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1710000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1710000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1710000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1710000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900000</v>
          </cell>
          <cell r="CP30">
            <v>1710000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1710000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1710000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1710000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1710000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1710000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810000</v>
          </cell>
          <cell r="FX30">
            <v>1710000</v>
          </cell>
        </row>
        <row r="31">
          <cell r="A31">
            <v>17</v>
          </cell>
          <cell r="B31" t="str">
            <v>5 . 2 . 2 . 06 . 02</v>
          </cell>
          <cell r="C31" t="str">
            <v>Belanja Penggandaan/Fotocopy</v>
          </cell>
          <cell r="D31">
            <v>3750000</v>
          </cell>
          <cell r="E31">
            <v>0</v>
          </cell>
          <cell r="F31">
            <v>2000000</v>
          </cell>
          <cell r="G31">
            <v>0</v>
          </cell>
          <cell r="H31">
            <v>1750000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3750000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3750000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3750000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3750000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3750000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2000000</v>
          </cell>
          <cell r="CP31">
            <v>3750000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3750000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3750000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3750000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3750000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3750000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1750000</v>
          </cell>
          <cell r="FX31">
            <v>3750000</v>
          </cell>
        </row>
        <row r="32">
          <cell r="A32">
            <v>18</v>
          </cell>
          <cell r="B32" t="str">
            <v>5 . 2 . 2 . 11</v>
          </cell>
          <cell r="C32" t="str">
            <v>Belanja Makanan dan  Minuman</v>
          </cell>
          <cell r="D32">
            <v>6225000</v>
          </cell>
          <cell r="E32">
            <v>0</v>
          </cell>
          <cell r="F32">
            <v>3322500</v>
          </cell>
          <cell r="G32">
            <v>0</v>
          </cell>
          <cell r="H32">
            <v>2902500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6225000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6225000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6225000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6225000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6225000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3322500</v>
          </cell>
          <cell r="CP32">
            <v>6225000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6225000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6225000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6225000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6225000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6225000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2902500</v>
          </cell>
          <cell r="FX32">
            <v>6225000</v>
          </cell>
        </row>
        <row r="33">
          <cell r="A33">
            <v>19</v>
          </cell>
          <cell r="B33" t="str">
            <v>5 . 2 . 2 . 11 . 04</v>
          </cell>
          <cell r="C33" t="str">
            <v>Belanja makanan dan minuman pelaksanaan kegiatan</v>
          </cell>
          <cell r="D33">
            <v>6225000</v>
          </cell>
          <cell r="E33">
            <v>0</v>
          </cell>
          <cell r="F33">
            <v>3322500</v>
          </cell>
          <cell r="G33">
            <v>0</v>
          </cell>
          <cell r="H33">
            <v>2902500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6225000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6225000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6225000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6225000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6225000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3322500</v>
          </cell>
          <cell r="CP33">
            <v>6225000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6225000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6225000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6225000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6225000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6225000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2902500</v>
          </cell>
          <cell r="FX33">
            <v>6225000</v>
          </cell>
        </row>
        <row r="34">
          <cell r="A34">
            <v>20</v>
          </cell>
          <cell r="B34" t="str">
            <v>5 . 2 . 2 . 15</v>
          </cell>
          <cell r="C34" t="str">
            <v>Belanja Perjalanan Dinas</v>
          </cell>
          <cell r="D34">
            <v>18050000</v>
          </cell>
          <cell r="E34">
            <v>0</v>
          </cell>
          <cell r="F34">
            <v>10010000</v>
          </cell>
          <cell r="G34">
            <v>0</v>
          </cell>
          <cell r="H34">
            <v>8040000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18050000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18050000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18050000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18050000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18050000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10010000</v>
          </cell>
          <cell r="CP34">
            <v>18050000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18050000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18050000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18050000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18050000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18050000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8040000</v>
          </cell>
          <cell r="FX34">
            <v>18050000</v>
          </cell>
        </row>
        <row r="35">
          <cell r="A35">
            <v>21</v>
          </cell>
          <cell r="B35" t="str">
            <v>5 . 2 . 2 . 15 . 01</v>
          </cell>
          <cell r="C35" t="str">
            <v>Belanja perjalanan dinas dalam daerah</v>
          </cell>
          <cell r="D35">
            <v>8200000</v>
          </cell>
          <cell r="E35">
            <v>0</v>
          </cell>
          <cell r="F35">
            <v>4100000</v>
          </cell>
          <cell r="G35">
            <v>0</v>
          </cell>
          <cell r="H35">
            <v>4100000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8200000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8200000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8200000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8200000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8200000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4100000</v>
          </cell>
          <cell r="CP35">
            <v>8200000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8200000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8200000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8200000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8200000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8200000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4100000</v>
          </cell>
          <cell r="FX35">
            <v>8200000</v>
          </cell>
        </row>
        <row r="36">
          <cell r="A36">
            <v>22</v>
          </cell>
          <cell r="B36" t="str">
            <v>5 . 2 . 2 . 15 . 02</v>
          </cell>
          <cell r="C36" t="str">
            <v>Belanja perjalanan dinas luar daerah</v>
          </cell>
          <cell r="D36">
            <v>9850000</v>
          </cell>
          <cell r="E36">
            <v>0</v>
          </cell>
          <cell r="F36">
            <v>5910000</v>
          </cell>
          <cell r="G36">
            <v>0</v>
          </cell>
          <cell r="H36">
            <v>3940000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9850000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9850000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9850000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9850000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9850000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5910000</v>
          </cell>
          <cell r="CP36">
            <v>9850000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9850000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9850000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9850000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9850000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9850000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3940000</v>
          </cell>
          <cell r="FX36">
            <v>9850000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1.25 . 1.20.03 . 18 . 02</v>
          </cell>
          <cell r="C15" t="str">
            <v>Penyebarluasan informasi penyelenggaraan pemerintahan daerah</v>
          </cell>
          <cell r="D15">
            <v>539174500</v>
          </cell>
          <cell r="E15">
            <v>147549850</v>
          </cell>
          <cell r="F15">
            <v>147549850</v>
          </cell>
          <cell r="G15">
            <v>147824900</v>
          </cell>
          <cell r="H15">
            <v>96249900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539174500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539174500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136581850</v>
          </cell>
          <cell r="AY15">
            <v>539174500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539174500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539174500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147549850</v>
          </cell>
          <cell r="CP15">
            <v>539174500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539174500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539174500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121425400</v>
          </cell>
          <cell r="EG15">
            <v>539174500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539174500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539174500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96249900</v>
          </cell>
          <cell r="FX15">
            <v>539174500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9525000</v>
          </cell>
          <cell r="E16">
            <v>3175000</v>
          </cell>
          <cell r="F16">
            <v>3175000</v>
          </cell>
          <cell r="G16">
            <v>3175000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9525000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9525000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3175000</v>
          </cell>
          <cell r="AY16">
            <v>9525000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9525000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9525000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3175000</v>
          </cell>
          <cell r="CP16">
            <v>9525000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9525000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9525000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3175000</v>
          </cell>
          <cell r="EG16">
            <v>9525000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9525000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9525000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9525000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9525000</v>
          </cell>
          <cell r="E17">
            <v>3175000</v>
          </cell>
          <cell r="F17">
            <v>3175000</v>
          </cell>
          <cell r="G17">
            <v>3175000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9525000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9525000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3175000</v>
          </cell>
          <cell r="AY17">
            <v>9525000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9525000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9525000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3175000</v>
          </cell>
          <cell r="CP17">
            <v>9525000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9525000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9525000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3175000</v>
          </cell>
          <cell r="EG17">
            <v>9525000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9525000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9525000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9525000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1600000</v>
          </cell>
          <cell r="F18">
            <v>1600000</v>
          </cell>
          <cell r="G18">
            <v>1600000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1600000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4725000</v>
          </cell>
          <cell r="E19">
            <v>1575000</v>
          </cell>
          <cell r="F19">
            <v>1575000</v>
          </cell>
          <cell r="G19">
            <v>1575000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4725000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4725000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1575000</v>
          </cell>
          <cell r="AY19">
            <v>4725000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4725000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4725000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1575000</v>
          </cell>
          <cell r="CP19">
            <v>4725000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4725000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4725000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1575000</v>
          </cell>
          <cell r="EG19">
            <v>4725000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4725000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4725000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4725000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529649500</v>
          </cell>
          <cell r="E20">
            <v>144374850</v>
          </cell>
          <cell r="F20">
            <v>144374850</v>
          </cell>
          <cell r="G20">
            <v>144649900</v>
          </cell>
          <cell r="H20">
            <v>96249900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529649500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529649500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133406850</v>
          </cell>
          <cell r="AY20">
            <v>529649500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529649500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529649500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144374850</v>
          </cell>
          <cell r="CP20">
            <v>529649500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529649500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529649500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118250400</v>
          </cell>
          <cell r="EG20">
            <v>529649500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529649500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529649500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96249900</v>
          </cell>
          <cell r="FX20">
            <v>529649500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1000000</v>
          </cell>
          <cell r="E21">
            <v>300000</v>
          </cell>
          <cell r="F21">
            <v>300000</v>
          </cell>
          <cell r="G21">
            <v>200000</v>
          </cell>
          <cell r="H21">
            <v>200000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300000</v>
          </cell>
          <cell r="AY21">
            <v>1000000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300000</v>
          </cell>
          <cell r="CP21">
            <v>1000000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118050400</v>
          </cell>
          <cell r="EG21">
            <v>1000000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200000</v>
          </cell>
          <cell r="FX21">
            <v>1000000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300000</v>
          </cell>
          <cell r="F22">
            <v>300000</v>
          </cell>
          <cell r="G22">
            <v>200000</v>
          </cell>
          <cell r="H22">
            <v>200000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300000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300000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200000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200000</v>
          </cell>
          <cell r="FX22">
            <v>1000000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395652000</v>
          </cell>
          <cell r="E23">
            <v>104175600</v>
          </cell>
          <cell r="F23">
            <v>104175600</v>
          </cell>
          <cell r="G23">
            <v>117850400</v>
          </cell>
          <cell r="H23">
            <v>69450400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395652000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395652000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104175600</v>
          </cell>
          <cell r="AY23">
            <v>395652000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395652000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395652000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104175600</v>
          </cell>
          <cell r="CP23">
            <v>395652000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395652000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395652000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117850400</v>
          </cell>
          <cell r="EG23">
            <v>395652000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395652000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395652000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69450400</v>
          </cell>
          <cell r="FX23">
            <v>395652000</v>
          </cell>
        </row>
        <row r="24">
          <cell r="A24">
            <v>10</v>
          </cell>
          <cell r="B24" t="str">
            <v>5 . 2 . 2 . 03 . 12</v>
          </cell>
          <cell r="C24" t="str">
            <v>Belanja transportasi dan akomodasi</v>
          </cell>
          <cell r="D24">
            <v>48400000</v>
          </cell>
          <cell r="E24">
            <v>0</v>
          </cell>
          <cell r="F24">
            <v>0</v>
          </cell>
          <cell r="G24">
            <v>48400000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48400000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48400000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48400000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48400000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48400000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48400000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48400000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48400000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48400000</v>
          </cell>
          <cell r="EG24">
            <v>48400000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48400000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48400000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48400000</v>
          </cell>
        </row>
        <row r="25">
          <cell r="A25">
            <v>11</v>
          </cell>
          <cell r="B25" t="str">
            <v>5 . 2 . 2 . 03 . 16</v>
          </cell>
          <cell r="C25" t="str">
            <v>Belanja promosi dan publikasi</v>
          </cell>
          <cell r="D25">
            <v>347252000</v>
          </cell>
          <cell r="E25">
            <v>104175600</v>
          </cell>
          <cell r="F25">
            <v>104175600</v>
          </cell>
          <cell r="G25">
            <v>69450400</v>
          </cell>
          <cell r="H25">
            <v>69450400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347252000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347252000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104175600</v>
          </cell>
          <cell r="AY25">
            <v>347252000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347252000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347252000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104175600</v>
          </cell>
          <cell r="CP25">
            <v>347252000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347252000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347252000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69450400</v>
          </cell>
          <cell r="EG25">
            <v>347252000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347252000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347252000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69450400</v>
          </cell>
          <cell r="FX25">
            <v>347252000</v>
          </cell>
        </row>
        <row r="26">
          <cell r="A26">
            <v>12</v>
          </cell>
          <cell r="B26" t="str">
            <v>5 . 2 . 2 . 06</v>
          </cell>
          <cell r="C26" t="str">
            <v>Belanja Cetak dan Penggandaan</v>
          </cell>
          <cell r="D26">
            <v>71000000</v>
          </cell>
          <cell r="E26">
            <v>21300000</v>
          </cell>
          <cell r="F26">
            <v>21300000</v>
          </cell>
          <cell r="G26">
            <v>14200000</v>
          </cell>
          <cell r="H26">
            <v>14200000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71000000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71000000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21300000</v>
          </cell>
          <cell r="AY26">
            <v>71000000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71000000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71000000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21300000</v>
          </cell>
          <cell r="CP26">
            <v>71000000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71000000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71000000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14200000</v>
          </cell>
          <cell r="EG26">
            <v>71000000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71000000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71000000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14200000</v>
          </cell>
          <cell r="FX26">
            <v>71000000</v>
          </cell>
        </row>
        <row r="27">
          <cell r="A27">
            <v>13</v>
          </cell>
          <cell r="B27" t="str">
            <v>5 . 2 . 2 . 06 . 01</v>
          </cell>
          <cell r="C27" t="str">
            <v>Belanja cetak</v>
          </cell>
          <cell r="D27">
            <v>69500000</v>
          </cell>
          <cell r="E27">
            <v>20850000</v>
          </cell>
          <cell r="F27">
            <v>20850000</v>
          </cell>
          <cell r="G27">
            <v>13900000</v>
          </cell>
          <cell r="H27">
            <v>13900000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69500000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69500000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20850000</v>
          </cell>
          <cell r="AY27">
            <v>69500000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69500000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69500000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20850000</v>
          </cell>
          <cell r="CP27">
            <v>69500000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69500000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69500000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13900000</v>
          </cell>
          <cell r="EG27">
            <v>69500000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69500000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69500000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13900000</v>
          </cell>
          <cell r="FX27">
            <v>69500000</v>
          </cell>
        </row>
        <row r="28">
          <cell r="A28">
            <v>14</v>
          </cell>
          <cell r="B28" t="str">
            <v>5 . 2 . 2 . 06 . 02</v>
          </cell>
          <cell r="C28" t="str">
            <v>Belanja Penggandaan/Fotocopy</v>
          </cell>
          <cell r="D28">
            <v>1500000</v>
          </cell>
          <cell r="E28">
            <v>450000</v>
          </cell>
          <cell r="F28">
            <v>450000</v>
          </cell>
          <cell r="G28">
            <v>300000</v>
          </cell>
          <cell r="H28">
            <v>300000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1500000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1500000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450000</v>
          </cell>
          <cell r="AY28">
            <v>1500000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1500000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1500000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450000</v>
          </cell>
          <cell r="CP28">
            <v>1500000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1500000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1500000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300000</v>
          </cell>
          <cell r="EG28">
            <v>1500000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1500000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1500000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300000</v>
          </cell>
          <cell r="FX28">
            <v>1500000</v>
          </cell>
        </row>
        <row r="29">
          <cell r="A29">
            <v>15</v>
          </cell>
          <cell r="B29" t="str">
            <v>5 . 2 . 2 . 11</v>
          </cell>
          <cell r="C29" t="str">
            <v>Belanja Makanan dan  Minuman</v>
          </cell>
          <cell r="D29">
            <v>25437500</v>
          </cell>
          <cell r="E29">
            <v>7631250</v>
          </cell>
          <cell r="F29">
            <v>7631250</v>
          </cell>
          <cell r="G29">
            <v>5087500</v>
          </cell>
          <cell r="H29">
            <v>5087500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25437500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25437500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7631250</v>
          </cell>
          <cell r="AY29">
            <v>25437500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25437500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25437500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7631250</v>
          </cell>
          <cell r="CP29">
            <v>25437500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25437500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25437500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12399500</v>
          </cell>
          <cell r="EG29">
            <v>25437500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25437500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25437500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5087500</v>
          </cell>
          <cell r="FX29">
            <v>25437500</v>
          </cell>
        </row>
        <row r="30">
          <cell r="A30">
            <v>16</v>
          </cell>
          <cell r="B30" t="str">
            <v>5 . 2 . 2 . 11 . 04</v>
          </cell>
          <cell r="C30" t="str">
            <v>Belanja makanan dan minuman pelaksanaan kegiatan</v>
          </cell>
          <cell r="D30">
            <v>25437500</v>
          </cell>
          <cell r="E30">
            <v>7631250</v>
          </cell>
          <cell r="F30">
            <v>7631250</v>
          </cell>
          <cell r="G30">
            <v>5087500</v>
          </cell>
          <cell r="H30">
            <v>5087500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25437500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25437500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7631250</v>
          </cell>
          <cell r="AY30">
            <v>25437500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25437500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25437500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7631250</v>
          </cell>
          <cell r="CP30">
            <v>25437500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25437500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25437500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5087500</v>
          </cell>
          <cell r="EG30">
            <v>25437500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25437500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25437500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5087500</v>
          </cell>
          <cell r="FX30">
            <v>25437500</v>
          </cell>
        </row>
        <row r="31">
          <cell r="A31">
            <v>17</v>
          </cell>
          <cell r="B31" t="str">
            <v>5 . 2 . 2 . 15</v>
          </cell>
          <cell r="C31" t="str">
            <v>Belanja Perjalanan Dinas</v>
          </cell>
          <cell r="D31">
            <v>36560000</v>
          </cell>
          <cell r="E31">
            <v>10968000</v>
          </cell>
          <cell r="F31">
            <v>10968000</v>
          </cell>
          <cell r="G31">
            <v>7312000</v>
          </cell>
          <cell r="H31">
            <v>7312000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36560000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36560000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36560000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36560000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36560000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10968000</v>
          </cell>
          <cell r="CP31">
            <v>36560000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36560000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36560000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7312000</v>
          </cell>
          <cell r="EG31">
            <v>36560000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36560000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36560000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7312000</v>
          </cell>
          <cell r="FX31">
            <v>36560000</v>
          </cell>
        </row>
        <row r="32">
          <cell r="A32">
            <v>18</v>
          </cell>
          <cell r="B32" t="str">
            <v>5 . 2 . 2 . 15 . 01</v>
          </cell>
          <cell r="C32" t="str">
            <v>Belanja perjalanan dinas dalam daerah</v>
          </cell>
          <cell r="D32">
            <v>12160000</v>
          </cell>
          <cell r="E32">
            <v>3648000</v>
          </cell>
          <cell r="F32">
            <v>3648000</v>
          </cell>
          <cell r="G32">
            <v>2432000</v>
          </cell>
          <cell r="H32">
            <v>2432000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12160000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12160000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12160000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12160000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12160000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3648000</v>
          </cell>
          <cell r="CP32">
            <v>12160000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12160000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12160000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2432000</v>
          </cell>
          <cell r="EG32">
            <v>12160000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12160000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12160000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2432000</v>
          </cell>
          <cell r="FX32">
            <v>12160000</v>
          </cell>
        </row>
        <row r="33">
          <cell r="A33">
            <v>19</v>
          </cell>
          <cell r="B33" t="str">
            <v>5 . 2 . 2 . 15 . 02</v>
          </cell>
          <cell r="C33" t="str">
            <v>Belanja perjalanan dinas luar daerah</v>
          </cell>
          <cell r="D33">
            <v>24400000</v>
          </cell>
          <cell r="E33">
            <v>7320000</v>
          </cell>
          <cell r="F33">
            <v>7320000</v>
          </cell>
          <cell r="G33">
            <v>4880000</v>
          </cell>
          <cell r="H33">
            <v>4880000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24400000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24400000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24400000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24400000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24400000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7320000</v>
          </cell>
          <cell r="CP33">
            <v>24400000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24400000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24400000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4880000</v>
          </cell>
          <cell r="EG33">
            <v>24400000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24400000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24400000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4880000</v>
          </cell>
          <cell r="FX33">
            <v>24400000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2.06 . 1.20.03 . 18 . 04</v>
          </cell>
          <cell r="C15" t="str">
            <v>Pengembangan kelembagaan kerjasama kemitraan</v>
          </cell>
          <cell r="D15">
            <v>64250000</v>
          </cell>
          <cell r="E15">
            <v>37590000</v>
          </cell>
          <cell r="F15">
            <v>0</v>
          </cell>
          <cell r="G15">
            <v>0</v>
          </cell>
          <cell r="H15">
            <v>26660000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64250000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64250000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37590000</v>
          </cell>
          <cell r="AY15">
            <v>64250000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64250000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64250000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64250000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64250000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64250000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64250000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64250000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64250000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26660000</v>
          </cell>
          <cell r="FX15">
            <v>64250000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17340000</v>
          </cell>
          <cell r="E16">
            <v>8790000</v>
          </cell>
          <cell r="F16">
            <v>0</v>
          </cell>
          <cell r="G16">
            <v>0</v>
          </cell>
          <cell r="H16">
            <v>8550000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17340000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17340000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8790000</v>
          </cell>
          <cell r="AY16">
            <v>17340000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17340000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17340000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17340000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17340000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17340000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17340000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17340000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17340000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8550000</v>
          </cell>
          <cell r="FX16">
            <v>17340000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9000000</v>
          </cell>
          <cell r="E17">
            <v>4500000</v>
          </cell>
          <cell r="F17">
            <v>0</v>
          </cell>
          <cell r="G17">
            <v>0</v>
          </cell>
          <cell r="H17">
            <v>4500000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4500000</v>
          </cell>
          <cell r="AY17">
            <v>9000000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9000000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9000000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4500000</v>
          </cell>
          <cell r="FX17">
            <v>9000000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0</v>
          </cell>
          <cell r="G18">
            <v>0</v>
          </cell>
          <cell r="H18">
            <v>1500000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1500000</v>
          </cell>
          <cell r="FX18">
            <v>3000000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6000000</v>
          </cell>
          <cell r="E19">
            <v>3000000</v>
          </cell>
          <cell r="F19">
            <v>0</v>
          </cell>
          <cell r="G19">
            <v>0</v>
          </cell>
          <cell r="H19">
            <v>3000000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3000000</v>
          </cell>
          <cell r="AY19">
            <v>6000000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3000000</v>
          </cell>
          <cell r="FX19">
            <v>6000000</v>
          </cell>
        </row>
        <row r="20">
          <cell r="A20">
            <v>6</v>
          </cell>
          <cell r="B20" t="str">
            <v>5 . 2 . 1 . 02</v>
          </cell>
          <cell r="C20" t="str">
            <v>Honorarium Non PNS</v>
          </cell>
          <cell r="D20">
            <v>8100000</v>
          </cell>
          <cell r="E20">
            <v>4050000</v>
          </cell>
          <cell r="F20">
            <v>0</v>
          </cell>
          <cell r="G20">
            <v>0</v>
          </cell>
          <cell r="H20">
            <v>4050000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8100000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8100000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4050000</v>
          </cell>
          <cell r="AY20">
            <v>8100000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8100000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8100000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8100000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8100000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8100000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8100000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8100000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4050000</v>
          </cell>
          <cell r="FX20">
            <v>8100000</v>
          </cell>
        </row>
        <row r="21">
          <cell r="A21">
            <v>7</v>
          </cell>
          <cell r="B21" t="str">
            <v>5 . 2 . 1 . 02 . 01</v>
          </cell>
          <cell r="C21" t="str">
            <v>Honorarium Tenaga Ahli / Instruktur / Narasumber</v>
          </cell>
          <cell r="D21">
            <v>5400000</v>
          </cell>
          <cell r="E21">
            <v>2700000</v>
          </cell>
          <cell r="F21">
            <v>0</v>
          </cell>
          <cell r="G21">
            <v>0</v>
          </cell>
          <cell r="H21">
            <v>2700000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5400000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5400000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2700000</v>
          </cell>
          <cell r="AY21">
            <v>5400000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5400000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5400000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5400000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5400000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5400000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5400000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5400000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5400000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2700000</v>
          </cell>
          <cell r="FX21">
            <v>5400000</v>
          </cell>
        </row>
        <row r="22">
          <cell r="A22">
            <v>8</v>
          </cell>
          <cell r="B22" t="str">
            <v>5 . 2 . 1 . 02 . 04</v>
          </cell>
          <cell r="C22" t="str">
            <v>Honorarium Non PNS Lainnya</v>
          </cell>
          <cell r="D22">
            <v>2700000</v>
          </cell>
          <cell r="E22">
            <v>1350000</v>
          </cell>
          <cell r="F22">
            <v>0</v>
          </cell>
          <cell r="G22">
            <v>0</v>
          </cell>
          <cell r="H22">
            <v>1350000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2700000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2700000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1350000</v>
          </cell>
          <cell r="AY22">
            <v>2700000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2700000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2700000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2700000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2700000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2700000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2700000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2700000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2700000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1350000</v>
          </cell>
          <cell r="FX22">
            <v>2700000</v>
          </cell>
        </row>
        <row r="23">
          <cell r="A23">
            <v>9</v>
          </cell>
          <cell r="B23" t="str">
            <v>5 . 2 . 1 . 03</v>
          </cell>
          <cell r="C23" t="str">
            <v>Uang Lembur</v>
          </cell>
          <cell r="D23">
            <v>240000</v>
          </cell>
          <cell r="E23">
            <v>240000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240000</v>
          </cell>
          <cell r="AY23">
            <v>240000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240000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240000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240000</v>
          </cell>
        </row>
        <row r="24">
          <cell r="A24">
            <v>10</v>
          </cell>
          <cell r="B24" t="str">
            <v>5 . 2 . 1 . 03 . 01</v>
          </cell>
          <cell r="C24" t="str">
            <v>Uang Lembur  PNS</v>
          </cell>
          <cell r="D24">
            <v>240000</v>
          </cell>
          <cell r="E24">
            <v>240000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240000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240000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240000</v>
          </cell>
          <cell r="AY24">
            <v>240000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240000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240000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240000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240000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240000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240000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240000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240000</v>
          </cell>
        </row>
        <row r="25">
          <cell r="A25">
            <v>11</v>
          </cell>
          <cell r="B25" t="str">
            <v>5 . 2 . 2</v>
          </cell>
          <cell r="C25" t="str">
            <v>Belanja Barang dan Jasa</v>
          </cell>
          <cell r="D25">
            <v>46910000</v>
          </cell>
          <cell r="E25">
            <v>28800000</v>
          </cell>
          <cell r="F25">
            <v>0</v>
          </cell>
          <cell r="G25">
            <v>0</v>
          </cell>
          <cell r="H25">
            <v>18110000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46910000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46910000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28800000</v>
          </cell>
          <cell r="AY25">
            <v>46910000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46910000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46910000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46910000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46910000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46910000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46910000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46910000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46910000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18110000</v>
          </cell>
          <cell r="FX25">
            <v>46910000</v>
          </cell>
        </row>
        <row r="26">
          <cell r="A26">
            <v>12</v>
          </cell>
          <cell r="B26" t="str">
            <v>5 . 2 . 2 . 01</v>
          </cell>
          <cell r="C26" t="str">
            <v>Belanja Bahan Pakai Habis Kantor</v>
          </cell>
          <cell r="D26">
            <v>1000000</v>
          </cell>
          <cell r="E26">
            <v>1000000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1000000</v>
          </cell>
          <cell r="AY26">
            <v>1000000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1000000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1000000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1000000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1000000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1000000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1000000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1000000</v>
          </cell>
        </row>
        <row r="27">
          <cell r="A27">
            <v>13</v>
          </cell>
          <cell r="B27" t="str">
            <v>5 . 2 . 2 . 01 . 01</v>
          </cell>
          <cell r="C27" t="str">
            <v>Belanja alat tulis kantor</v>
          </cell>
          <cell r="D27">
            <v>1000000</v>
          </cell>
          <cell r="E27">
            <v>1000000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1000000</v>
          </cell>
          <cell r="AY27">
            <v>1000000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1000000</v>
          </cell>
        </row>
        <row r="28">
          <cell r="A28">
            <v>14</v>
          </cell>
          <cell r="B28" t="str">
            <v>5 . 2 . 2 . 03</v>
          </cell>
          <cell r="C28" t="str">
            <v>Belanja Jasa Kantor</v>
          </cell>
          <cell r="D28">
            <v>3560000</v>
          </cell>
          <cell r="E28">
            <v>2760000</v>
          </cell>
          <cell r="F28">
            <v>0</v>
          </cell>
          <cell r="G28">
            <v>0</v>
          </cell>
          <cell r="H28">
            <v>800000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3560000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3560000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2760000</v>
          </cell>
          <cell r="AY28">
            <v>3560000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3560000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3560000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3560000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3560000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3560000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3560000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3560000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3560000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800000</v>
          </cell>
          <cell r="FX28">
            <v>3560000</v>
          </cell>
        </row>
        <row r="29">
          <cell r="A29">
            <v>15</v>
          </cell>
          <cell r="B29" t="str">
            <v>5 . 2 . 2 . 03 . 12</v>
          </cell>
          <cell r="C29" t="str">
            <v>Belanja transportasi dan akomodasi</v>
          </cell>
          <cell r="D29">
            <v>600000</v>
          </cell>
          <cell r="E29">
            <v>600000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600000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600000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600000</v>
          </cell>
          <cell r="AY29">
            <v>600000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600000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600000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600000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600000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600000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600000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600000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600000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600000</v>
          </cell>
        </row>
        <row r="30">
          <cell r="A30">
            <v>16</v>
          </cell>
          <cell r="B30" t="str">
            <v>5 . 2 . 2 . 03 . 17</v>
          </cell>
          <cell r="C30" t="str">
            <v>Belanja Jasa Kantor lainnya</v>
          </cell>
          <cell r="D30">
            <v>2960000</v>
          </cell>
          <cell r="E30">
            <v>2160000</v>
          </cell>
          <cell r="F30">
            <v>0</v>
          </cell>
          <cell r="G30">
            <v>0</v>
          </cell>
          <cell r="H30">
            <v>800000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2960000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2960000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2160000</v>
          </cell>
          <cell r="AY30">
            <v>2960000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2960000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2960000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2960000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2960000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2960000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2960000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2960000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2960000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800000</v>
          </cell>
          <cell r="FX30">
            <v>2960000</v>
          </cell>
        </row>
        <row r="31">
          <cell r="A31">
            <v>17</v>
          </cell>
          <cell r="B31" t="str">
            <v>5 . 2 . 2 . 06</v>
          </cell>
          <cell r="C31" t="str">
            <v>Belanja Cetak dan Penggandaan</v>
          </cell>
          <cell r="D31">
            <v>5000000</v>
          </cell>
          <cell r="E31">
            <v>3450000</v>
          </cell>
          <cell r="F31">
            <v>0</v>
          </cell>
          <cell r="G31">
            <v>0</v>
          </cell>
          <cell r="H31">
            <v>1550000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5000000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5000000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3450000</v>
          </cell>
          <cell r="AY31">
            <v>5000000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5000000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5000000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5000000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5000000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5000000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5000000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5000000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5000000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1550000</v>
          </cell>
          <cell r="FX31">
            <v>5000000</v>
          </cell>
        </row>
        <row r="32">
          <cell r="A32">
            <v>18</v>
          </cell>
          <cell r="B32" t="str">
            <v>5 . 2 . 2 . 06 . 01</v>
          </cell>
          <cell r="C32" t="str">
            <v>Belanja cetak</v>
          </cell>
          <cell r="D32">
            <v>3500000</v>
          </cell>
          <cell r="E32">
            <v>2200000</v>
          </cell>
          <cell r="F32">
            <v>0</v>
          </cell>
          <cell r="G32">
            <v>0</v>
          </cell>
          <cell r="H32">
            <v>1300000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3500000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3500000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2200000</v>
          </cell>
          <cell r="AY32">
            <v>3500000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3500000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3500000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3500000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3500000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3500000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3500000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3500000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3500000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1300000</v>
          </cell>
          <cell r="FX32">
            <v>3500000</v>
          </cell>
        </row>
        <row r="33">
          <cell r="A33">
            <v>19</v>
          </cell>
          <cell r="B33" t="str">
            <v>5 . 2 . 2 . 06 . 02</v>
          </cell>
          <cell r="C33" t="str">
            <v>Belanja Penggandaan/Fotocopy</v>
          </cell>
          <cell r="D33">
            <v>1000000</v>
          </cell>
          <cell r="E33">
            <v>1000000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1000000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1000000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1000000</v>
          </cell>
          <cell r="AY33">
            <v>1000000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1000000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1000000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1000000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1000000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1000000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1000000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1000000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1000000</v>
          </cell>
        </row>
        <row r="34">
          <cell r="A34">
            <v>20</v>
          </cell>
          <cell r="B34" t="str">
            <v>5 . 2 . 2 . 06 . 03</v>
          </cell>
          <cell r="C34" t="str">
            <v>Belanja Cetak Spanduk</v>
          </cell>
          <cell r="D34">
            <v>500000</v>
          </cell>
          <cell r="E34">
            <v>250000</v>
          </cell>
          <cell r="F34">
            <v>0</v>
          </cell>
          <cell r="G34">
            <v>0</v>
          </cell>
          <cell r="H34">
            <v>250000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500000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250000</v>
          </cell>
          <cell r="AY34">
            <v>500000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500000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500000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500000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500000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500000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500000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250000</v>
          </cell>
          <cell r="FX34">
            <v>500000</v>
          </cell>
        </row>
        <row r="35">
          <cell r="A35">
            <v>21</v>
          </cell>
          <cell r="B35" t="str">
            <v>5 . 2 . 2 . 07</v>
          </cell>
          <cell r="C35" t="str">
            <v>Belanja Sewa Rumah / Gedung / Gudang / Parkir</v>
          </cell>
          <cell r="D35">
            <v>6000000</v>
          </cell>
          <cell r="E35">
            <v>3000000</v>
          </cell>
          <cell r="F35">
            <v>0</v>
          </cell>
          <cell r="G35">
            <v>0</v>
          </cell>
          <cell r="H35">
            <v>3000000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6000000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6000000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3000000</v>
          </cell>
          <cell r="AY35">
            <v>6000000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6000000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6000000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6000000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6000000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6000000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6000000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6000000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6000000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3000000</v>
          </cell>
          <cell r="FX35">
            <v>6000000</v>
          </cell>
        </row>
        <row r="36">
          <cell r="A36">
            <v>22</v>
          </cell>
          <cell r="B36" t="str">
            <v>5 . 2 . 2 . 07 . 02</v>
          </cell>
          <cell r="C36" t="str">
            <v>Belanja sewa gedung/ kantor/tempat</v>
          </cell>
          <cell r="D36">
            <v>6000000</v>
          </cell>
          <cell r="E36">
            <v>3000000</v>
          </cell>
          <cell r="F36">
            <v>0</v>
          </cell>
          <cell r="G36">
            <v>0</v>
          </cell>
          <cell r="H36">
            <v>3000000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6000000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6000000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3000000</v>
          </cell>
          <cell r="AY36">
            <v>6000000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6000000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6000000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6000000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6000000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6000000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6000000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6000000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6000000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3000000</v>
          </cell>
          <cell r="FX36">
            <v>6000000</v>
          </cell>
        </row>
        <row r="37">
          <cell r="A37">
            <v>23</v>
          </cell>
          <cell r="B37" t="str">
            <v>5 . 2 . 2 . 11</v>
          </cell>
          <cell r="C37" t="str">
            <v>Belanja Makanan dan  Minuman</v>
          </cell>
          <cell r="D37">
            <v>9000000</v>
          </cell>
          <cell r="E37">
            <v>4500000</v>
          </cell>
          <cell r="F37">
            <v>0</v>
          </cell>
          <cell r="G37">
            <v>0</v>
          </cell>
          <cell r="H37">
            <v>4500000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9000000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9000000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4500000</v>
          </cell>
          <cell r="AY37">
            <v>9000000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9000000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9000000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9000000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9000000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9000000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9000000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9000000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9000000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4500000</v>
          </cell>
          <cell r="FX37">
            <v>9000000</v>
          </cell>
        </row>
        <row r="38">
          <cell r="A38">
            <v>24</v>
          </cell>
          <cell r="B38" t="str">
            <v>5 . 2 . 2 . 11 . 04</v>
          </cell>
          <cell r="C38" t="str">
            <v>Belanja makanan dan minuman pelaksanaan kegiatan</v>
          </cell>
          <cell r="D38">
            <v>9000000</v>
          </cell>
          <cell r="E38">
            <v>4500000</v>
          </cell>
          <cell r="F38">
            <v>0</v>
          </cell>
          <cell r="G38">
            <v>0</v>
          </cell>
          <cell r="H38">
            <v>4500000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9000000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9000000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4500000</v>
          </cell>
          <cell r="AY38">
            <v>9000000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9000000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9000000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9000000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9000000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9000000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9000000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9000000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9000000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4500000</v>
          </cell>
          <cell r="FX38">
            <v>9000000</v>
          </cell>
        </row>
        <row r="39">
          <cell r="A39">
            <v>25</v>
          </cell>
          <cell r="B39" t="str">
            <v>5 . 2 . 2 . 15</v>
          </cell>
          <cell r="C39" t="str">
            <v>Belanja Perjalanan Dinas</v>
          </cell>
          <cell r="D39">
            <v>22350000</v>
          </cell>
          <cell r="E39">
            <v>14090000</v>
          </cell>
          <cell r="F39">
            <v>0</v>
          </cell>
          <cell r="G39">
            <v>0</v>
          </cell>
          <cell r="H39">
            <v>8260000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22350000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22350000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14090000</v>
          </cell>
          <cell r="AY39">
            <v>22350000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22350000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22350000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22350000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22350000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22350000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22350000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22350000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22350000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8260000</v>
          </cell>
          <cell r="FX39">
            <v>22350000</v>
          </cell>
        </row>
        <row r="40">
          <cell r="A40">
            <v>26</v>
          </cell>
          <cell r="B40" t="str">
            <v>5 . 2 . 2 . 15 . 01</v>
          </cell>
          <cell r="C40" t="str">
            <v>Belanja perjalanan dinas dalam daerah</v>
          </cell>
          <cell r="D40">
            <v>16520000</v>
          </cell>
          <cell r="E40">
            <v>8260000</v>
          </cell>
          <cell r="F40">
            <v>0</v>
          </cell>
          <cell r="G40">
            <v>0</v>
          </cell>
          <cell r="H40">
            <v>8260000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16520000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16520000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8260000</v>
          </cell>
          <cell r="AY40">
            <v>16520000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16520000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16520000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16520000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16520000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16520000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16520000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16520000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16520000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8260000</v>
          </cell>
          <cell r="FX40">
            <v>16520000</v>
          </cell>
        </row>
        <row r="41">
          <cell r="A41">
            <v>27</v>
          </cell>
          <cell r="B41" t="str">
            <v>5 . 2 . 2 . 15 . 02</v>
          </cell>
          <cell r="C41" t="str">
            <v>Belanja perjalanan dinas luar daerah</v>
          </cell>
          <cell r="D41">
            <v>5830000</v>
          </cell>
          <cell r="E41">
            <v>5830000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5830000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5830000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5830000</v>
          </cell>
          <cell r="AY41">
            <v>5830000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5830000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5830000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5830000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5830000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5830000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5830000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5830000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5830000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5830000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1.06 . 1.20.03 . 19 . 04</v>
          </cell>
          <cell r="C15" t="str">
            <v>Koordinasi perencanaan penanganan pusat-pusat pertumbuhan ekonomi</v>
          </cell>
          <cell r="D15">
            <v>105535000</v>
          </cell>
          <cell r="E15">
            <v>0</v>
          </cell>
          <cell r="F15">
            <v>64340000</v>
          </cell>
          <cell r="G15">
            <v>41195000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105535000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105535000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105535000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105535000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105535000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64340000</v>
          </cell>
          <cell r="CP15">
            <v>105535000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105535000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105535000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41195000</v>
          </cell>
          <cell r="EG15">
            <v>105535000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105535000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105535000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105535000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46600000</v>
          </cell>
          <cell r="E16">
            <v>0</v>
          </cell>
          <cell r="F16">
            <v>23550000</v>
          </cell>
          <cell r="G16">
            <v>23050000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46600000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46600000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46600000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46600000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46600000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23550000</v>
          </cell>
          <cell r="CP16">
            <v>46600000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46600000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46600000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23050000</v>
          </cell>
          <cell r="EG16">
            <v>46600000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46600000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46600000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46600000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40300000</v>
          </cell>
          <cell r="E17">
            <v>0</v>
          </cell>
          <cell r="F17">
            <v>20150000</v>
          </cell>
          <cell r="G17">
            <v>20150000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40300000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40300000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40300000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40300000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40300000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20150000</v>
          </cell>
          <cell r="CP17">
            <v>40300000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40300000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40300000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20150000</v>
          </cell>
          <cell r="EG17">
            <v>40300000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40300000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40300000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40300000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3300000</v>
          </cell>
          <cell r="E18">
            <v>0</v>
          </cell>
          <cell r="F18">
            <v>1650000</v>
          </cell>
          <cell r="G18">
            <v>1650000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3300000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3300000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3300000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3300000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3300000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1650000</v>
          </cell>
          <cell r="CP18">
            <v>3300000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3300000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3300000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1650000</v>
          </cell>
          <cell r="EG18">
            <v>3300000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3300000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3300000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3300000</v>
          </cell>
        </row>
        <row r="19">
          <cell r="A19">
            <v>5</v>
          </cell>
          <cell r="B19" t="str">
            <v>5 . 2 . 1 . 01 . 04</v>
          </cell>
          <cell r="C19" t="str">
            <v>Honorarium/Uang Saku</v>
          </cell>
          <cell r="D19">
            <v>12000000</v>
          </cell>
          <cell r="E19">
            <v>0</v>
          </cell>
          <cell r="F19">
            <v>6000000</v>
          </cell>
          <cell r="G19">
            <v>6000000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12000000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12000000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12000000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12000000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12000000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6000000</v>
          </cell>
          <cell r="CP19">
            <v>12000000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12000000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12000000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6000000</v>
          </cell>
          <cell r="EG19">
            <v>12000000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12000000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12000000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12000000</v>
          </cell>
        </row>
        <row r="20">
          <cell r="A20">
            <v>6</v>
          </cell>
          <cell r="B20" t="str">
            <v>5 . 2 . 1 . 01 . 10</v>
          </cell>
          <cell r="C20" t="str">
            <v>Honorarium Tim Lintas SKPD</v>
          </cell>
          <cell r="D20">
            <v>25000000</v>
          </cell>
          <cell r="E20">
            <v>0</v>
          </cell>
          <cell r="F20">
            <v>12500000</v>
          </cell>
          <cell r="G20">
            <v>12500000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25000000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25000000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25000000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25000000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25000000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12500000</v>
          </cell>
          <cell r="CP20">
            <v>25000000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25000000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25000000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12500000</v>
          </cell>
          <cell r="EG20">
            <v>25000000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25000000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25000000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25000000</v>
          </cell>
        </row>
        <row r="21">
          <cell r="A21">
            <v>7</v>
          </cell>
          <cell r="B21" t="str">
            <v>5 . 2 . 1 . 02</v>
          </cell>
          <cell r="C21" t="str">
            <v>Honorarium Non PNS</v>
          </cell>
          <cell r="D21">
            <v>5800000</v>
          </cell>
          <cell r="E21">
            <v>0</v>
          </cell>
          <cell r="F21">
            <v>2900000</v>
          </cell>
          <cell r="G21">
            <v>2900000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5800000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5800000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5800000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5800000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5800000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2900000</v>
          </cell>
          <cell r="CP21">
            <v>5800000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5800000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5800000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2900000</v>
          </cell>
          <cell r="EG21">
            <v>5800000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5800000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5800000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5800000</v>
          </cell>
        </row>
        <row r="22">
          <cell r="A22">
            <v>8</v>
          </cell>
          <cell r="B22" t="str">
            <v>5 . 2 . 1 . 02 . 01</v>
          </cell>
          <cell r="C22" t="str">
            <v>Honorarium Tenaga Ahli/ Instruktur/ Narasumber</v>
          </cell>
          <cell r="D22">
            <v>3800000</v>
          </cell>
          <cell r="E22">
            <v>0</v>
          </cell>
          <cell r="F22">
            <v>1400000</v>
          </cell>
          <cell r="G22">
            <v>1400000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3800000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3800000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3800000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3800000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3800000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1400000</v>
          </cell>
          <cell r="CP22">
            <v>3800000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3800000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3800000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1400000</v>
          </cell>
          <cell r="EG22">
            <v>3800000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3800000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3800000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3800000</v>
          </cell>
        </row>
        <row r="23">
          <cell r="A23">
            <v>9</v>
          </cell>
          <cell r="B23" t="str">
            <v>5 . 2 . 1 . 02 . 04</v>
          </cell>
          <cell r="C23" t="str">
            <v>Honorarium Non PNS Lainnya</v>
          </cell>
          <cell r="D23">
            <v>2000000</v>
          </cell>
          <cell r="E23">
            <v>0</v>
          </cell>
          <cell r="F23">
            <v>1500000</v>
          </cell>
          <cell r="G23">
            <v>1500000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1500000</v>
          </cell>
          <cell r="CP23">
            <v>2000000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1500000</v>
          </cell>
          <cell r="EG23">
            <v>2000000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2000000</v>
          </cell>
        </row>
        <row r="24">
          <cell r="A24">
            <v>10</v>
          </cell>
          <cell r="B24" t="str">
            <v>5 . 2 . 1 . 03</v>
          </cell>
          <cell r="C24" t="str">
            <v>Uang Lembur</v>
          </cell>
          <cell r="D24">
            <v>500000</v>
          </cell>
          <cell r="E24">
            <v>0</v>
          </cell>
          <cell r="F24">
            <v>500000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500000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500000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500000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500000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500000</v>
          </cell>
          <cell r="CP24">
            <v>500000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500000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500000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500000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500000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500000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500000</v>
          </cell>
        </row>
        <row r="25">
          <cell r="A25">
            <v>11</v>
          </cell>
          <cell r="B25" t="str">
            <v>5 . 2 . 1 . 03 . 01</v>
          </cell>
          <cell r="C25" t="str">
            <v>Uang Lembur  PNS</v>
          </cell>
          <cell r="D25">
            <v>500000</v>
          </cell>
          <cell r="E25">
            <v>0</v>
          </cell>
          <cell r="F25">
            <v>500000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500000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500000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500000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500000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500000</v>
          </cell>
          <cell r="CP25">
            <v>500000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500000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500000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500000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500000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500000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500000</v>
          </cell>
        </row>
        <row r="26">
          <cell r="A26">
            <v>12</v>
          </cell>
          <cell r="B26" t="str">
            <v>5 . 2 . 2</v>
          </cell>
          <cell r="C26" t="str">
            <v>Belanja Barang dan Jasa</v>
          </cell>
          <cell r="D26">
            <v>58935000</v>
          </cell>
          <cell r="E26">
            <v>0</v>
          </cell>
          <cell r="F26">
            <v>40790000</v>
          </cell>
          <cell r="G26">
            <v>18145000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58935000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58935000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58935000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58935000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58935000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40790000</v>
          </cell>
          <cell r="CP26">
            <v>58935000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58935000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58935000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18145000</v>
          </cell>
          <cell r="EG26">
            <v>58935000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58935000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58935000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58935000</v>
          </cell>
        </row>
        <row r="27">
          <cell r="A27">
            <v>13</v>
          </cell>
          <cell r="B27" t="str">
            <v>5 . 2 . 2 . 01</v>
          </cell>
          <cell r="C27" t="str">
            <v>Belanja Bahan Pakai Habis Kantor</v>
          </cell>
          <cell r="D27">
            <v>1135000</v>
          </cell>
          <cell r="E27">
            <v>0</v>
          </cell>
          <cell r="F27">
            <v>1135000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1135000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1135000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1135000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1135000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1135000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1135000</v>
          </cell>
          <cell r="CP27">
            <v>1135000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1135000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1135000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1135000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1135000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1135000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1135000</v>
          </cell>
        </row>
        <row r="28">
          <cell r="A28">
            <v>14</v>
          </cell>
          <cell r="B28" t="str">
            <v>5 . 2 . 2 . 01 . 01</v>
          </cell>
          <cell r="C28" t="str">
            <v>Belanja alat tulis kantor</v>
          </cell>
          <cell r="D28">
            <v>1000000</v>
          </cell>
          <cell r="E28">
            <v>0</v>
          </cell>
          <cell r="F28">
            <v>1000000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1000000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1000000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1000000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1000000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1000000</v>
          </cell>
          <cell r="CP28">
            <v>1000000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1000000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1000000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1000000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1000000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1000000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1000000</v>
          </cell>
        </row>
        <row r="29">
          <cell r="A29">
            <v>15</v>
          </cell>
          <cell r="B29" t="str">
            <v>5 . 2 . 2 . 01 . 04</v>
          </cell>
          <cell r="C29" t="str">
            <v>Belanja perangko, materai dan benda pos lainnya</v>
          </cell>
          <cell r="D29">
            <v>135000</v>
          </cell>
          <cell r="E29">
            <v>0</v>
          </cell>
          <cell r="F29">
            <v>135000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135000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135000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135000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135000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135000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135000</v>
          </cell>
          <cell r="CP29">
            <v>135000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135000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135000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135000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135000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135000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135000</v>
          </cell>
        </row>
        <row r="30">
          <cell r="A30">
            <v>16</v>
          </cell>
          <cell r="B30" t="str">
            <v>5 . 2 . 2 . 02</v>
          </cell>
          <cell r="C30" t="str">
            <v>Belanja Bahan/Material</v>
          </cell>
          <cell r="D30">
            <v>9000000</v>
          </cell>
          <cell r="E30">
            <v>0</v>
          </cell>
          <cell r="F30">
            <v>4500000</v>
          </cell>
          <cell r="G30">
            <v>4500000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9000000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9000000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9000000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9000000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9000000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4500000</v>
          </cell>
          <cell r="CP30">
            <v>9000000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9000000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9000000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4500000</v>
          </cell>
          <cell r="EG30">
            <v>9000000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9000000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9000000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9000000</v>
          </cell>
        </row>
        <row r="31">
          <cell r="A31">
            <v>17</v>
          </cell>
          <cell r="B31" t="str">
            <v>5 . 2 . 2 . 02 . 07</v>
          </cell>
          <cell r="C31" t="str">
            <v>Belanja Perlengkapan Peserta</v>
          </cell>
          <cell r="D31">
            <v>9000000</v>
          </cell>
          <cell r="E31">
            <v>0</v>
          </cell>
          <cell r="F31">
            <v>4500000</v>
          </cell>
          <cell r="G31">
            <v>4500000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9000000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9000000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9000000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9000000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9000000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4500000</v>
          </cell>
          <cell r="CP31">
            <v>9000000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9000000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9000000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4500000</v>
          </cell>
          <cell r="EG31">
            <v>9000000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9000000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9000000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9000000</v>
          </cell>
        </row>
        <row r="32">
          <cell r="A32">
            <v>18</v>
          </cell>
          <cell r="B32" t="str">
            <v>5 . 2 . 2 . 03</v>
          </cell>
          <cell r="C32" t="str">
            <v>Belanja Jasa Kantor</v>
          </cell>
          <cell r="D32">
            <v>1800000</v>
          </cell>
          <cell r="E32">
            <v>0</v>
          </cell>
          <cell r="F32">
            <v>1200000</v>
          </cell>
          <cell r="G32">
            <v>600000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1800000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1800000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1800000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1800000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1800000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1200000</v>
          </cell>
          <cell r="CP32">
            <v>1800000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1800000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1800000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600000</v>
          </cell>
          <cell r="EG32">
            <v>1800000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1800000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1800000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1800000</v>
          </cell>
        </row>
        <row r="33">
          <cell r="A33">
            <v>19</v>
          </cell>
          <cell r="B33" t="str">
            <v>5 . 2 . 2 . 03 . 13</v>
          </cell>
          <cell r="C33" t="str">
            <v>Belanja Dokumentasi</v>
          </cell>
          <cell r="D33">
            <v>1500000</v>
          </cell>
          <cell r="E33">
            <v>0</v>
          </cell>
          <cell r="F33">
            <v>900000</v>
          </cell>
          <cell r="G33">
            <v>600000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1500000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1500000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1500000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1500000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1500000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900000</v>
          </cell>
          <cell r="CP33">
            <v>1500000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1500000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1500000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600000</v>
          </cell>
          <cell r="EG33">
            <v>1500000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1500000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1500000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1500000</v>
          </cell>
        </row>
        <row r="34">
          <cell r="A34">
            <v>20</v>
          </cell>
          <cell r="B34" t="str">
            <v>5 . 2 . 2 . 03 . 17</v>
          </cell>
          <cell r="C34" t="str">
            <v>Belanja Jasa Kantor lainnya</v>
          </cell>
          <cell r="D34">
            <v>300000</v>
          </cell>
          <cell r="E34">
            <v>0</v>
          </cell>
          <cell r="F34">
            <v>300000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300000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300000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300000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300000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300000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300000</v>
          </cell>
          <cell r="CP34">
            <v>300000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300000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300000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300000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300000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300000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300000</v>
          </cell>
        </row>
        <row r="35">
          <cell r="A35">
            <v>21</v>
          </cell>
          <cell r="B35" t="str">
            <v>5 . 2 . 2 . 06</v>
          </cell>
          <cell r="C35" t="str">
            <v>Belanja Cetak dan Penggandaan</v>
          </cell>
          <cell r="D35">
            <v>2000000</v>
          </cell>
          <cell r="E35">
            <v>0</v>
          </cell>
          <cell r="F35">
            <v>1150000</v>
          </cell>
          <cell r="G35">
            <v>850000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2000000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2000000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2000000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2000000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2000000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1150000</v>
          </cell>
          <cell r="CP35">
            <v>2000000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2000000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2000000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850000</v>
          </cell>
          <cell r="EG35">
            <v>2000000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2000000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2000000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2000000</v>
          </cell>
        </row>
        <row r="36">
          <cell r="A36">
            <v>22</v>
          </cell>
          <cell r="B36" t="str">
            <v>5 . 2 . 2 . 06 . 02</v>
          </cell>
          <cell r="C36" t="str">
            <v>Belanja Penggandaan/Fotocopy</v>
          </cell>
          <cell r="D36">
            <v>1500000</v>
          </cell>
          <cell r="E36">
            <v>0</v>
          </cell>
          <cell r="F36">
            <v>900000</v>
          </cell>
          <cell r="G36">
            <v>600000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1500000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1500000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1500000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1500000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1500000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900000</v>
          </cell>
          <cell r="CP36">
            <v>1500000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1500000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1500000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600000</v>
          </cell>
          <cell r="EG36">
            <v>1500000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1500000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1500000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1500000</v>
          </cell>
        </row>
        <row r="37">
          <cell r="A37">
            <v>23</v>
          </cell>
          <cell r="B37" t="str">
            <v>5 . 2 . 2 . 06 . 03</v>
          </cell>
          <cell r="C37" t="str">
            <v>Belanja Cetak Spanduk</v>
          </cell>
          <cell r="D37">
            <v>500000</v>
          </cell>
          <cell r="E37">
            <v>0</v>
          </cell>
          <cell r="F37">
            <v>250000</v>
          </cell>
          <cell r="G37">
            <v>250000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500000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500000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500000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500000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500000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250000</v>
          </cell>
          <cell r="CP37">
            <v>500000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500000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500000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250000</v>
          </cell>
          <cell r="EG37">
            <v>500000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500000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500000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500000</v>
          </cell>
        </row>
        <row r="38">
          <cell r="A38">
            <v>24</v>
          </cell>
          <cell r="B38" t="str">
            <v>5 . 2 . 2 . 07</v>
          </cell>
          <cell r="C38" t="str">
            <v>Belanja Sewa Rumah/Gedung/Gudang/Parkir</v>
          </cell>
          <cell r="D38">
            <v>6000000</v>
          </cell>
          <cell r="E38">
            <v>0</v>
          </cell>
          <cell r="F38">
            <v>3000000</v>
          </cell>
          <cell r="G38">
            <v>3000000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6000000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6000000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6000000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6000000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6000000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3000000</v>
          </cell>
          <cell r="CP38">
            <v>6000000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6000000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6000000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3000000</v>
          </cell>
          <cell r="EG38">
            <v>6000000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6000000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6000000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6000000</v>
          </cell>
        </row>
        <row r="39">
          <cell r="A39">
            <v>25</v>
          </cell>
          <cell r="B39" t="str">
            <v>5 . 2 . 2 . 07 . 02</v>
          </cell>
          <cell r="C39" t="str">
            <v>Belanja sewa gedung/ kantor/tempat</v>
          </cell>
          <cell r="D39">
            <v>6000000</v>
          </cell>
          <cell r="E39">
            <v>0</v>
          </cell>
          <cell r="F39">
            <v>3000000</v>
          </cell>
          <cell r="G39">
            <v>3000000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6000000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6000000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6000000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6000000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6000000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3000000</v>
          </cell>
          <cell r="CP39">
            <v>6000000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6000000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6000000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3000000</v>
          </cell>
          <cell r="EG39">
            <v>6000000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6000000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6000000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6000000</v>
          </cell>
        </row>
        <row r="40">
          <cell r="A40">
            <v>26</v>
          </cell>
          <cell r="B40" t="str">
            <v>5 . 2 . 2 . 11</v>
          </cell>
          <cell r="C40" t="str">
            <v>Belanja Makanan dan  Minuman</v>
          </cell>
          <cell r="D40">
            <v>10200000</v>
          </cell>
          <cell r="E40">
            <v>0</v>
          </cell>
          <cell r="F40">
            <v>5100000</v>
          </cell>
          <cell r="G40">
            <v>5100000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10200000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10200000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10200000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10200000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10200000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5100000</v>
          </cell>
          <cell r="CP40">
            <v>10200000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10200000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10200000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5100000</v>
          </cell>
          <cell r="EG40">
            <v>10200000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10200000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10200000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10200000</v>
          </cell>
        </row>
        <row r="41">
          <cell r="A41">
            <v>27</v>
          </cell>
          <cell r="B41" t="str">
            <v>5 . 2 . 2 . 11 . 04</v>
          </cell>
          <cell r="C41" t="str">
            <v>Belanja makanan dan minuman pelaksanaan kegiatan</v>
          </cell>
          <cell r="D41">
            <v>10200000</v>
          </cell>
          <cell r="E41">
            <v>0</v>
          </cell>
          <cell r="F41">
            <v>5100000</v>
          </cell>
          <cell r="G41">
            <v>5100000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10200000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10200000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10200000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10200000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10200000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5100000</v>
          </cell>
          <cell r="CP41">
            <v>10200000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10200000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10200000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5100000</v>
          </cell>
          <cell r="EG41">
            <v>10200000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10200000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10200000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10200000</v>
          </cell>
        </row>
        <row r="42">
          <cell r="A42">
            <v>28</v>
          </cell>
          <cell r="B42" t="str">
            <v>5 . 2 . 2 . 15</v>
          </cell>
          <cell r="C42" t="str">
            <v>Belanja Perjalanan Dinas</v>
          </cell>
          <cell r="D42">
            <v>28800000</v>
          </cell>
          <cell r="E42">
            <v>0</v>
          </cell>
          <cell r="F42">
            <v>24705000</v>
          </cell>
          <cell r="G42">
            <v>4095000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28800000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28800000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28800000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28800000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28800000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24705000</v>
          </cell>
          <cell r="CP42">
            <v>28800000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28800000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28800000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4095000</v>
          </cell>
          <cell r="EG42">
            <v>28800000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28800000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28800000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28800000</v>
          </cell>
        </row>
        <row r="43">
          <cell r="A43">
            <v>29</v>
          </cell>
          <cell r="B43" t="str">
            <v>5 . 2 . 2 . 15 . 01</v>
          </cell>
          <cell r="C43" t="str">
            <v>Belanja perjalanan dinas dalam daerah</v>
          </cell>
          <cell r="D43">
            <v>4095000</v>
          </cell>
          <cell r="E43">
            <v>0</v>
          </cell>
          <cell r="F43">
            <v>0</v>
          </cell>
          <cell r="G43">
            <v>4095000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4095000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4095000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4095000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4095000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4095000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4095000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4095000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4095000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4095000</v>
          </cell>
          <cell r="EG43">
            <v>4095000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4095000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4095000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4095000</v>
          </cell>
        </row>
        <row r="44">
          <cell r="A44">
            <v>30</v>
          </cell>
          <cell r="B44" t="str">
            <v>5 . 2 . 2 . 15 . 02</v>
          </cell>
          <cell r="C44" t="str">
            <v>Belanja perjalanan dinas luar daerah</v>
          </cell>
          <cell r="D44">
            <v>24705000</v>
          </cell>
          <cell r="E44">
            <v>0</v>
          </cell>
          <cell r="F44">
            <v>24705000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24705000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24705000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24705000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24705000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24705000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24705000</v>
          </cell>
          <cell r="CP44">
            <v>24705000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24705000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24705000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24705000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24705000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24705000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24705000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5</v>
          </cell>
          <cell r="C15" t="str">
            <v>BELANJA</v>
          </cell>
          <cell r="D15">
            <v>7748047101</v>
          </cell>
          <cell r="E15">
            <v>1937013000</v>
          </cell>
          <cell r="F15">
            <v>1937013000</v>
          </cell>
          <cell r="G15">
            <v>1937013000</v>
          </cell>
          <cell r="H15">
            <v>1937008101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7748047101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7748047101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1937013000</v>
          </cell>
          <cell r="AY15">
            <v>7748047101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7748047101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7748047101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1937013000</v>
          </cell>
          <cell r="CP15">
            <v>7748047101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7748047101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7748047101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1937013000</v>
          </cell>
          <cell r="EG15">
            <v>7748047101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7748047101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7748047101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1937008101</v>
          </cell>
          <cell r="FX15">
            <v>7748047101</v>
          </cell>
        </row>
        <row r="16">
          <cell r="A16">
            <v>2</v>
          </cell>
          <cell r="B16" t="str">
            <v>5 . 1</v>
          </cell>
          <cell r="C16" t="str">
            <v>BELANJA TIDAK LANGSUNG</v>
          </cell>
          <cell r="D16">
            <v>7748047101</v>
          </cell>
          <cell r="E16">
            <v>1937013000</v>
          </cell>
          <cell r="F16">
            <v>1937013000</v>
          </cell>
          <cell r="G16">
            <v>1937013000</v>
          </cell>
          <cell r="H16">
            <v>1937008101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7748047101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7748047101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1937013000</v>
          </cell>
          <cell r="AY16">
            <v>7748047101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7748047101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7748047101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1937013000</v>
          </cell>
          <cell r="CP16">
            <v>7748047101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7748047101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7748047101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1937013000</v>
          </cell>
          <cell r="EG16">
            <v>7748047101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7748047101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7748047101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1937008101</v>
          </cell>
          <cell r="FX16">
            <v>7748047101</v>
          </cell>
        </row>
        <row r="17">
          <cell r="A17">
            <v>3</v>
          </cell>
          <cell r="B17" t="str">
            <v>5 . 1 . 1</v>
          </cell>
          <cell r="C17" t="str">
            <v>Belanja Pegawai</v>
          </cell>
          <cell r="D17">
            <v>7748047101</v>
          </cell>
          <cell r="E17">
            <v>1937013000</v>
          </cell>
          <cell r="F17">
            <v>1937013000</v>
          </cell>
          <cell r="G17">
            <v>1937013000</v>
          </cell>
          <cell r="H17">
            <v>1937008101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7748047101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7748047101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1937013000</v>
          </cell>
          <cell r="AY17">
            <v>7748047101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7748047101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7748047101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1937013000</v>
          </cell>
          <cell r="CP17">
            <v>7748047101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7748047101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7748047101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1937013000</v>
          </cell>
          <cell r="EG17">
            <v>7748047101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7748047101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7748047101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1937008101</v>
          </cell>
          <cell r="FX17">
            <v>7748047101</v>
          </cell>
        </row>
        <row r="18">
          <cell r="A18">
            <v>4</v>
          </cell>
          <cell r="B18" t="str">
            <v>5 . 1 . 1 . 01</v>
          </cell>
          <cell r="C18" t="str">
            <v>Gaji dan Tunjangan</v>
          </cell>
          <cell r="D18">
            <v>5313175101</v>
          </cell>
          <cell r="E18">
            <v>1328295000</v>
          </cell>
          <cell r="F18">
            <v>1328295000</v>
          </cell>
          <cell r="G18">
            <v>1328295000</v>
          </cell>
          <cell r="H18">
            <v>1328290101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5313175101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5313175101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1328295000</v>
          </cell>
          <cell r="AY18">
            <v>5313175101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5313175101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5313175101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1328295000</v>
          </cell>
          <cell r="CP18">
            <v>5313175101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5313175101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5313175101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1328295000</v>
          </cell>
          <cell r="EG18">
            <v>5313175101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5313175101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5313175101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1328290101</v>
          </cell>
          <cell r="FX18">
            <v>5313175101</v>
          </cell>
        </row>
        <row r="19">
          <cell r="A19">
            <v>5</v>
          </cell>
          <cell r="B19" t="str">
            <v>5 . 1 . 1 . 01 . 01</v>
          </cell>
          <cell r="C19" t="str">
            <v>Gaji Pokok PNS/Uang Representasi</v>
          </cell>
          <cell r="D19">
            <v>3287892400</v>
          </cell>
          <cell r="E19">
            <v>821973000</v>
          </cell>
          <cell r="F19">
            <v>821973000</v>
          </cell>
          <cell r="G19">
            <v>821973000</v>
          </cell>
          <cell r="H19">
            <v>821973400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3287892400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3287892400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821973000</v>
          </cell>
          <cell r="AY19">
            <v>3287892400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3287892400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3287892400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821973000</v>
          </cell>
          <cell r="CP19">
            <v>3287892400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3287892400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3287892400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821973000</v>
          </cell>
          <cell r="EG19">
            <v>3287892400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3287892400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3287892400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821973400</v>
          </cell>
          <cell r="FX19">
            <v>3287892400</v>
          </cell>
        </row>
        <row r="20">
          <cell r="A20">
            <v>6</v>
          </cell>
          <cell r="B20" t="str">
            <v>5 . 1 . 1 . 01 . 02</v>
          </cell>
          <cell r="C20" t="str">
            <v>Tunjangan Keluarga</v>
          </cell>
          <cell r="D20">
            <v>359318388</v>
          </cell>
          <cell r="E20">
            <v>89829000</v>
          </cell>
          <cell r="F20">
            <v>89829000</v>
          </cell>
          <cell r="G20">
            <v>89829000</v>
          </cell>
          <cell r="H20">
            <v>89831388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359318388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359318388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89829000</v>
          </cell>
          <cell r="AY20">
            <v>359318388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359318388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359318388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89829000</v>
          </cell>
          <cell r="CP20">
            <v>359318388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359318388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359318388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89829000</v>
          </cell>
          <cell r="EG20">
            <v>359318388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359318388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359318388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89831388</v>
          </cell>
          <cell r="FX20">
            <v>359318388</v>
          </cell>
        </row>
        <row r="21">
          <cell r="A21">
            <v>7</v>
          </cell>
          <cell r="B21" t="str">
            <v>5 . 1 . 1 . 01 . 03</v>
          </cell>
          <cell r="C21" t="str">
            <v>Tunjangan Jabatan 2)</v>
          </cell>
          <cell r="D21">
            <v>746590000</v>
          </cell>
          <cell r="E21">
            <v>186648000</v>
          </cell>
          <cell r="F21">
            <v>186648000</v>
          </cell>
          <cell r="G21">
            <v>186648000</v>
          </cell>
          <cell r="H21">
            <v>186646000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746590000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746590000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186648000</v>
          </cell>
          <cell r="AY21">
            <v>746590000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746590000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746590000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186648000</v>
          </cell>
          <cell r="CP21">
            <v>746590000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746590000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746590000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186648000</v>
          </cell>
          <cell r="EG21">
            <v>746590000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746590000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746590000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186646000</v>
          </cell>
          <cell r="FX21">
            <v>746590000</v>
          </cell>
        </row>
        <row r="22">
          <cell r="A22">
            <v>8</v>
          </cell>
          <cell r="B22" t="str">
            <v>5 . 1 . 1 . 01 . 05</v>
          </cell>
          <cell r="C22" t="str">
            <v>Tunjangan Fungsional Umum</v>
          </cell>
          <cell r="D22">
            <v>154486098</v>
          </cell>
          <cell r="E22">
            <v>38622000</v>
          </cell>
          <cell r="F22">
            <v>38622000</v>
          </cell>
          <cell r="G22">
            <v>38622000</v>
          </cell>
          <cell r="H22">
            <v>38620098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154486098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154486098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38622000</v>
          </cell>
          <cell r="AY22">
            <v>154486098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154486098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154486098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38622000</v>
          </cell>
          <cell r="CP22">
            <v>154486098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154486098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154486098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38622000</v>
          </cell>
          <cell r="EG22">
            <v>154486098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154486098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154486098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38620098</v>
          </cell>
          <cell r="FX22">
            <v>154486098</v>
          </cell>
        </row>
        <row r="23">
          <cell r="A23">
            <v>9</v>
          </cell>
          <cell r="B23" t="str">
            <v>5 . 1 . 1 . 01 . 06</v>
          </cell>
          <cell r="C23" t="str">
            <v>Tunjangan Beras 1)</v>
          </cell>
          <cell r="D23">
            <v>245817000</v>
          </cell>
          <cell r="E23">
            <v>61455000</v>
          </cell>
          <cell r="F23">
            <v>61455000</v>
          </cell>
          <cell r="G23">
            <v>61455000</v>
          </cell>
          <cell r="H23">
            <v>61452000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245817000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245817000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61455000</v>
          </cell>
          <cell r="AY23">
            <v>245817000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245817000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245817000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61455000</v>
          </cell>
          <cell r="CP23">
            <v>245817000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245817000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245817000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61455000</v>
          </cell>
          <cell r="EG23">
            <v>245817000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245817000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245817000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61452000</v>
          </cell>
          <cell r="FX23">
            <v>245817000</v>
          </cell>
        </row>
        <row r="24">
          <cell r="A24">
            <v>10</v>
          </cell>
          <cell r="B24" t="str">
            <v>5 . 1 . 1 . 01 . 07</v>
          </cell>
          <cell r="C24" t="str">
            <v>Tunjangan PPh/Tunjangan Khusus</v>
          </cell>
          <cell r="D24">
            <v>125443734</v>
          </cell>
          <cell r="E24">
            <v>31362000</v>
          </cell>
          <cell r="F24">
            <v>31362000</v>
          </cell>
          <cell r="G24">
            <v>31362000</v>
          </cell>
          <cell r="H24">
            <v>31357734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125443734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125443734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31362000</v>
          </cell>
          <cell r="AY24">
            <v>125443734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125443734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125443734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31362000</v>
          </cell>
          <cell r="CP24">
            <v>125443734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125443734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125443734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31362000</v>
          </cell>
          <cell r="EG24">
            <v>125443734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125443734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125443734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31357734</v>
          </cell>
          <cell r="FX24">
            <v>125443734</v>
          </cell>
        </row>
        <row r="25">
          <cell r="A25">
            <v>11</v>
          </cell>
          <cell r="B25" t="str">
            <v>5 . 1 . 1 . 01 . 08</v>
          </cell>
          <cell r="C25" t="str">
            <v>Pembulatan Gaji</v>
          </cell>
          <cell r="D25">
            <v>82719</v>
          </cell>
          <cell r="E25">
            <v>21000</v>
          </cell>
          <cell r="F25">
            <v>21000</v>
          </cell>
          <cell r="G25">
            <v>21000</v>
          </cell>
          <cell r="H25">
            <v>19719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82719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82719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21000</v>
          </cell>
          <cell r="AY25">
            <v>82719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82719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82719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21000</v>
          </cell>
          <cell r="CP25">
            <v>82719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82719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82719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21000</v>
          </cell>
          <cell r="EG25">
            <v>82719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82719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82719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19719</v>
          </cell>
          <cell r="FX25">
            <v>82719</v>
          </cell>
        </row>
        <row r="26">
          <cell r="A26">
            <v>12</v>
          </cell>
          <cell r="B26" t="str">
            <v>5 . 1 . 1 . 01 . 09</v>
          </cell>
          <cell r="C26" t="str">
            <v>Iuran Asuransi Kesehatan</v>
          </cell>
          <cell r="D26">
            <v>393544762</v>
          </cell>
          <cell r="E26">
            <v>98385000</v>
          </cell>
          <cell r="F26">
            <v>98385000</v>
          </cell>
          <cell r="G26">
            <v>98385000</v>
          </cell>
          <cell r="H26">
            <v>98389762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393544762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393544762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98385000</v>
          </cell>
          <cell r="AY26">
            <v>393544762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393544762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393544762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98385000</v>
          </cell>
          <cell r="CP26">
            <v>393544762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393544762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393544762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98385000</v>
          </cell>
          <cell r="EG26">
            <v>393544762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393544762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393544762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98389762</v>
          </cell>
          <cell r="FX26">
            <v>393544762</v>
          </cell>
        </row>
        <row r="27">
          <cell r="A27">
            <v>13</v>
          </cell>
          <cell r="B27" t="str">
            <v>5 . 1 . 1 . 02</v>
          </cell>
          <cell r="C27" t="str">
            <v>Tambahan Penghasilan PNS</v>
          </cell>
          <cell r="D27">
            <v>2434872000</v>
          </cell>
          <cell r="E27">
            <v>608718000</v>
          </cell>
          <cell r="F27">
            <v>608718000</v>
          </cell>
          <cell r="G27">
            <v>608718000</v>
          </cell>
          <cell r="H27">
            <v>608718000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2434872000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2434872000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608718000</v>
          </cell>
          <cell r="AY27">
            <v>2434872000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2434872000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2434872000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608718000</v>
          </cell>
          <cell r="CP27">
            <v>2434872000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2434872000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2434872000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608718000</v>
          </cell>
          <cell r="EG27">
            <v>2434872000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2434872000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2434872000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608718000</v>
          </cell>
          <cell r="FX27">
            <v>2434872000</v>
          </cell>
        </row>
        <row r="28">
          <cell r="A28">
            <v>14</v>
          </cell>
          <cell r="B28" t="str">
            <v>5 . 1 . 1 . 02 . 01</v>
          </cell>
          <cell r="C28" t="str">
            <v>Tambahan Penghasilan berdasarkan beban kerja</v>
          </cell>
          <cell r="D28">
            <v>2389992000</v>
          </cell>
          <cell r="E28">
            <v>597498000</v>
          </cell>
          <cell r="F28">
            <v>597498000</v>
          </cell>
          <cell r="G28">
            <v>597498000</v>
          </cell>
          <cell r="H28">
            <v>597498000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2389992000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2389992000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597498000</v>
          </cell>
          <cell r="AY28">
            <v>2389992000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2389992000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2389992000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597498000</v>
          </cell>
          <cell r="CP28">
            <v>2389992000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2389992000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2389992000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597498000</v>
          </cell>
          <cell r="EG28">
            <v>2389992000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2389992000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2389992000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597498000</v>
          </cell>
          <cell r="FX28">
            <v>2389992000</v>
          </cell>
        </row>
        <row r="29">
          <cell r="A29">
            <v>15</v>
          </cell>
          <cell r="B29" t="str">
            <v>5 . 1 . 1 . 02 . 03</v>
          </cell>
          <cell r="C29" t="str">
            <v>Tambahan Penghasilan berdasarkan kondisi kerja</v>
          </cell>
          <cell r="D29">
            <v>44880000</v>
          </cell>
          <cell r="E29">
            <v>11220000</v>
          </cell>
          <cell r="F29">
            <v>11220000</v>
          </cell>
          <cell r="G29">
            <v>11220000</v>
          </cell>
          <cell r="H29">
            <v>11220000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44880000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44880000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11220000</v>
          </cell>
          <cell r="AY29">
            <v>44880000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44880000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44880000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11220000</v>
          </cell>
          <cell r="CP29">
            <v>44880000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44880000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44880000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11220000</v>
          </cell>
          <cell r="EG29">
            <v>44880000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44880000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44880000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11220000</v>
          </cell>
          <cell r="FX29">
            <v>44880000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1.20 . 1.20.03 . 01 . 03</v>
          </cell>
          <cell r="C15" t="str">
            <v>Penyediaan jasa peralatan dan perlengkapan kantor</v>
          </cell>
          <cell r="D15">
            <v>299025000</v>
          </cell>
          <cell r="E15">
            <v>74275000</v>
          </cell>
          <cell r="F15">
            <v>81700000</v>
          </cell>
          <cell r="G15">
            <v>83825000</v>
          </cell>
          <cell r="H15">
            <v>59225000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299025000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299025000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74275000</v>
          </cell>
          <cell r="AY15">
            <v>299025000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299025000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299025000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1450000</v>
          </cell>
          <cell r="CP15">
            <v>299025000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299025000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299025000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3575000</v>
          </cell>
          <cell r="EG15">
            <v>299025000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299025000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299025000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59225000</v>
          </cell>
          <cell r="FX15">
            <v>299025000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9325000</v>
          </cell>
          <cell r="E16">
            <v>3575000</v>
          </cell>
          <cell r="F16">
            <v>1450000</v>
          </cell>
          <cell r="G16">
            <v>3575000</v>
          </cell>
          <cell r="H16">
            <v>725000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9325000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9325000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3575000</v>
          </cell>
          <cell r="AY16">
            <v>9325000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9325000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9325000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1450000</v>
          </cell>
          <cell r="CP16">
            <v>9325000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9325000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9325000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3575000</v>
          </cell>
          <cell r="EG16">
            <v>9325000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9325000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9325000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725000</v>
          </cell>
          <cell r="FX16">
            <v>9325000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9325000</v>
          </cell>
          <cell r="E17">
            <v>3575000</v>
          </cell>
          <cell r="F17">
            <v>1450000</v>
          </cell>
          <cell r="G17">
            <v>3575000</v>
          </cell>
          <cell r="H17">
            <v>725000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9325000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9325000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3575000</v>
          </cell>
          <cell r="AY17">
            <v>9325000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9325000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9325000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1450000</v>
          </cell>
          <cell r="CP17">
            <v>9325000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9325000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9325000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3575000</v>
          </cell>
          <cell r="EG17">
            <v>9325000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9325000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9325000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725000</v>
          </cell>
          <cell r="FX17">
            <v>9325000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5700000</v>
          </cell>
          <cell r="E18">
            <v>2850000</v>
          </cell>
          <cell r="F18">
            <v>0</v>
          </cell>
          <cell r="G18">
            <v>2850000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5700000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5700000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2850000</v>
          </cell>
          <cell r="AY18">
            <v>5700000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5700000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5700000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5700000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5700000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5700000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2850000</v>
          </cell>
          <cell r="EG18">
            <v>5700000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5700000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5700000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5700000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3625000</v>
          </cell>
          <cell r="E19">
            <v>725000</v>
          </cell>
          <cell r="F19">
            <v>1450000</v>
          </cell>
          <cell r="G19">
            <v>725000</v>
          </cell>
          <cell r="H19">
            <v>725000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3625000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3625000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725000</v>
          </cell>
          <cell r="AY19">
            <v>3625000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3625000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3625000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1450000</v>
          </cell>
          <cell r="CP19">
            <v>3625000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3625000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3625000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725000</v>
          </cell>
          <cell r="EG19">
            <v>3625000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3625000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3625000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725000</v>
          </cell>
          <cell r="FX19">
            <v>3625000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289700000</v>
          </cell>
          <cell r="E20">
            <v>70700000</v>
          </cell>
          <cell r="F20">
            <v>80250000</v>
          </cell>
          <cell r="G20">
            <v>80250000</v>
          </cell>
          <cell r="H20">
            <v>58500000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289700000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289700000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70700000</v>
          </cell>
          <cell r="AY20">
            <v>289700000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289700000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289700000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P20">
            <v>289700000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289700000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289700000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G20">
            <v>289700000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289700000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289700000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58500000</v>
          </cell>
          <cell r="FX20">
            <v>289700000</v>
          </cell>
        </row>
        <row r="21">
          <cell r="A21">
            <v>7</v>
          </cell>
          <cell r="B21" t="str">
            <v>5 . 2 . 2 . 03</v>
          </cell>
          <cell r="C21" t="str">
            <v>Belanja Jasa Kantor</v>
          </cell>
          <cell r="D21">
            <v>15000000</v>
          </cell>
          <cell r="E21">
            <v>4000000</v>
          </cell>
          <cell r="F21">
            <v>4000000</v>
          </cell>
          <cell r="G21">
            <v>4000000</v>
          </cell>
          <cell r="H21">
            <v>3000000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15000000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15000000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4000000</v>
          </cell>
          <cell r="AY21">
            <v>15000000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15000000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15000000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P21">
            <v>15000000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15000000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15000000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G21">
            <v>15000000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15000000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15000000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3000000</v>
          </cell>
          <cell r="FX21">
            <v>15000000</v>
          </cell>
        </row>
        <row r="22">
          <cell r="A22">
            <v>8</v>
          </cell>
          <cell r="B22" t="str">
            <v>5 . 2 . 2 . 03 . 14</v>
          </cell>
          <cell r="C22" t="str">
            <v>Belanja Dekorasi</v>
          </cell>
          <cell r="D22">
            <v>15000000</v>
          </cell>
          <cell r="E22">
            <v>4000000</v>
          </cell>
          <cell r="F22">
            <v>4000000</v>
          </cell>
          <cell r="G22">
            <v>4000000</v>
          </cell>
          <cell r="H22">
            <v>3000000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15000000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15000000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4000000</v>
          </cell>
          <cell r="AY22">
            <v>15000000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15000000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15000000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4000000</v>
          </cell>
          <cell r="CP22">
            <v>15000000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15000000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15000000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4000000</v>
          </cell>
          <cell r="EG22">
            <v>15000000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15000000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15000000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3000000</v>
          </cell>
          <cell r="FX22">
            <v>15000000</v>
          </cell>
        </row>
        <row r="23">
          <cell r="A23">
            <v>9</v>
          </cell>
          <cell r="B23" t="str">
            <v>5 . 2 . 2 . 10</v>
          </cell>
          <cell r="C23" t="str">
            <v>Belanja Sewa Perlengkapan dan Peralatan Kantor</v>
          </cell>
          <cell r="D23">
            <v>274700000</v>
          </cell>
          <cell r="E23">
            <v>66700000</v>
          </cell>
          <cell r="F23">
            <v>76250000</v>
          </cell>
          <cell r="G23">
            <v>76250000</v>
          </cell>
          <cell r="H23">
            <v>55500000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274700000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274700000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66700000</v>
          </cell>
          <cell r="AY23">
            <v>274700000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274700000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274700000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P23">
            <v>274700000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274700000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274700000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274700000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274700000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274700000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55500000</v>
          </cell>
          <cell r="FX23">
            <v>274700000</v>
          </cell>
        </row>
        <row r="24">
          <cell r="A24">
            <v>10</v>
          </cell>
          <cell r="B24" t="str">
            <v>5 . 2 . 2 . 10 . 01</v>
          </cell>
          <cell r="C24" t="str">
            <v>Belanja sewa meja kursi</v>
          </cell>
          <cell r="D24">
            <v>103000000</v>
          </cell>
          <cell r="E24">
            <v>25000000</v>
          </cell>
          <cell r="F24">
            <v>30000000</v>
          </cell>
          <cell r="G24">
            <v>30000000</v>
          </cell>
          <cell r="H24">
            <v>18000000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103000000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103000000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25000000</v>
          </cell>
          <cell r="AY24">
            <v>103000000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103000000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103000000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30000000</v>
          </cell>
          <cell r="CP24">
            <v>103000000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103000000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103000000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30000000</v>
          </cell>
          <cell r="EG24">
            <v>103000000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103000000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103000000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18000000</v>
          </cell>
          <cell r="FX24">
            <v>103000000</v>
          </cell>
        </row>
        <row r="25">
          <cell r="A25">
            <v>11</v>
          </cell>
          <cell r="B25" t="str">
            <v>5 . 2 . 2 . 10 . 05</v>
          </cell>
          <cell r="C25" t="str">
            <v>Belanja sewa tenda</v>
          </cell>
          <cell r="D25">
            <v>126250000</v>
          </cell>
          <cell r="E25">
            <v>30000000</v>
          </cell>
          <cell r="F25">
            <v>35000000</v>
          </cell>
          <cell r="G25">
            <v>35000000</v>
          </cell>
          <cell r="H25">
            <v>26250000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126250000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126250000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30000000</v>
          </cell>
          <cell r="AY25">
            <v>126250000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126250000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126250000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35000000</v>
          </cell>
          <cell r="CP25">
            <v>126250000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126250000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126250000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35000000</v>
          </cell>
          <cell r="EG25">
            <v>126250000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126250000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126250000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26250000</v>
          </cell>
          <cell r="FX25">
            <v>126250000</v>
          </cell>
        </row>
        <row r="26">
          <cell r="A26">
            <v>12</v>
          </cell>
          <cell r="B26" t="str">
            <v>5 . 2 . 2 . 10 . 07</v>
          </cell>
          <cell r="C26" t="str">
            <v>Belanja sewa Perlengkapan dan peralatan Kantor Lainnya</v>
          </cell>
          <cell r="D26">
            <v>45450000</v>
          </cell>
          <cell r="E26">
            <v>11700000</v>
          </cell>
          <cell r="F26">
            <v>11250000</v>
          </cell>
          <cell r="G26">
            <v>11250000</v>
          </cell>
          <cell r="H26">
            <v>11250000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45450000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45450000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11700000</v>
          </cell>
          <cell r="AY26">
            <v>45450000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45450000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45450000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11250000</v>
          </cell>
          <cell r="CP26">
            <v>45450000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45450000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45450000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11250000</v>
          </cell>
          <cell r="EG26">
            <v>45450000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45450000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45450000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11250000</v>
          </cell>
          <cell r="FX26">
            <v>45450000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1.06 . 1.20.03 . 22 . 08</v>
          </cell>
          <cell r="C15" t="str">
            <v>Monitoring, evaluasi dan pelaporan</v>
          </cell>
          <cell r="D15">
            <v>85420000</v>
          </cell>
          <cell r="E15">
            <v>21647500</v>
          </cell>
          <cell r="F15">
            <v>21257500</v>
          </cell>
          <cell r="G15">
            <v>21257500</v>
          </cell>
          <cell r="H15">
            <v>21257500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85420000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85420000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21647500</v>
          </cell>
          <cell r="AY15">
            <v>85420000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85420000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85420000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21257500</v>
          </cell>
          <cell r="CP15">
            <v>85420000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85420000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85420000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21257500</v>
          </cell>
          <cell r="EG15">
            <v>85420000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85420000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85420000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21257500</v>
          </cell>
          <cell r="FX15">
            <v>85420000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51800000</v>
          </cell>
          <cell r="E16">
            <v>12950000</v>
          </cell>
          <cell r="F16">
            <v>12950000</v>
          </cell>
          <cell r="G16">
            <v>12950000</v>
          </cell>
          <cell r="H16">
            <v>12950000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51800000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51800000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12950000</v>
          </cell>
          <cell r="AY16">
            <v>51800000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51800000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51800000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12950000</v>
          </cell>
          <cell r="CP16">
            <v>51800000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51800000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51800000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12950000</v>
          </cell>
          <cell r="EG16">
            <v>51800000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51800000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51800000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12950000</v>
          </cell>
          <cell r="FX16">
            <v>51800000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51800000</v>
          </cell>
          <cell r="E17">
            <v>12950000</v>
          </cell>
          <cell r="F17">
            <v>12950000</v>
          </cell>
          <cell r="G17">
            <v>12950000</v>
          </cell>
          <cell r="H17">
            <v>12950000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51800000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51800000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12950000</v>
          </cell>
          <cell r="AY17">
            <v>51800000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51800000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51800000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12950000</v>
          </cell>
          <cell r="CP17">
            <v>51800000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51800000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51800000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12950000</v>
          </cell>
          <cell r="EG17">
            <v>51800000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51800000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51800000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12950000</v>
          </cell>
          <cell r="FX17">
            <v>51800000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750000</v>
          </cell>
          <cell r="F18">
            <v>750000</v>
          </cell>
          <cell r="G18">
            <v>750000</v>
          </cell>
          <cell r="H18">
            <v>750000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750000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750000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750000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750000</v>
          </cell>
          <cell r="FX18">
            <v>3000000</v>
          </cell>
        </row>
        <row r="19">
          <cell r="A19">
            <v>5</v>
          </cell>
          <cell r="B19" t="str">
            <v>5 . 2 . 1 . 01 . 10</v>
          </cell>
          <cell r="C19" t="str">
            <v>Honorarium Tim Lintas SKPD</v>
          </cell>
          <cell r="D19">
            <v>48800000</v>
          </cell>
          <cell r="E19">
            <v>12200000</v>
          </cell>
          <cell r="F19">
            <v>12200000</v>
          </cell>
          <cell r="G19">
            <v>12200000</v>
          </cell>
          <cell r="H19">
            <v>12200000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48800000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48800000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12200000</v>
          </cell>
          <cell r="AY19">
            <v>48800000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48800000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48800000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12200000</v>
          </cell>
          <cell r="CP19">
            <v>48800000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48800000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48800000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12200000</v>
          </cell>
          <cell r="EG19">
            <v>48800000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48800000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48800000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12200000</v>
          </cell>
          <cell r="FX19">
            <v>48800000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33620000</v>
          </cell>
          <cell r="E20">
            <v>8697500</v>
          </cell>
          <cell r="F20">
            <v>8307500</v>
          </cell>
          <cell r="G20">
            <v>8307500</v>
          </cell>
          <cell r="H20">
            <v>8307500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33620000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33620000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8697500</v>
          </cell>
          <cell r="AY20">
            <v>33620000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33620000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33620000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8307500</v>
          </cell>
          <cell r="CP20">
            <v>33620000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33620000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33620000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8307500</v>
          </cell>
          <cell r="EG20">
            <v>33620000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33620000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33620000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8307500</v>
          </cell>
          <cell r="FX20">
            <v>33620000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1390000</v>
          </cell>
          <cell r="E21">
            <v>640000</v>
          </cell>
          <cell r="F21">
            <v>250000</v>
          </cell>
          <cell r="G21">
            <v>250000</v>
          </cell>
          <cell r="H21">
            <v>250000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1390000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1390000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640000</v>
          </cell>
          <cell r="AY21">
            <v>1390000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1390000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1390000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250000</v>
          </cell>
          <cell r="CP21">
            <v>1390000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1390000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1390000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250000</v>
          </cell>
          <cell r="EG21">
            <v>1390000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1390000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1390000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250000</v>
          </cell>
          <cell r="FX21">
            <v>1390000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1000000</v>
          </cell>
          <cell r="E22">
            <v>250000</v>
          </cell>
          <cell r="F22">
            <v>250000</v>
          </cell>
          <cell r="G22">
            <v>250000</v>
          </cell>
          <cell r="H22">
            <v>250000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250000</v>
          </cell>
          <cell r="AY22">
            <v>1000000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250000</v>
          </cell>
          <cell r="CP22">
            <v>1000000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250000</v>
          </cell>
          <cell r="EG22">
            <v>1000000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250000</v>
          </cell>
          <cell r="FX22">
            <v>1000000</v>
          </cell>
        </row>
        <row r="23">
          <cell r="A23">
            <v>9</v>
          </cell>
          <cell r="B23" t="str">
            <v>5 . 2 . 2 . 01 . 04</v>
          </cell>
          <cell r="C23" t="str">
            <v>Belanja perangko, materai dan benda pos lainnya</v>
          </cell>
          <cell r="D23">
            <v>390000</v>
          </cell>
          <cell r="E23">
            <v>390000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390000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390000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390000</v>
          </cell>
          <cell r="AY23">
            <v>390000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390000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390000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390000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390000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390000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390000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390000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390000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390000</v>
          </cell>
        </row>
        <row r="24">
          <cell r="A24">
            <v>10</v>
          </cell>
          <cell r="B24" t="str">
            <v>5 . 2 . 2 . 06</v>
          </cell>
          <cell r="C24" t="str">
            <v>Belanja Cetak dan Penggandaan</v>
          </cell>
          <cell r="D24">
            <v>3760000</v>
          </cell>
          <cell r="E24">
            <v>940000</v>
          </cell>
          <cell r="F24">
            <v>940000</v>
          </cell>
          <cell r="G24">
            <v>940000</v>
          </cell>
          <cell r="H24">
            <v>940000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3760000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3760000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940000</v>
          </cell>
          <cell r="AY24">
            <v>3760000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3760000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3760000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940000</v>
          </cell>
          <cell r="CP24">
            <v>3760000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3760000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3760000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940000</v>
          </cell>
          <cell r="EG24">
            <v>3760000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3760000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3760000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940000</v>
          </cell>
          <cell r="FX24">
            <v>3760000</v>
          </cell>
        </row>
        <row r="25">
          <cell r="A25">
            <v>11</v>
          </cell>
          <cell r="B25" t="str">
            <v>5 . 2 . 2 . 06 . 02</v>
          </cell>
          <cell r="C25" t="str">
            <v>Belanja Penggandaan/Fotocopy</v>
          </cell>
          <cell r="D25">
            <v>3760000</v>
          </cell>
          <cell r="E25">
            <v>940000</v>
          </cell>
          <cell r="F25">
            <v>940000</v>
          </cell>
          <cell r="G25">
            <v>940000</v>
          </cell>
          <cell r="H25">
            <v>940000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3760000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3760000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940000</v>
          </cell>
          <cell r="AY25">
            <v>3760000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3760000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3760000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940000</v>
          </cell>
          <cell r="CP25">
            <v>3760000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3760000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3760000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940000</v>
          </cell>
          <cell r="EG25">
            <v>3760000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3760000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3760000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940000</v>
          </cell>
          <cell r="FX25">
            <v>3760000</v>
          </cell>
        </row>
        <row r="26">
          <cell r="A26">
            <v>12</v>
          </cell>
          <cell r="B26" t="str">
            <v>5 . 2 . 2 . 11</v>
          </cell>
          <cell r="C26" t="str">
            <v>Belanja Makanan dan  Minuman</v>
          </cell>
          <cell r="D26">
            <v>4950000</v>
          </cell>
          <cell r="E26">
            <v>1237500</v>
          </cell>
          <cell r="F26">
            <v>1237500</v>
          </cell>
          <cell r="G26">
            <v>1237500</v>
          </cell>
          <cell r="H26">
            <v>1237500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4950000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4950000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1237500</v>
          </cell>
          <cell r="AY26">
            <v>4950000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4950000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4950000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1237500</v>
          </cell>
          <cell r="CP26">
            <v>4950000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4950000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4950000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1237500</v>
          </cell>
          <cell r="EG26">
            <v>4950000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4950000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4950000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1237500</v>
          </cell>
          <cell r="FX26">
            <v>4950000</v>
          </cell>
        </row>
        <row r="27">
          <cell r="A27">
            <v>13</v>
          </cell>
          <cell r="B27" t="str">
            <v>5 . 2 . 2 . 11 . 04</v>
          </cell>
          <cell r="C27" t="str">
            <v>Belanja makanan dan minuman pelaksanaan kegiatan</v>
          </cell>
          <cell r="D27">
            <v>4950000</v>
          </cell>
          <cell r="E27">
            <v>1237500</v>
          </cell>
          <cell r="F27">
            <v>1237500</v>
          </cell>
          <cell r="G27">
            <v>1237500</v>
          </cell>
          <cell r="H27">
            <v>1237500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4950000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4950000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1237500</v>
          </cell>
          <cell r="AY27">
            <v>4950000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4950000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4950000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1237500</v>
          </cell>
          <cell r="CP27">
            <v>4950000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4950000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4950000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1237500</v>
          </cell>
          <cell r="EG27">
            <v>4950000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4950000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4950000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1237500</v>
          </cell>
          <cell r="FX27">
            <v>4950000</v>
          </cell>
        </row>
        <row r="28">
          <cell r="A28">
            <v>14</v>
          </cell>
          <cell r="B28" t="str">
            <v>5 . 2 . 2 . 15</v>
          </cell>
          <cell r="C28" t="str">
            <v>Belanja Perjalanan Dinas</v>
          </cell>
          <cell r="D28">
            <v>23520000</v>
          </cell>
          <cell r="E28">
            <v>5880000</v>
          </cell>
          <cell r="F28">
            <v>5880000</v>
          </cell>
          <cell r="G28">
            <v>5880000</v>
          </cell>
          <cell r="H28">
            <v>5880000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23520000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23520000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5880000</v>
          </cell>
          <cell r="AY28">
            <v>23520000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23520000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23520000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5880000</v>
          </cell>
          <cell r="CP28">
            <v>23520000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23520000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23520000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5880000</v>
          </cell>
          <cell r="EG28">
            <v>23520000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23520000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23520000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5880000</v>
          </cell>
          <cell r="FX28">
            <v>23520000</v>
          </cell>
        </row>
        <row r="29">
          <cell r="A29">
            <v>15</v>
          </cell>
          <cell r="B29" t="str">
            <v>5 . 2 . 2 . 15 . 01</v>
          </cell>
          <cell r="C29" t="str">
            <v>Belanja perjalanan dinas dalam daerah</v>
          </cell>
          <cell r="D29">
            <v>23520000</v>
          </cell>
          <cell r="E29">
            <v>5880000</v>
          </cell>
          <cell r="F29">
            <v>5880000</v>
          </cell>
          <cell r="G29">
            <v>5880000</v>
          </cell>
          <cell r="H29">
            <v>5880000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23520000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23520000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5880000</v>
          </cell>
          <cell r="AY29">
            <v>23520000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23520000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23520000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5880000</v>
          </cell>
          <cell r="CP29">
            <v>23520000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23520000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23520000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5880000</v>
          </cell>
          <cell r="EG29">
            <v>23520000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23520000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23520000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5880000</v>
          </cell>
          <cell r="FX29">
            <v>23520000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No.</v>
          </cell>
          <cell r="F13" t="str">
            <v>No.</v>
          </cell>
          <cell r="G13" t="str">
            <v>No.</v>
          </cell>
          <cell r="H13" t="str">
            <v>No.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JUMLAH REALISASI BULAN INI</v>
          </cell>
          <cell r="P13" t="str">
            <v>JUMLAH REALISASI S/D BULAN LALU</v>
          </cell>
          <cell r="Q13" t="str">
            <v>JUMLAH REALISASI S/D BULAN INI</v>
          </cell>
          <cell r="R13" t="str">
            <v>SISA ANGGARAN</v>
          </cell>
          <cell r="S13" t="str">
            <v>No.</v>
          </cell>
          <cell r="T13" t="str">
            <v>No.</v>
          </cell>
          <cell r="U13" t="str">
            <v>No.</v>
          </cell>
          <cell r="V13" t="str">
            <v>No.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JUMLAH REALISASI BULAN INI</v>
          </cell>
          <cell r="AD13" t="str">
            <v>JUMLAH REALISASI S/D BULAN LALU</v>
          </cell>
          <cell r="AE13" t="str">
            <v>JUMLAH REALISASI S/D BULAN INI</v>
          </cell>
          <cell r="AF13" t="str">
            <v>SISA ANGGARAN</v>
          </cell>
          <cell r="AG13" t="str">
            <v>No.</v>
          </cell>
          <cell r="AH13" t="str">
            <v>No.</v>
          </cell>
          <cell r="AI13" t="str">
            <v>No.</v>
          </cell>
          <cell r="AJ13" t="str">
            <v>No.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JUMLAH REALISASI BULAN INI</v>
          </cell>
          <cell r="AR13" t="str">
            <v>JUMLAH REALISASI S/D BULAN LALU</v>
          </cell>
          <cell r="AS13" t="str">
            <v>JUMLAH REALISASI S/D BULAN INI</v>
          </cell>
          <cell r="AT13" t="str">
            <v>SISA ANGGARAN</v>
          </cell>
          <cell r="AU13" t="str">
            <v>No.</v>
          </cell>
          <cell r="AV13" t="str">
            <v>No.</v>
          </cell>
          <cell r="AW13" t="str">
            <v>No.</v>
          </cell>
          <cell r="AX13" t="str">
            <v>No.</v>
          </cell>
          <cell r="AY13" t="str">
            <v>No.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JUMLAH REALISASI BULAN INI</v>
          </cell>
          <cell r="BF13" t="str">
            <v>JUMLAH REALISASI S/D BULAN LALU</v>
          </cell>
          <cell r="BG13" t="str">
            <v>JUMLAH REALISASI S/D BULAN INI</v>
          </cell>
          <cell r="BH13" t="str">
            <v>SISA ANGGARAN</v>
          </cell>
          <cell r="BI13" t="str">
            <v>No.</v>
          </cell>
          <cell r="BJ13" t="str">
            <v>No.</v>
          </cell>
          <cell r="BK13" t="str">
            <v>No.</v>
          </cell>
          <cell r="BL13" t="str">
            <v>No.</v>
          </cell>
          <cell r="BM13" t="str">
            <v>No.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JUMLAH REALISASI BULAN INI</v>
          </cell>
          <cell r="BT13" t="str">
            <v>JUMLAH REALISASI S/D BULAN LALU</v>
          </cell>
          <cell r="BU13" t="str">
            <v>JUMLAH REALISASI S/D BULAN INI</v>
          </cell>
          <cell r="BV13" t="str">
            <v>SISA ANGGARAN</v>
          </cell>
          <cell r="BW13" t="str">
            <v>No.</v>
          </cell>
          <cell r="BX13" t="str">
            <v>No.</v>
          </cell>
          <cell r="BY13" t="str">
            <v>No.</v>
          </cell>
          <cell r="BZ13" t="str">
            <v>No.</v>
          </cell>
          <cell r="CA13" t="str">
            <v>No.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JUMLAH REALISASI BULAN INI</v>
          </cell>
          <cell r="CH13" t="str">
            <v>JUMLAH REALISASI S/D BULAN LALU</v>
          </cell>
          <cell r="CI13" t="str">
            <v>JUMLAH REALISASI S/D BULAN INI</v>
          </cell>
          <cell r="CJ13" t="str">
            <v>SISA ANGGARAN</v>
          </cell>
          <cell r="CK13" t="str">
            <v>No.</v>
          </cell>
          <cell r="CL13" t="str">
            <v>No.</v>
          </cell>
          <cell r="CM13" t="str">
            <v>No.</v>
          </cell>
          <cell r="CN13" t="str">
            <v>No.</v>
          </cell>
          <cell r="CO13" t="str">
            <v>No.</v>
          </cell>
          <cell r="CP13" t="str">
            <v>No.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JUMLAH REALISASI BULAN INI</v>
          </cell>
          <cell r="CV13" t="str">
            <v>JUMLAH REALISASI S/D BULAN LALU</v>
          </cell>
          <cell r="CW13" t="str">
            <v>JUMLAH REALISASI S/D BULAN INI</v>
          </cell>
          <cell r="CX13" t="str">
            <v>SISA ANGGARAN</v>
          </cell>
          <cell r="CY13" t="str">
            <v>No.</v>
          </cell>
          <cell r="CZ13" t="str">
            <v>No.</v>
          </cell>
          <cell r="DA13" t="str">
            <v>No.</v>
          </cell>
          <cell r="DB13" t="str">
            <v>No.</v>
          </cell>
          <cell r="DC13" t="str">
            <v>No.</v>
          </cell>
          <cell r="DD13" t="str">
            <v>No.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JUMLAH REALISASI BULAN INI</v>
          </cell>
          <cell r="DJ13" t="str">
            <v>JUMLAH REALISASI S/D BULAN LALU</v>
          </cell>
          <cell r="DK13" t="str">
            <v>JUMLAH REALISASI S/D BULAN INI</v>
          </cell>
          <cell r="DL13" t="str">
            <v>SISA ANGGARAN</v>
          </cell>
          <cell r="DM13" t="str">
            <v>No.</v>
          </cell>
          <cell r="DN13" t="str">
            <v>No.</v>
          </cell>
          <cell r="DO13" t="str">
            <v>No.</v>
          </cell>
          <cell r="DP13" t="str">
            <v>No.</v>
          </cell>
          <cell r="DQ13" t="str">
            <v>No.</v>
          </cell>
          <cell r="DR13" t="str">
            <v>No.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JUMLAH REALISASI BULAN INI</v>
          </cell>
          <cell r="DX13" t="str">
            <v>JUMLAH REALISASI S/D BULAN LALU</v>
          </cell>
          <cell r="DY13" t="str">
            <v>JUMLAH REALISASI S/D BULAN INI</v>
          </cell>
          <cell r="DZ13" t="str">
            <v>SISA ANGGARAN</v>
          </cell>
          <cell r="EA13" t="str">
            <v>No.</v>
          </cell>
          <cell r="EB13" t="str">
            <v>No.</v>
          </cell>
          <cell r="EC13" t="str">
            <v>No.</v>
          </cell>
          <cell r="ED13" t="str">
            <v>No.</v>
          </cell>
          <cell r="EE13" t="str">
            <v>No.</v>
          </cell>
          <cell r="EF13" t="str">
            <v>No.</v>
          </cell>
          <cell r="EG13" t="str">
            <v>No.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JUMLAH REALISASI BULAN INI</v>
          </cell>
          <cell r="EL13" t="str">
            <v>JUMLAH REALISASI S/D BULAN LALU</v>
          </cell>
          <cell r="EM13" t="str">
            <v>JUMLAH REALISASI S/D BULAN INI</v>
          </cell>
          <cell r="EN13" t="str">
            <v>SISA ANGGARAN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No.</v>
          </cell>
          <cell r="ES13" t="str">
            <v>No.</v>
          </cell>
          <cell r="ET13" t="str">
            <v>No.</v>
          </cell>
          <cell r="EU13" t="str">
            <v>No.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JUMLAH REALISASI BULAN INI</v>
          </cell>
          <cell r="EZ13" t="str">
            <v>JUMLAH REALISASI S/D BULAN LALU</v>
          </cell>
          <cell r="FA13" t="str">
            <v>JUMLAH REALISASI S/D BULAN INI</v>
          </cell>
          <cell r="FB13" t="str">
            <v>SISA ANGGARAN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No.</v>
          </cell>
          <cell r="FG13" t="str">
            <v>No.</v>
          </cell>
          <cell r="FH13" t="str">
            <v>No.</v>
          </cell>
          <cell r="FI13" t="str">
            <v>No.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JUMLAH REALISASI BULAN INI</v>
          </cell>
          <cell r="FN13" t="str">
            <v>JUMLAH REALISASI S/D BULAN LALU</v>
          </cell>
          <cell r="FO13" t="str">
            <v>JUMLAH REALISASI S/D BULAN INI</v>
          </cell>
          <cell r="FP13" t="str">
            <v>SISA ANGGARAN</v>
          </cell>
        </row>
        <row r="14">
          <cell r="E14" t="str">
            <v>Tgl.</v>
          </cell>
          <cell r="F14" t="str">
            <v>Tgl.</v>
          </cell>
          <cell r="G14" t="str">
            <v>Tgl.</v>
          </cell>
          <cell r="H14" t="str">
            <v>Tgl.</v>
          </cell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S14" t="str">
            <v>Tgl.</v>
          </cell>
          <cell r="T14" t="str">
            <v>Tgl.</v>
          </cell>
          <cell r="U14" t="str">
            <v>Tgl.</v>
          </cell>
          <cell r="V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G14" t="str">
            <v>Tgl.</v>
          </cell>
          <cell r="AH14" t="str">
            <v>Tgl.</v>
          </cell>
          <cell r="AI14" t="str">
            <v>Tgl.</v>
          </cell>
          <cell r="AJ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U14" t="str">
            <v>Tgl.</v>
          </cell>
          <cell r="AV14" t="str">
            <v>Tgl.</v>
          </cell>
          <cell r="AW14" t="str">
            <v>Tgl.</v>
          </cell>
          <cell r="AX14" t="str">
            <v>Tgl.</v>
          </cell>
          <cell r="AY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I14" t="str">
            <v>Tgl.</v>
          </cell>
          <cell r="BJ14" t="str">
            <v>Tgl.</v>
          </cell>
          <cell r="BK14" t="str">
            <v>Tgl.</v>
          </cell>
          <cell r="BL14" t="str">
            <v>Tgl.</v>
          </cell>
          <cell r="BM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W14" t="str">
            <v>Tgl.</v>
          </cell>
          <cell r="BX14" t="str">
            <v>Tgl.</v>
          </cell>
          <cell r="BY14" t="str">
            <v>Tgl.</v>
          </cell>
          <cell r="BZ14" t="str">
            <v>Tgl.</v>
          </cell>
          <cell r="CA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K14" t="str">
            <v>Tgl.</v>
          </cell>
          <cell r="CL14" t="str">
            <v>Tgl.</v>
          </cell>
          <cell r="CM14" t="str">
            <v>Tgl.</v>
          </cell>
          <cell r="CN14" t="str">
            <v>Tgl.</v>
          </cell>
          <cell r="CO14" t="str">
            <v>Tgl.</v>
          </cell>
          <cell r="CP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Y14" t="str">
            <v>Tgl.</v>
          </cell>
          <cell r="CZ14" t="str">
            <v>Tgl.</v>
          </cell>
          <cell r="DA14" t="str">
            <v>Tgl.</v>
          </cell>
          <cell r="DB14" t="str">
            <v>Tgl.</v>
          </cell>
          <cell r="DC14" t="str">
            <v>Tgl.</v>
          </cell>
          <cell r="DD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M14" t="str">
            <v>Tgl.</v>
          </cell>
          <cell r="DN14" t="str">
            <v>Tgl.</v>
          </cell>
          <cell r="DO14" t="str">
            <v>Tgl.</v>
          </cell>
          <cell r="DP14" t="str">
            <v>Tgl.</v>
          </cell>
          <cell r="DQ14" t="str">
            <v>Tgl.</v>
          </cell>
          <cell r="DR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EA14" t="str">
            <v>Tgl.</v>
          </cell>
          <cell r="EB14" t="str">
            <v>Tgl.</v>
          </cell>
          <cell r="EC14" t="str">
            <v>Tgl.</v>
          </cell>
          <cell r="ED14" t="str">
            <v>Tgl.</v>
          </cell>
          <cell r="EE14" t="str">
            <v>Tgl.</v>
          </cell>
          <cell r="EF14" t="str">
            <v>Tgl.</v>
          </cell>
          <cell r="EG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R14" t="str">
            <v>Tgl.</v>
          </cell>
          <cell r="ES14" t="str">
            <v>Tgl.</v>
          </cell>
          <cell r="ET14" t="str">
            <v>Tgl.</v>
          </cell>
          <cell r="EU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F14" t="str">
            <v>Tgl.</v>
          </cell>
          <cell r="FG14" t="str">
            <v>Tgl.</v>
          </cell>
          <cell r="FH14" t="str">
            <v>Tgl.</v>
          </cell>
          <cell r="FI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</row>
        <row r="15">
          <cell r="A15">
            <v>1</v>
          </cell>
          <cell r="B15" t="str">
            <v>1.08 . 1.20.03 . 15 . 02</v>
          </cell>
          <cell r="C15" t="str">
            <v>Penyediaan prasarana dan sarana pengelolaaan persampahan</v>
          </cell>
          <cell r="D15">
            <v>272900000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272900000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272900000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272900000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272900000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272900000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272900000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272900000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272900000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272900000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272900000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272900000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272900000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2400000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2400000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2400000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2400000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2400000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2400000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2400000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2400000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2400000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2400000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2400000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2400000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2400000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2400000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2400000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2400000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2400000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2400000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2400000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2400000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2400000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2400000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2400000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2400000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2400000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2400000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2400000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2400000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2400000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2400000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2400000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2400000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2400000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2400000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2400000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2400000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2400000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2400000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2400000</v>
          </cell>
        </row>
        <row r="19">
          <cell r="A19">
            <v>5</v>
          </cell>
          <cell r="B19" t="str">
            <v>5 . 2 . 3</v>
          </cell>
          <cell r="C19" t="str">
            <v>Belanja Modal</v>
          </cell>
          <cell r="D19">
            <v>270500000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270500000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270500000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270500000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270500000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270500000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270500000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270500000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270500000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270500000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270500000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270500000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270500000</v>
          </cell>
        </row>
        <row r="20">
          <cell r="A20">
            <v>6</v>
          </cell>
          <cell r="B20" t="str">
            <v>5 . 2 . 3 . 01</v>
          </cell>
          <cell r="C20" t="str">
            <v>Belanja Modal Pengadaan Tanah</v>
          </cell>
          <cell r="D20">
            <v>270500000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270500000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270500000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270500000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270500000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270500000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270500000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270500000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270500000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270500000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270500000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270500000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270500000</v>
          </cell>
        </row>
        <row r="21">
          <cell r="A21">
            <v>7</v>
          </cell>
          <cell r="B21" t="str">
            <v>5 . 2 . 3 . 01 . 19</v>
          </cell>
          <cell r="C21" t="str">
            <v>Belanja modal Pengadaan tanah sarana umum tempat pembuangan akhir sampah</v>
          </cell>
          <cell r="D21">
            <v>270500000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270500000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270500000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270500000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270500000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270500000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270500000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270500000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270500000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270500000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270500000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270500000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270500000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1.20 . 1.20.03 . 01 . 07</v>
          </cell>
          <cell r="C15" t="str">
            <v>Penyediaan jasa administrasi keuangan</v>
          </cell>
          <cell r="D15">
            <v>89690000</v>
          </cell>
          <cell r="E15">
            <v>23172000</v>
          </cell>
          <cell r="F15">
            <v>23172000</v>
          </cell>
          <cell r="G15">
            <v>21672000</v>
          </cell>
          <cell r="H15">
            <v>21674000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89690000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89690000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23172000</v>
          </cell>
          <cell r="AY15">
            <v>89690000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89690000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89690000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23172000</v>
          </cell>
          <cell r="CP15">
            <v>89690000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89690000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89690000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21672000</v>
          </cell>
          <cell r="EG15">
            <v>89690000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89690000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89690000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21674000</v>
          </cell>
          <cell r="FX15">
            <v>89690000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54840000</v>
          </cell>
          <cell r="E16">
            <v>14460000</v>
          </cell>
          <cell r="F16">
            <v>14460000</v>
          </cell>
          <cell r="G16">
            <v>12960000</v>
          </cell>
          <cell r="H16">
            <v>12960000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54840000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54840000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14460000</v>
          </cell>
          <cell r="AY16">
            <v>54840000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54840000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54840000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14460000</v>
          </cell>
          <cell r="CP16">
            <v>54840000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54840000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54840000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12960000</v>
          </cell>
          <cell r="EG16">
            <v>54840000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54840000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54840000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12960000</v>
          </cell>
          <cell r="FX16">
            <v>54840000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3000000</v>
          </cell>
          <cell r="E17">
            <v>1500000</v>
          </cell>
          <cell r="F17">
            <v>1500000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3000000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1500000</v>
          </cell>
          <cell r="AY17">
            <v>3000000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3000000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1500000</v>
          </cell>
          <cell r="CP17">
            <v>3000000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3000000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3000000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3000000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3000000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3000000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3000000</v>
          </cell>
          <cell r="E18">
            <v>1500000</v>
          </cell>
          <cell r="F18">
            <v>1500000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3000000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1500000</v>
          </cell>
          <cell r="AY18">
            <v>3000000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3000000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3000000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1500000</v>
          </cell>
          <cell r="CP18">
            <v>3000000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3000000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3000000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3000000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3000000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3000000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3000000</v>
          </cell>
        </row>
        <row r="19">
          <cell r="A19">
            <v>5</v>
          </cell>
          <cell r="B19" t="str">
            <v>5 . 2 . 1 . 03</v>
          </cell>
          <cell r="C19" t="str">
            <v>Uang Lembur</v>
          </cell>
          <cell r="D19">
            <v>51840000</v>
          </cell>
          <cell r="E19">
            <v>12960000</v>
          </cell>
          <cell r="F19">
            <v>12960000</v>
          </cell>
          <cell r="G19">
            <v>12960000</v>
          </cell>
          <cell r="H19">
            <v>12960000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51840000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51840000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12960000</v>
          </cell>
          <cell r="AY19">
            <v>51840000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51840000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51840000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12960000</v>
          </cell>
          <cell r="CP19">
            <v>51840000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51840000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51840000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12960000</v>
          </cell>
          <cell r="EG19">
            <v>51840000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51840000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51840000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12960000</v>
          </cell>
          <cell r="FX19">
            <v>51840000</v>
          </cell>
        </row>
        <row r="20">
          <cell r="A20">
            <v>6</v>
          </cell>
          <cell r="B20" t="str">
            <v>5 . 2 . 1 . 03 . 01</v>
          </cell>
          <cell r="C20" t="str">
            <v>Uang Lembur  PNS</v>
          </cell>
          <cell r="D20">
            <v>51840000</v>
          </cell>
          <cell r="E20">
            <v>12960000</v>
          </cell>
          <cell r="F20">
            <v>12960000</v>
          </cell>
          <cell r="G20">
            <v>12960000</v>
          </cell>
          <cell r="H20">
            <v>12960000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51840000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51840000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12960000</v>
          </cell>
          <cell r="AY20">
            <v>51840000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51840000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51840000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12960000</v>
          </cell>
          <cell r="CP20">
            <v>51840000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51840000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51840000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12960000</v>
          </cell>
          <cell r="EG20">
            <v>51840000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51840000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51840000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12960000</v>
          </cell>
          <cell r="FX20">
            <v>51840000</v>
          </cell>
        </row>
        <row r="21">
          <cell r="A21">
            <v>7</v>
          </cell>
          <cell r="B21" t="str">
            <v>5 . 2 . 2</v>
          </cell>
          <cell r="C21" t="str">
            <v>Belanja Barang dan Jasa</v>
          </cell>
          <cell r="D21">
            <v>34850000</v>
          </cell>
          <cell r="E21">
            <v>8712000</v>
          </cell>
          <cell r="F21">
            <v>8712000</v>
          </cell>
          <cell r="G21">
            <v>8712000</v>
          </cell>
          <cell r="H21">
            <v>8714000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34850000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34850000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8712000</v>
          </cell>
          <cell r="AY21">
            <v>34850000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34850000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34850000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8712000</v>
          </cell>
          <cell r="CP21">
            <v>34850000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34850000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34850000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8712000</v>
          </cell>
          <cell r="EG21">
            <v>34850000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34850000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34850000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8714000</v>
          </cell>
          <cell r="FX21">
            <v>34850000</v>
          </cell>
        </row>
        <row r="22">
          <cell r="A22">
            <v>8</v>
          </cell>
          <cell r="B22" t="str">
            <v>5 . 2 . 2 . 01</v>
          </cell>
          <cell r="C22" t="str">
            <v>Belanja Bahan Pakai Habis Kantor</v>
          </cell>
          <cell r="D22">
            <v>3570000</v>
          </cell>
          <cell r="E22">
            <v>892000</v>
          </cell>
          <cell r="F22">
            <v>892000</v>
          </cell>
          <cell r="G22">
            <v>892000</v>
          </cell>
          <cell r="H22">
            <v>894000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3570000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3570000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892000</v>
          </cell>
          <cell r="AY22">
            <v>3570000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3570000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3570000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892000</v>
          </cell>
          <cell r="CP22">
            <v>3570000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3570000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3570000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892000</v>
          </cell>
          <cell r="EG22">
            <v>3570000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3570000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3570000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894000</v>
          </cell>
          <cell r="FX22">
            <v>3570000</v>
          </cell>
        </row>
        <row r="23">
          <cell r="A23">
            <v>9</v>
          </cell>
          <cell r="B23" t="str">
            <v>5 . 2 . 2 . 01 . 01</v>
          </cell>
          <cell r="C23" t="str">
            <v>Belanja alat tulis kantor</v>
          </cell>
          <cell r="D23">
            <v>1000000</v>
          </cell>
          <cell r="E23">
            <v>250000</v>
          </cell>
          <cell r="F23">
            <v>250000</v>
          </cell>
          <cell r="G23">
            <v>250000</v>
          </cell>
          <cell r="H23">
            <v>250000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1000000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250000</v>
          </cell>
          <cell r="AY23">
            <v>1000000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1000000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1000000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250000</v>
          </cell>
          <cell r="CP23">
            <v>1000000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1000000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1000000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250000</v>
          </cell>
          <cell r="EG23">
            <v>1000000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1000000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1000000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250000</v>
          </cell>
          <cell r="FX23">
            <v>1000000</v>
          </cell>
        </row>
        <row r="24">
          <cell r="A24">
            <v>10</v>
          </cell>
          <cell r="B24" t="str">
            <v>5 . 2 . 2 . 01 . 04</v>
          </cell>
          <cell r="C24" t="str">
            <v>Belanja perangko, materai dan benda pos lainnya</v>
          </cell>
          <cell r="D24">
            <v>2570000</v>
          </cell>
          <cell r="E24">
            <v>642000</v>
          </cell>
          <cell r="F24">
            <v>642000</v>
          </cell>
          <cell r="G24">
            <v>642000</v>
          </cell>
          <cell r="H24">
            <v>644000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2570000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2570000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642000</v>
          </cell>
          <cell r="AY24">
            <v>2570000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2570000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2570000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642000</v>
          </cell>
          <cell r="CP24">
            <v>2570000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2570000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2570000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642000</v>
          </cell>
          <cell r="EG24">
            <v>2570000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2570000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2570000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644000</v>
          </cell>
          <cell r="FX24">
            <v>2570000</v>
          </cell>
        </row>
        <row r="25">
          <cell r="A25">
            <v>11</v>
          </cell>
          <cell r="B25" t="str">
            <v>5 . 2 . 2 . 06</v>
          </cell>
          <cell r="C25" t="str">
            <v>Belanja Cetak dan Penggandaan</v>
          </cell>
          <cell r="D25">
            <v>14000000</v>
          </cell>
          <cell r="E25">
            <v>3500000</v>
          </cell>
          <cell r="F25">
            <v>3500000</v>
          </cell>
          <cell r="G25">
            <v>3500000</v>
          </cell>
          <cell r="H25">
            <v>3500000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14000000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14000000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3500000</v>
          </cell>
          <cell r="AY25">
            <v>14000000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14000000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14000000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3500000</v>
          </cell>
          <cell r="CP25">
            <v>14000000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14000000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14000000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3500000</v>
          </cell>
          <cell r="EG25">
            <v>14000000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14000000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14000000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3500000</v>
          </cell>
          <cell r="FX25">
            <v>14000000</v>
          </cell>
        </row>
        <row r="26">
          <cell r="A26">
            <v>12</v>
          </cell>
          <cell r="B26" t="str">
            <v>5 . 2 . 2 . 06 . 01</v>
          </cell>
          <cell r="C26" t="str">
            <v>Belanja cetak</v>
          </cell>
          <cell r="D26">
            <v>2000000</v>
          </cell>
          <cell r="E26">
            <v>500000</v>
          </cell>
          <cell r="F26">
            <v>500000</v>
          </cell>
          <cell r="G26">
            <v>500000</v>
          </cell>
          <cell r="H26">
            <v>500000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2000000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2000000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500000</v>
          </cell>
          <cell r="AY26">
            <v>2000000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2000000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2000000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500000</v>
          </cell>
          <cell r="CP26">
            <v>2000000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2000000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2000000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500000</v>
          </cell>
          <cell r="EG26">
            <v>2000000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2000000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2000000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500000</v>
          </cell>
          <cell r="FX26">
            <v>2000000</v>
          </cell>
        </row>
        <row r="27">
          <cell r="A27">
            <v>13</v>
          </cell>
          <cell r="B27" t="str">
            <v>5 . 2 . 2 . 06 . 02</v>
          </cell>
          <cell r="C27" t="str">
            <v>Belanja Penggandaan/Fotocopy</v>
          </cell>
          <cell r="D27">
            <v>12000000</v>
          </cell>
          <cell r="E27">
            <v>3000000</v>
          </cell>
          <cell r="F27">
            <v>3000000</v>
          </cell>
          <cell r="G27">
            <v>3000000</v>
          </cell>
          <cell r="H27">
            <v>3000000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12000000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12000000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3000000</v>
          </cell>
          <cell r="AY27">
            <v>12000000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12000000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12000000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3000000</v>
          </cell>
          <cell r="CP27">
            <v>12000000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12000000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12000000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3000000</v>
          </cell>
          <cell r="EG27">
            <v>12000000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12000000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12000000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3000000</v>
          </cell>
          <cell r="FX27">
            <v>12000000</v>
          </cell>
        </row>
        <row r="28">
          <cell r="A28">
            <v>14</v>
          </cell>
          <cell r="B28" t="str">
            <v>5 . 2 . 2 . 11</v>
          </cell>
          <cell r="C28" t="str">
            <v>Belanja Makanan dan  Minuman</v>
          </cell>
          <cell r="D28">
            <v>17280000</v>
          </cell>
          <cell r="E28">
            <v>4320000</v>
          </cell>
          <cell r="F28">
            <v>4320000</v>
          </cell>
          <cell r="G28">
            <v>4320000</v>
          </cell>
          <cell r="H28">
            <v>4320000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17280000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17280000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4320000</v>
          </cell>
          <cell r="AY28">
            <v>17280000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17280000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17280000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4320000</v>
          </cell>
          <cell r="CP28">
            <v>17280000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17280000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17280000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4320000</v>
          </cell>
          <cell r="EG28">
            <v>17280000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17280000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17280000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4320000</v>
          </cell>
          <cell r="FX28">
            <v>17280000</v>
          </cell>
        </row>
        <row r="29">
          <cell r="A29">
            <v>15</v>
          </cell>
          <cell r="B29" t="str">
            <v>5 . 2 . 2 . 11 . 04</v>
          </cell>
          <cell r="C29" t="str">
            <v>Belanja makanan dan minuman pelaksanaan kegiatan</v>
          </cell>
          <cell r="D29">
            <v>17280000</v>
          </cell>
          <cell r="E29">
            <v>4320000</v>
          </cell>
          <cell r="F29">
            <v>4320000</v>
          </cell>
          <cell r="G29">
            <v>4320000</v>
          </cell>
          <cell r="H29">
            <v>4320000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17280000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17280000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4320000</v>
          </cell>
          <cell r="AY29">
            <v>17280000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17280000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17280000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4320000</v>
          </cell>
          <cell r="CP29">
            <v>17280000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17280000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17280000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4320000</v>
          </cell>
          <cell r="EG29">
            <v>17280000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17280000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17280000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4320000</v>
          </cell>
          <cell r="FX29">
            <v>17280000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1.20 . 1.20.03 . 01 . 08</v>
          </cell>
          <cell r="C15" t="str">
            <v>Penyediaan jasa kebersihan kantor</v>
          </cell>
          <cell r="D15">
            <v>254475000</v>
          </cell>
          <cell r="E15">
            <v>69375000</v>
          </cell>
          <cell r="F15">
            <v>63300000</v>
          </cell>
          <cell r="G15">
            <v>60900000</v>
          </cell>
          <cell r="H15">
            <v>60900000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254475000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254475000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69375000</v>
          </cell>
          <cell r="AY15">
            <v>254475000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254475000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254475000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63300000</v>
          </cell>
          <cell r="CP15">
            <v>254475000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254475000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254475000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60900000</v>
          </cell>
          <cell r="EG15">
            <v>254475000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254475000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254475000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60900000</v>
          </cell>
          <cell r="FX15">
            <v>254475000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10875000</v>
          </cell>
          <cell r="E16">
            <v>8475000</v>
          </cell>
          <cell r="F16">
            <v>2400000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10875000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10875000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8475000</v>
          </cell>
          <cell r="AY16">
            <v>10875000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10875000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10875000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2400000</v>
          </cell>
          <cell r="CP16">
            <v>10875000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10875000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10875000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10875000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10875000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10875000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10875000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10875000</v>
          </cell>
          <cell r="E17">
            <v>8475000</v>
          </cell>
          <cell r="F17">
            <v>2400000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10875000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10875000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8475000</v>
          </cell>
          <cell r="AY17">
            <v>10875000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10875000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10875000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2400000</v>
          </cell>
          <cell r="CP17">
            <v>10875000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10875000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10875000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10875000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10875000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10875000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10875000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4800000</v>
          </cell>
          <cell r="E18">
            <v>2400000</v>
          </cell>
          <cell r="F18">
            <v>2400000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4800000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4800000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2400000</v>
          </cell>
          <cell r="AY18">
            <v>4800000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4800000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4800000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2400000</v>
          </cell>
          <cell r="CP18">
            <v>4800000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4800000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4800000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4800000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4800000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4800000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4800000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6075000</v>
          </cell>
          <cell r="E19">
            <v>6075000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6075000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6075000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6075000</v>
          </cell>
          <cell r="AY19">
            <v>6075000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6075000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6075000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6075000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6075000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6075000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6075000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6075000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6075000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6075000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243600000</v>
          </cell>
          <cell r="E20">
            <v>60900000</v>
          </cell>
          <cell r="F20">
            <v>60900000</v>
          </cell>
          <cell r="G20">
            <v>60900000</v>
          </cell>
          <cell r="H20">
            <v>60900000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243600000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243600000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60900000</v>
          </cell>
          <cell r="AY20">
            <v>243600000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243600000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243600000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60900000</v>
          </cell>
          <cell r="CP20">
            <v>243600000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243600000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243600000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60900000</v>
          </cell>
          <cell r="EG20">
            <v>243600000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243600000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243600000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60900000</v>
          </cell>
          <cell r="FX20">
            <v>243600000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84000000</v>
          </cell>
          <cell r="E21">
            <v>21000000</v>
          </cell>
          <cell r="F21">
            <v>21000000</v>
          </cell>
          <cell r="G21">
            <v>21000000</v>
          </cell>
          <cell r="H21">
            <v>21000000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84000000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84000000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21000000</v>
          </cell>
          <cell r="AY21">
            <v>84000000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84000000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84000000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21000000</v>
          </cell>
          <cell r="CP21">
            <v>84000000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84000000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84000000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21000000</v>
          </cell>
          <cell r="EG21">
            <v>84000000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84000000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84000000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21000000</v>
          </cell>
          <cell r="FX21">
            <v>84000000</v>
          </cell>
        </row>
        <row r="22">
          <cell r="A22">
            <v>8</v>
          </cell>
          <cell r="B22" t="str">
            <v>5 . 2 . 2 . 01 . 05</v>
          </cell>
          <cell r="C22" t="str">
            <v>Belanja peralatan kebersihan dan bahan pembersih</v>
          </cell>
          <cell r="D22">
            <v>84000000</v>
          </cell>
          <cell r="E22">
            <v>21000000</v>
          </cell>
          <cell r="F22">
            <v>21000000</v>
          </cell>
          <cell r="G22">
            <v>21000000</v>
          </cell>
          <cell r="H22">
            <v>21000000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84000000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84000000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21000000</v>
          </cell>
          <cell r="AY22">
            <v>84000000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84000000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84000000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21000000</v>
          </cell>
          <cell r="CP22">
            <v>84000000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84000000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84000000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21000000</v>
          </cell>
          <cell r="EG22">
            <v>84000000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84000000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84000000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21000000</v>
          </cell>
          <cell r="FX22">
            <v>84000000</v>
          </cell>
        </row>
        <row r="23">
          <cell r="A23">
            <v>9</v>
          </cell>
          <cell r="B23" t="str">
            <v>5 . 2 . 2 . 03</v>
          </cell>
          <cell r="C23" t="str">
            <v>Belanja Jasa Kantor</v>
          </cell>
          <cell r="D23">
            <v>159600000</v>
          </cell>
          <cell r="E23">
            <v>39900000</v>
          </cell>
          <cell r="F23">
            <v>39900000</v>
          </cell>
          <cell r="G23">
            <v>39900000</v>
          </cell>
          <cell r="H23">
            <v>39900000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159600000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159600000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39900000</v>
          </cell>
          <cell r="AY23">
            <v>159600000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159600000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159600000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39900000</v>
          </cell>
          <cell r="CP23">
            <v>159600000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159600000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159600000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39900000</v>
          </cell>
          <cell r="EG23">
            <v>159600000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159600000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159600000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39900000</v>
          </cell>
          <cell r="FX23">
            <v>159600000</v>
          </cell>
        </row>
        <row r="24">
          <cell r="A24">
            <v>10</v>
          </cell>
          <cell r="B24" t="str">
            <v>5 . 2 . 2 . 03 . 17</v>
          </cell>
          <cell r="C24" t="str">
            <v>Belanja Jasa Kantor lainnya</v>
          </cell>
          <cell r="D24">
            <v>159600000</v>
          </cell>
          <cell r="E24">
            <v>39900000</v>
          </cell>
          <cell r="F24">
            <v>39900000</v>
          </cell>
          <cell r="G24">
            <v>39900000</v>
          </cell>
          <cell r="H24">
            <v>39900000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159600000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159600000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39900000</v>
          </cell>
          <cell r="AY24">
            <v>159600000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159600000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159600000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39900000</v>
          </cell>
          <cell r="CP24">
            <v>159600000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159600000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159600000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39900000</v>
          </cell>
          <cell r="EG24">
            <v>159600000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159600000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159600000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39900000</v>
          </cell>
          <cell r="FX24">
            <v>159600000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>
        <row r="13">
          <cell r="A13" t="str">
            <v>NOMOR</v>
          </cell>
          <cell r="B13" t="str">
            <v>KODE REKENING</v>
          </cell>
          <cell r="C13" t="str">
            <v>URAIAN</v>
          </cell>
          <cell r="D13" t="str">
            <v>D P A</v>
          </cell>
          <cell r="E13" t="str">
            <v>TRIWULAN I</v>
          </cell>
          <cell r="F13" t="str">
            <v>TRIWULAN II</v>
          </cell>
          <cell r="G13" t="str">
            <v>TRIWULAN III</v>
          </cell>
          <cell r="H13" t="str">
            <v>TRIWULAN IV</v>
          </cell>
          <cell r="I13" t="str">
            <v>No.</v>
          </cell>
          <cell r="J13" t="str">
            <v>No.</v>
          </cell>
          <cell r="K13" t="str">
            <v>No.</v>
          </cell>
          <cell r="L13" t="str">
            <v>No.</v>
          </cell>
          <cell r="M13" t="str">
            <v>No.</v>
          </cell>
          <cell r="N13" t="str">
            <v>No.</v>
          </cell>
          <cell r="O13" t="str">
            <v>No.</v>
          </cell>
          <cell r="P13" t="str">
            <v>No.</v>
          </cell>
          <cell r="Q13" t="str">
            <v>No.</v>
          </cell>
          <cell r="R13" t="str">
            <v>No.</v>
          </cell>
          <cell r="S13" t="str">
            <v>JUMLAH REALISASI BULAN INI</v>
          </cell>
          <cell r="T13" t="str">
            <v>JUMLAH REALISASI S/D BULAN LALU</v>
          </cell>
          <cell r="U13" t="str">
            <v>JUMLAH REALISASI S/D BULAN INI</v>
          </cell>
          <cell r="V13" t="str">
            <v>SISA ANGGARAN</v>
          </cell>
          <cell r="W13" t="str">
            <v>No.</v>
          </cell>
          <cell r="X13" t="str">
            <v>No.</v>
          </cell>
          <cell r="Y13" t="str">
            <v>No.</v>
          </cell>
          <cell r="Z13" t="str">
            <v>No.</v>
          </cell>
          <cell r="AA13" t="str">
            <v>No.</v>
          </cell>
          <cell r="AB13" t="str">
            <v>No.</v>
          </cell>
          <cell r="AC13" t="str">
            <v>No.</v>
          </cell>
          <cell r="AD13" t="str">
            <v>No.</v>
          </cell>
          <cell r="AE13" t="str">
            <v>No.</v>
          </cell>
          <cell r="AF13" t="str">
            <v>No.</v>
          </cell>
          <cell r="AG13" t="str">
            <v>JUMLAH REALISASI BULAN INI</v>
          </cell>
          <cell r="AH13" t="str">
            <v>JUMLAH REALISASI S/D BULAN LALU</v>
          </cell>
          <cell r="AI13" t="str">
            <v>JUMLAH REALISASI S/D BULAN INI</v>
          </cell>
          <cell r="AJ13" t="str">
            <v>SISA ANGGARAN</v>
          </cell>
          <cell r="AK13" t="str">
            <v>No.</v>
          </cell>
          <cell r="AL13" t="str">
            <v>No.</v>
          </cell>
          <cell r="AM13" t="str">
            <v>No.</v>
          </cell>
          <cell r="AN13" t="str">
            <v>No.</v>
          </cell>
          <cell r="AO13" t="str">
            <v>No.</v>
          </cell>
          <cell r="AP13" t="str">
            <v>No.</v>
          </cell>
          <cell r="AQ13" t="str">
            <v>No.</v>
          </cell>
          <cell r="AR13" t="str">
            <v>No.</v>
          </cell>
          <cell r="AS13" t="str">
            <v>No.</v>
          </cell>
          <cell r="AT13" t="str">
            <v>No.</v>
          </cell>
          <cell r="AU13" t="str">
            <v>JUMLAH REALISASI BULAN INI</v>
          </cell>
          <cell r="AV13" t="str">
            <v>JUMLAH REALISASI S/D BULAN LALU</v>
          </cell>
          <cell r="AW13" t="str">
            <v>JUMLAH REALISASI S/D BULAN INI</v>
          </cell>
          <cell r="AX13" t="str">
            <v>SISA ANGGARAN TRIWULAN I</v>
          </cell>
          <cell r="AY13" t="str">
            <v>SISA ANGGARAN</v>
          </cell>
          <cell r="AZ13" t="str">
            <v>No.</v>
          </cell>
          <cell r="BA13" t="str">
            <v>No.</v>
          </cell>
          <cell r="BB13" t="str">
            <v>No.</v>
          </cell>
          <cell r="BC13" t="str">
            <v>No.</v>
          </cell>
          <cell r="BD13" t="str">
            <v>No.</v>
          </cell>
          <cell r="BE13" t="str">
            <v>No.</v>
          </cell>
          <cell r="BF13" t="str">
            <v>No.</v>
          </cell>
          <cell r="BG13" t="str">
            <v>No.</v>
          </cell>
          <cell r="BH13" t="str">
            <v>No.</v>
          </cell>
          <cell r="BI13" t="str">
            <v>No.</v>
          </cell>
          <cell r="BJ13" t="str">
            <v>JUMLAH REALISASI BULAN INI</v>
          </cell>
          <cell r="BK13" t="str">
            <v>JUMLAH REALISASI S/D BULAN LALU</v>
          </cell>
          <cell r="BL13" t="str">
            <v>JUMLAH REALISASI S/D BULAN INI</v>
          </cell>
          <cell r="BM13" t="str">
            <v>SISA ANGGARAN</v>
          </cell>
          <cell r="BN13" t="str">
            <v>No.</v>
          </cell>
          <cell r="BO13" t="str">
            <v>No.</v>
          </cell>
          <cell r="BP13" t="str">
            <v>No.</v>
          </cell>
          <cell r="BQ13" t="str">
            <v>No.</v>
          </cell>
          <cell r="BR13" t="str">
            <v>No.</v>
          </cell>
          <cell r="BS13" t="str">
            <v>No.</v>
          </cell>
          <cell r="BT13" t="str">
            <v>No.</v>
          </cell>
          <cell r="BU13" t="str">
            <v>No.</v>
          </cell>
          <cell r="BV13" t="str">
            <v>No.</v>
          </cell>
          <cell r="BW13" t="str">
            <v>No.</v>
          </cell>
          <cell r="BX13" t="str">
            <v>JUMLAH REALISASI BULAN INI</v>
          </cell>
          <cell r="BY13" t="str">
            <v>JUMLAH REALISASI S/D BULAN LALU</v>
          </cell>
          <cell r="BZ13" t="str">
            <v>JUMLAH REALISASI S/D BULAN INI</v>
          </cell>
          <cell r="CA13" t="str">
            <v>SISA ANGGARAN</v>
          </cell>
          <cell r="CB13" t="str">
            <v>No.</v>
          </cell>
          <cell r="CC13" t="str">
            <v>No.</v>
          </cell>
          <cell r="CD13" t="str">
            <v>No.</v>
          </cell>
          <cell r="CE13" t="str">
            <v>No.</v>
          </cell>
          <cell r="CF13" t="str">
            <v>No.</v>
          </cell>
          <cell r="CG13" t="str">
            <v>No.</v>
          </cell>
          <cell r="CH13" t="str">
            <v>No.</v>
          </cell>
          <cell r="CI13" t="str">
            <v>No.</v>
          </cell>
          <cell r="CJ13" t="str">
            <v>No.</v>
          </cell>
          <cell r="CK13" t="str">
            <v>No.</v>
          </cell>
          <cell r="CL13" t="str">
            <v>JUMLAH REALISASI BULAN INI</v>
          </cell>
          <cell r="CM13" t="str">
            <v>JUMLAH REALISASI S/D BULAN LALU</v>
          </cell>
          <cell r="CN13" t="str">
            <v>JUMLAH REALISASI S/D BULAN INI</v>
          </cell>
          <cell r="CO13" t="str">
            <v>SISA ANGGARAN TRIWULAN II</v>
          </cell>
          <cell r="CP13" t="str">
            <v>SISA ANGGARAN</v>
          </cell>
          <cell r="CQ13" t="str">
            <v>No.</v>
          </cell>
          <cell r="CR13" t="str">
            <v>No.</v>
          </cell>
          <cell r="CS13" t="str">
            <v>No.</v>
          </cell>
          <cell r="CT13" t="str">
            <v>No.</v>
          </cell>
          <cell r="CU13" t="str">
            <v>No.</v>
          </cell>
          <cell r="CV13" t="str">
            <v>No.</v>
          </cell>
          <cell r="CW13" t="str">
            <v>No.</v>
          </cell>
          <cell r="CX13" t="str">
            <v>No.</v>
          </cell>
          <cell r="CY13" t="str">
            <v>No.</v>
          </cell>
          <cell r="CZ13" t="str">
            <v>No.</v>
          </cell>
          <cell r="DA13" t="str">
            <v>JUMLAH REALISASI BULAN INI</v>
          </cell>
          <cell r="DB13" t="str">
            <v>JUMLAH REALISASI S/D BULAN LALU</v>
          </cell>
          <cell r="DC13" t="str">
            <v>JUMLAH REALISASI S/D BULAN INI</v>
          </cell>
          <cell r="DD13" t="str">
            <v>SISA ANGGARAN</v>
          </cell>
          <cell r="DE13" t="str">
            <v>No.</v>
          </cell>
          <cell r="DF13" t="str">
            <v>No.</v>
          </cell>
          <cell r="DG13" t="str">
            <v>No.</v>
          </cell>
          <cell r="DH13" t="str">
            <v>No.</v>
          </cell>
          <cell r="DI13" t="str">
            <v>No.</v>
          </cell>
          <cell r="DJ13" t="str">
            <v>No.</v>
          </cell>
          <cell r="DK13" t="str">
            <v>No.</v>
          </cell>
          <cell r="DL13" t="str">
            <v>No.</v>
          </cell>
          <cell r="DM13" t="str">
            <v>No.</v>
          </cell>
          <cell r="DN13" t="str">
            <v>No.</v>
          </cell>
          <cell r="DO13" t="str">
            <v>JUMLAH REALISASI BULAN INI</v>
          </cell>
          <cell r="DP13" t="str">
            <v>JUMLAH REALISASI S/D BULAN LALU</v>
          </cell>
          <cell r="DQ13" t="str">
            <v>JUMLAH REALISASI S/D BULAN INI</v>
          </cell>
          <cell r="DR13" t="str">
            <v>SISA ANGGARAN</v>
          </cell>
          <cell r="DS13" t="str">
            <v>No.</v>
          </cell>
          <cell r="DT13" t="str">
            <v>No.</v>
          </cell>
          <cell r="DU13" t="str">
            <v>No.</v>
          </cell>
          <cell r="DV13" t="str">
            <v>No.</v>
          </cell>
          <cell r="DW13" t="str">
            <v>No.</v>
          </cell>
          <cell r="DX13" t="str">
            <v>No.</v>
          </cell>
          <cell r="DY13" t="str">
            <v>No.</v>
          </cell>
          <cell r="DZ13" t="str">
            <v>No.</v>
          </cell>
          <cell r="EA13" t="str">
            <v>No.</v>
          </cell>
          <cell r="EB13" t="str">
            <v>No.</v>
          </cell>
          <cell r="EC13" t="str">
            <v>JUMLAH REALISASI BULAN INI</v>
          </cell>
          <cell r="ED13" t="str">
            <v>JUMLAH REALISASI S/D BULAN LALU</v>
          </cell>
          <cell r="EE13" t="str">
            <v>JUMLAH REALISASI S/D BULAN INI</v>
          </cell>
          <cell r="EF13" t="str">
            <v>SISA ANGGARAN TRIWULAN III</v>
          </cell>
          <cell r="EG13" t="str">
            <v>SISA ANGGARAN</v>
          </cell>
          <cell r="EH13" t="str">
            <v>No.</v>
          </cell>
          <cell r="EI13" t="str">
            <v>No.</v>
          </cell>
          <cell r="EJ13" t="str">
            <v>No.</v>
          </cell>
          <cell r="EK13" t="str">
            <v>No.</v>
          </cell>
          <cell r="EL13" t="str">
            <v>No.</v>
          </cell>
          <cell r="EM13" t="str">
            <v>No.</v>
          </cell>
          <cell r="EN13" t="str">
            <v>No.</v>
          </cell>
          <cell r="EO13" t="str">
            <v>No.</v>
          </cell>
          <cell r="EP13" t="str">
            <v>No.</v>
          </cell>
          <cell r="EQ13" t="str">
            <v>No.</v>
          </cell>
          <cell r="ER13" t="str">
            <v>JUMLAH REALISASI BULAN INI</v>
          </cell>
          <cell r="ES13" t="str">
            <v>JUMLAH REALISASI S/D BULAN LALU</v>
          </cell>
          <cell r="ET13" t="str">
            <v>JUMLAH REALISASI S/D BULAN INI</v>
          </cell>
          <cell r="EU13" t="str">
            <v>SISA ANGGARAN</v>
          </cell>
          <cell r="EV13" t="str">
            <v>No.</v>
          </cell>
          <cell r="EW13" t="str">
            <v>No.</v>
          </cell>
          <cell r="EX13" t="str">
            <v>No.</v>
          </cell>
          <cell r="EY13" t="str">
            <v>No.</v>
          </cell>
          <cell r="EZ13" t="str">
            <v>No.</v>
          </cell>
          <cell r="FA13" t="str">
            <v>No.</v>
          </cell>
          <cell r="FB13" t="str">
            <v>No.</v>
          </cell>
          <cell r="FC13" t="str">
            <v>No.</v>
          </cell>
          <cell r="FD13" t="str">
            <v>No.</v>
          </cell>
          <cell r="FE13" t="str">
            <v>No.</v>
          </cell>
          <cell r="FF13" t="str">
            <v>JUMLAH REALISASI BULAN INI</v>
          </cell>
          <cell r="FG13" t="str">
            <v>JUMLAH REALISASI S/D BULAN LALU</v>
          </cell>
          <cell r="FH13" t="str">
            <v>JUMLAH REALISASI S/D BULAN INI</v>
          </cell>
          <cell r="FI13" t="str">
            <v>SISA ANGGARAN</v>
          </cell>
          <cell r="FJ13" t="str">
            <v>No.</v>
          </cell>
          <cell r="FK13" t="str">
            <v>No.</v>
          </cell>
          <cell r="FL13" t="str">
            <v>No.</v>
          </cell>
          <cell r="FM13" t="str">
            <v>No.</v>
          </cell>
          <cell r="FN13" t="str">
            <v>No.</v>
          </cell>
          <cell r="FO13" t="str">
            <v>No.</v>
          </cell>
          <cell r="FP13" t="str">
            <v>No.</v>
          </cell>
          <cell r="FQ13" t="str">
            <v>No.</v>
          </cell>
          <cell r="FR13" t="str">
            <v>No.</v>
          </cell>
          <cell r="FS13" t="str">
            <v>No.</v>
          </cell>
          <cell r="FT13" t="str">
            <v>JUMLAH REALISASI BULAN INI</v>
          </cell>
          <cell r="FU13" t="str">
            <v>JUMLAH REALISASI S/D BULAN LALU</v>
          </cell>
          <cell r="FV13" t="str">
            <v>JUMLAH REALISASI S/D BULAN INI</v>
          </cell>
          <cell r="FW13" t="str">
            <v>SISA ANGGARAN TRIWULAN IV</v>
          </cell>
          <cell r="FX13" t="str">
            <v>SISA ANGGARAN</v>
          </cell>
        </row>
        <row r="14">
          <cell r="I14" t="str">
            <v>Tgl.</v>
          </cell>
          <cell r="J14" t="str">
            <v>Tgl.</v>
          </cell>
          <cell r="K14" t="str">
            <v>Tgl.</v>
          </cell>
          <cell r="L14" t="str">
            <v>Tgl.</v>
          </cell>
          <cell r="M14" t="str">
            <v>Tgl.</v>
          </cell>
          <cell r="N14" t="str">
            <v>Tgl.</v>
          </cell>
          <cell r="O14" t="str">
            <v>Tgl.</v>
          </cell>
          <cell r="P14" t="str">
            <v>Tgl.</v>
          </cell>
          <cell r="Q14" t="str">
            <v>Tgl.</v>
          </cell>
          <cell r="R14" t="str">
            <v>Tgl.</v>
          </cell>
          <cell r="W14" t="str">
            <v>Tgl.</v>
          </cell>
          <cell r="X14" t="str">
            <v>Tgl.</v>
          </cell>
          <cell r="Y14" t="str">
            <v>Tgl.</v>
          </cell>
          <cell r="Z14" t="str">
            <v>Tgl.</v>
          </cell>
          <cell r="AA14" t="str">
            <v>Tgl.</v>
          </cell>
          <cell r="AB14" t="str">
            <v>Tgl.</v>
          </cell>
          <cell r="AC14" t="str">
            <v>Tgl.</v>
          </cell>
          <cell r="AD14" t="str">
            <v>Tgl.</v>
          </cell>
          <cell r="AE14" t="str">
            <v>Tgl.</v>
          </cell>
          <cell r="AF14" t="str">
            <v>Tgl.</v>
          </cell>
          <cell r="AK14" t="str">
            <v>Tgl.</v>
          </cell>
          <cell r="AL14" t="str">
            <v>Tgl.</v>
          </cell>
          <cell r="AM14" t="str">
            <v>Tgl.</v>
          </cell>
          <cell r="AN14" t="str">
            <v>Tgl.</v>
          </cell>
          <cell r="AO14" t="str">
            <v>Tgl.</v>
          </cell>
          <cell r="AP14" t="str">
            <v>Tgl.</v>
          </cell>
          <cell r="AQ14" t="str">
            <v>Tgl.</v>
          </cell>
          <cell r="AR14" t="str">
            <v>Tgl.</v>
          </cell>
          <cell r="AS14" t="str">
            <v>Tgl.</v>
          </cell>
          <cell r="AT14" t="str">
            <v>Tgl.</v>
          </cell>
          <cell r="AZ14" t="str">
            <v>Tgl.</v>
          </cell>
          <cell r="BA14" t="str">
            <v>Tgl.</v>
          </cell>
          <cell r="BB14" t="str">
            <v>Tgl.</v>
          </cell>
          <cell r="BC14" t="str">
            <v>Tgl.</v>
          </cell>
          <cell r="BD14" t="str">
            <v>Tgl.</v>
          </cell>
          <cell r="BE14" t="str">
            <v>Tgl.</v>
          </cell>
          <cell r="BF14" t="str">
            <v>Tgl.</v>
          </cell>
          <cell r="BG14" t="str">
            <v>Tgl.</v>
          </cell>
          <cell r="BH14" t="str">
            <v>Tgl.</v>
          </cell>
          <cell r="BI14" t="str">
            <v>Tgl.</v>
          </cell>
          <cell r="BN14" t="str">
            <v>Tgl.</v>
          </cell>
          <cell r="BO14" t="str">
            <v>Tgl.</v>
          </cell>
          <cell r="BP14" t="str">
            <v>Tgl.</v>
          </cell>
          <cell r="BQ14" t="str">
            <v>Tgl.</v>
          </cell>
          <cell r="BR14" t="str">
            <v>Tgl.</v>
          </cell>
          <cell r="BS14" t="str">
            <v>Tgl.</v>
          </cell>
          <cell r="BT14" t="str">
            <v>Tgl.</v>
          </cell>
          <cell r="BU14" t="str">
            <v>Tgl.</v>
          </cell>
          <cell r="BV14" t="str">
            <v>Tgl.</v>
          </cell>
          <cell r="BW14" t="str">
            <v>Tgl.</v>
          </cell>
          <cell r="CB14" t="str">
            <v>Tgl.</v>
          </cell>
          <cell r="CC14" t="str">
            <v>Tgl.</v>
          </cell>
          <cell r="CD14" t="str">
            <v>Tgl.</v>
          </cell>
          <cell r="CE14" t="str">
            <v>Tgl.</v>
          </cell>
          <cell r="CF14" t="str">
            <v>Tgl.</v>
          </cell>
          <cell r="CG14" t="str">
            <v>Tgl.</v>
          </cell>
          <cell r="CH14" t="str">
            <v>Tgl.</v>
          </cell>
          <cell r="CI14" t="str">
            <v>Tgl.</v>
          </cell>
          <cell r="CJ14" t="str">
            <v>Tgl.</v>
          </cell>
          <cell r="CK14" t="str">
            <v>Tgl.</v>
          </cell>
          <cell r="CQ14" t="str">
            <v>Tgl.</v>
          </cell>
          <cell r="CR14" t="str">
            <v>Tgl.</v>
          </cell>
          <cell r="CS14" t="str">
            <v>Tgl.</v>
          </cell>
          <cell r="CT14" t="str">
            <v>Tgl.</v>
          </cell>
          <cell r="CU14" t="str">
            <v>Tgl.</v>
          </cell>
          <cell r="CV14" t="str">
            <v>Tgl.</v>
          </cell>
          <cell r="CW14" t="str">
            <v>Tgl.</v>
          </cell>
          <cell r="CX14" t="str">
            <v>Tgl.</v>
          </cell>
          <cell r="CY14" t="str">
            <v>Tgl.</v>
          </cell>
          <cell r="CZ14" t="str">
            <v>Tgl.</v>
          </cell>
          <cell r="DE14" t="str">
            <v>Tgl.</v>
          </cell>
          <cell r="DF14" t="str">
            <v>Tgl.</v>
          </cell>
          <cell r="DG14" t="str">
            <v>Tgl.</v>
          </cell>
          <cell r="DH14" t="str">
            <v>Tgl.</v>
          </cell>
          <cell r="DI14" t="str">
            <v>Tgl.</v>
          </cell>
          <cell r="DJ14" t="str">
            <v>Tgl.</v>
          </cell>
          <cell r="DK14" t="str">
            <v>Tgl.</v>
          </cell>
          <cell r="DL14" t="str">
            <v>Tgl.</v>
          </cell>
          <cell r="DM14" t="str">
            <v>Tgl.</v>
          </cell>
          <cell r="DN14" t="str">
            <v>Tgl.</v>
          </cell>
          <cell r="DS14" t="str">
            <v>Tgl.</v>
          </cell>
          <cell r="DT14" t="str">
            <v>Tgl.</v>
          </cell>
          <cell r="DU14" t="str">
            <v>Tgl.</v>
          </cell>
          <cell r="DV14" t="str">
            <v>Tgl.</v>
          </cell>
          <cell r="DW14" t="str">
            <v>Tgl.</v>
          </cell>
          <cell r="DX14" t="str">
            <v>Tgl.</v>
          </cell>
          <cell r="DY14" t="str">
            <v>Tgl.</v>
          </cell>
          <cell r="DZ14" t="str">
            <v>Tgl.</v>
          </cell>
          <cell r="EA14" t="str">
            <v>Tgl.</v>
          </cell>
          <cell r="EB14" t="str">
            <v>Tgl.</v>
          </cell>
          <cell r="EH14" t="str">
            <v>Tgl.</v>
          </cell>
          <cell r="EI14" t="str">
            <v>Tgl.</v>
          </cell>
          <cell r="EJ14" t="str">
            <v>Tgl.</v>
          </cell>
          <cell r="EK14" t="str">
            <v>Tgl.</v>
          </cell>
          <cell r="EL14" t="str">
            <v>Tgl.</v>
          </cell>
          <cell r="EM14" t="str">
            <v>Tgl.</v>
          </cell>
          <cell r="EN14" t="str">
            <v>Tgl.</v>
          </cell>
          <cell r="EO14" t="str">
            <v>Tgl.</v>
          </cell>
          <cell r="EP14" t="str">
            <v>Tgl.</v>
          </cell>
          <cell r="EQ14" t="str">
            <v>Tgl.</v>
          </cell>
          <cell r="EV14" t="str">
            <v>Tgl.</v>
          </cell>
          <cell r="EW14" t="str">
            <v>Tgl.</v>
          </cell>
          <cell r="EX14" t="str">
            <v>Tgl.</v>
          </cell>
          <cell r="EY14" t="str">
            <v>Tgl.</v>
          </cell>
          <cell r="EZ14" t="str">
            <v>Tgl.</v>
          </cell>
          <cell r="FA14" t="str">
            <v>Tgl.</v>
          </cell>
          <cell r="FB14" t="str">
            <v>Tgl.</v>
          </cell>
          <cell r="FC14" t="str">
            <v>Tgl.</v>
          </cell>
          <cell r="FD14" t="str">
            <v>Tgl.</v>
          </cell>
          <cell r="FE14" t="str">
            <v>Tgl.</v>
          </cell>
          <cell r="FJ14" t="str">
            <v>Tgl.</v>
          </cell>
          <cell r="FK14" t="str">
            <v>Tgl.</v>
          </cell>
          <cell r="FL14" t="str">
            <v>Tgl.</v>
          </cell>
          <cell r="FM14" t="str">
            <v>Tgl.</v>
          </cell>
          <cell r="FN14" t="str">
            <v>Tgl.</v>
          </cell>
          <cell r="FO14" t="str">
            <v>Tgl.</v>
          </cell>
          <cell r="FP14" t="str">
            <v>Tgl.</v>
          </cell>
          <cell r="FQ14" t="str">
            <v>Tgl.</v>
          </cell>
          <cell r="FR14" t="str">
            <v>Tgl.</v>
          </cell>
          <cell r="FS14" t="str">
            <v>Tgl.</v>
          </cell>
        </row>
        <row r="15">
          <cell r="A15">
            <v>1</v>
          </cell>
          <cell r="B15" t="str">
            <v>1.20 . 1.20.03 . 01 . 10</v>
          </cell>
          <cell r="C15" t="str">
            <v>Penyediaan alat tulis kantor</v>
          </cell>
          <cell r="D15">
            <v>186000000</v>
          </cell>
          <cell r="E15">
            <v>47475000</v>
          </cell>
          <cell r="F15">
            <v>47475000</v>
          </cell>
          <cell r="G15">
            <v>45525000</v>
          </cell>
          <cell r="H15">
            <v>45525000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186000000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186000000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47475000</v>
          </cell>
          <cell r="AY15">
            <v>186000000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186000000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186000000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47475000</v>
          </cell>
          <cell r="CP15">
            <v>186000000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186000000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186000000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45525000</v>
          </cell>
          <cell r="EG15">
            <v>186000000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186000000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186000000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45525000</v>
          </cell>
          <cell r="FX15">
            <v>186000000</v>
          </cell>
        </row>
        <row r="16">
          <cell r="A16">
            <v>2</v>
          </cell>
          <cell r="B16" t="str">
            <v>5 . 2 . 1</v>
          </cell>
          <cell r="C16" t="str">
            <v>Belanja Pegawai</v>
          </cell>
          <cell r="D16">
            <v>6000000</v>
          </cell>
          <cell r="E16">
            <v>2475000</v>
          </cell>
          <cell r="F16">
            <v>2475000</v>
          </cell>
          <cell r="G16">
            <v>525000</v>
          </cell>
          <cell r="H16">
            <v>525000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6000000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6000000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2475000</v>
          </cell>
          <cell r="AY16">
            <v>6000000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6000000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6000000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2475000</v>
          </cell>
          <cell r="CP16">
            <v>6000000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6000000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6000000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525000</v>
          </cell>
          <cell r="EG16">
            <v>6000000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6000000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6000000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525000</v>
          </cell>
          <cell r="FX16">
            <v>6000000</v>
          </cell>
        </row>
        <row r="17">
          <cell r="A17">
            <v>3</v>
          </cell>
          <cell r="B17" t="str">
            <v>5 . 2 . 1 . 01</v>
          </cell>
          <cell r="C17" t="str">
            <v>Honorarium PNS</v>
          </cell>
          <cell r="D17">
            <v>6000000</v>
          </cell>
          <cell r="E17">
            <v>2475000</v>
          </cell>
          <cell r="F17">
            <v>2475000</v>
          </cell>
          <cell r="G17">
            <v>525000</v>
          </cell>
          <cell r="H17">
            <v>525000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6000000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6000000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2475000</v>
          </cell>
          <cell r="AY17">
            <v>6000000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6000000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6000000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2475000</v>
          </cell>
          <cell r="CP17">
            <v>6000000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6000000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6000000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525000</v>
          </cell>
          <cell r="EG17">
            <v>6000000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6000000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6000000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525000</v>
          </cell>
          <cell r="FX17">
            <v>6000000</v>
          </cell>
        </row>
        <row r="18">
          <cell r="A18">
            <v>4</v>
          </cell>
          <cell r="B18" t="str">
            <v>5 . 2 . 1 . 01 . 01</v>
          </cell>
          <cell r="C18" t="str">
            <v>Honorarium Panitia Pelaksana Kegiatan</v>
          </cell>
          <cell r="D18">
            <v>3900000</v>
          </cell>
          <cell r="E18">
            <v>1950000</v>
          </cell>
          <cell r="F18">
            <v>1950000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3900000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3900000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1950000</v>
          </cell>
          <cell r="AY18">
            <v>3900000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3900000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3900000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1950000</v>
          </cell>
          <cell r="CP18">
            <v>3900000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3900000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3900000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3900000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3900000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3900000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3900000</v>
          </cell>
        </row>
        <row r="19">
          <cell r="A19">
            <v>5</v>
          </cell>
          <cell r="B19" t="str">
            <v>5 . 2 . 1 . 01 . 02</v>
          </cell>
          <cell r="C19" t="str">
            <v>Honorarium Tim Pengadaan Barang dan Jasa</v>
          </cell>
          <cell r="D19">
            <v>2100000</v>
          </cell>
          <cell r="E19">
            <v>525000</v>
          </cell>
          <cell r="F19">
            <v>525000</v>
          </cell>
          <cell r="G19">
            <v>525000</v>
          </cell>
          <cell r="H19">
            <v>525000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2100000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2100000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525000</v>
          </cell>
          <cell r="AY19">
            <v>2100000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2100000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2100000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525000</v>
          </cell>
          <cell r="CP19">
            <v>2100000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2100000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2100000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525000</v>
          </cell>
          <cell r="EG19">
            <v>2100000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2100000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2100000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525000</v>
          </cell>
          <cell r="FX19">
            <v>2100000</v>
          </cell>
        </row>
        <row r="20">
          <cell r="A20">
            <v>6</v>
          </cell>
          <cell r="B20" t="str">
            <v>5 . 2 . 2</v>
          </cell>
          <cell r="C20" t="str">
            <v>Belanja Barang dan Jasa</v>
          </cell>
          <cell r="D20">
            <v>180000000</v>
          </cell>
          <cell r="E20">
            <v>45000000</v>
          </cell>
          <cell r="F20">
            <v>45000000</v>
          </cell>
          <cell r="G20">
            <v>45000000</v>
          </cell>
          <cell r="H20">
            <v>45000000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180000000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180000000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45000000</v>
          </cell>
          <cell r="AY20">
            <v>180000000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180000000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180000000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45000000</v>
          </cell>
          <cell r="CP20">
            <v>180000000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180000000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180000000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45000000</v>
          </cell>
          <cell r="EG20">
            <v>180000000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180000000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180000000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45000000</v>
          </cell>
          <cell r="FX20">
            <v>180000000</v>
          </cell>
        </row>
        <row r="21">
          <cell r="A21">
            <v>7</v>
          </cell>
          <cell r="B21" t="str">
            <v>5 . 2 . 2 . 01</v>
          </cell>
          <cell r="C21" t="str">
            <v>Belanja Bahan Pakai Habis Kantor</v>
          </cell>
          <cell r="D21">
            <v>180000000</v>
          </cell>
          <cell r="E21">
            <v>45000000</v>
          </cell>
          <cell r="F21">
            <v>45000000</v>
          </cell>
          <cell r="G21">
            <v>45000000</v>
          </cell>
          <cell r="H21">
            <v>45000000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180000000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180000000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45000000</v>
          </cell>
          <cell r="AY21">
            <v>180000000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180000000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180000000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45000000</v>
          </cell>
          <cell r="CP21">
            <v>180000000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180000000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180000000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45000000</v>
          </cell>
          <cell r="EG21">
            <v>180000000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180000000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180000000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45000000</v>
          </cell>
          <cell r="FX21">
            <v>180000000</v>
          </cell>
        </row>
        <row r="22">
          <cell r="A22">
            <v>8</v>
          </cell>
          <cell r="B22" t="str">
            <v>5 . 2 . 2 . 01 . 01</v>
          </cell>
          <cell r="C22" t="str">
            <v>Belanja alat tulis kantor</v>
          </cell>
          <cell r="D22">
            <v>180000000</v>
          </cell>
          <cell r="E22">
            <v>45000000</v>
          </cell>
          <cell r="F22">
            <v>45000000</v>
          </cell>
          <cell r="G22">
            <v>45000000</v>
          </cell>
          <cell r="H22">
            <v>45000000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180000000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180000000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45000000</v>
          </cell>
          <cell r="AY22">
            <v>180000000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180000000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180000000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45000000</v>
          </cell>
          <cell r="CP22">
            <v>180000000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180000000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180000000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45000000</v>
          </cell>
          <cell r="EG22">
            <v>180000000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180000000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180000000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45000000</v>
          </cell>
          <cell r="FX22">
            <v>180000000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showGridLines="0" tabSelected="1" showWhiteSpace="0" zoomScale="70" zoomScaleNormal="70" zoomScalePageLayoutView="91" workbookViewId="0">
      <pane ySplit="2280" topLeftCell="A66" activePane="bottomLeft"/>
      <selection activeCell="A3" sqref="A3:AB3"/>
      <selection pane="bottomLeft" activeCell="T77" sqref="T77"/>
    </sheetView>
  </sheetViews>
  <sheetFormatPr defaultColWidth="8.85546875" defaultRowHeight="15" x14ac:dyDescent="0.25"/>
  <cols>
    <col min="1" max="1" width="5.7109375" style="1" customWidth="1"/>
    <col min="2" max="2" width="12.85546875" style="4" customWidth="1"/>
    <col min="3" max="3" width="16.5703125" style="1" customWidth="1"/>
    <col min="4" max="4" width="21.140625" style="4" customWidth="1"/>
    <col min="5" max="5" width="8.140625" style="4" customWidth="1"/>
    <col min="6" max="6" width="5.28515625" style="4" customWidth="1"/>
    <col min="7" max="7" width="15.5703125" style="6" customWidth="1"/>
    <col min="8" max="8" width="5.5703125" style="6" customWidth="1"/>
    <col min="9" max="9" width="12.5703125" style="1" customWidth="1"/>
    <col min="10" max="10" width="6.42578125" style="1" customWidth="1"/>
    <col min="11" max="11" width="14.28515625" style="1" customWidth="1"/>
    <col min="12" max="12" width="6.85546875" style="1" customWidth="1"/>
    <col min="13" max="13" width="14.5703125" style="1" customWidth="1"/>
    <col min="14" max="14" width="7.85546875" style="1" customWidth="1"/>
    <col min="15" max="15" width="14.42578125" style="5" customWidth="1"/>
    <col min="16" max="16" width="5.140625" style="1" customWidth="1"/>
    <col min="17" max="17" width="4" style="1" customWidth="1"/>
    <col min="18" max="18" width="3.5703125" style="1" customWidth="1"/>
    <col min="19" max="19" width="3.7109375" style="2" customWidth="1"/>
    <col min="20" max="20" width="6.5703125" style="1" customWidth="1"/>
    <col min="21" max="21" width="13.5703125" style="3" customWidth="1"/>
    <col min="22" max="22" width="7.140625" style="3" customWidth="1"/>
    <col min="23" max="23" width="7.28515625" style="3" customWidth="1"/>
    <col min="24" max="24" width="5.42578125" style="3" customWidth="1"/>
    <col min="25" max="25" width="13.5703125" style="3" customWidth="1"/>
    <col min="26" max="26" width="5.5703125" style="3" customWidth="1"/>
    <col min="27" max="27" width="7" style="3" customWidth="1"/>
    <col min="28" max="28" width="12.85546875" style="1" customWidth="1"/>
    <col min="29" max="16384" width="8.85546875" style="1"/>
  </cols>
  <sheetData>
    <row r="1" spans="1:30" x14ac:dyDescent="0.25">
      <c r="A1" s="199" t="s">
        <v>150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64"/>
      <c r="AD1" s="57"/>
    </row>
    <row r="2" spans="1:30" x14ac:dyDescent="0.25">
      <c r="A2" s="199" t="s">
        <v>149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64"/>
      <c r="AD2" s="57"/>
    </row>
    <row r="3" spans="1:30" x14ac:dyDescent="0.25">
      <c r="A3" s="199" t="s">
        <v>148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64"/>
      <c r="AD3" s="57"/>
    </row>
    <row r="4" spans="1:30" x14ac:dyDescent="0.25">
      <c r="A4" s="127"/>
      <c r="B4" s="61"/>
      <c r="C4" s="59"/>
      <c r="D4" s="61"/>
      <c r="E4" s="61"/>
      <c r="F4" s="61"/>
      <c r="G4" s="63"/>
      <c r="H4" s="63"/>
      <c r="I4" s="59"/>
      <c r="J4" s="59"/>
      <c r="K4" s="59"/>
      <c r="L4" s="59"/>
      <c r="M4" s="59"/>
      <c r="N4" s="59"/>
      <c r="O4" s="62"/>
      <c r="P4" s="59"/>
      <c r="Q4" s="59"/>
      <c r="R4" s="59"/>
      <c r="S4" s="60"/>
      <c r="T4" s="59"/>
      <c r="U4" s="59"/>
      <c r="V4" s="59"/>
      <c r="W4" s="59"/>
      <c r="X4" s="59"/>
      <c r="Y4" s="59"/>
      <c r="Z4" s="59"/>
      <c r="AA4" s="59"/>
      <c r="AB4" s="59"/>
      <c r="AC4" s="57"/>
      <c r="AD4" s="57"/>
    </row>
    <row r="5" spans="1:30" s="57" customFormat="1" ht="34.5" customHeight="1" x14ac:dyDescent="0.2">
      <c r="A5" s="200" t="s">
        <v>147</v>
      </c>
      <c r="B5" s="180" t="s">
        <v>146</v>
      </c>
      <c r="C5" s="180" t="s">
        <v>145</v>
      </c>
      <c r="D5" s="180" t="s">
        <v>144</v>
      </c>
      <c r="E5" s="180" t="s">
        <v>143</v>
      </c>
      <c r="F5" s="180" t="s">
        <v>142</v>
      </c>
      <c r="G5" s="180"/>
      <c r="H5" s="180" t="s">
        <v>141</v>
      </c>
      <c r="I5" s="180"/>
      <c r="J5" s="180" t="s">
        <v>140</v>
      </c>
      <c r="K5" s="180"/>
      <c r="L5" s="173" t="s">
        <v>139</v>
      </c>
      <c r="M5" s="174"/>
      <c r="N5" s="174"/>
      <c r="O5" s="174"/>
      <c r="P5" s="174"/>
      <c r="Q5" s="174"/>
      <c r="R5" s="174"/>
      <c r="S5" s="175"/>
      <c r="T5" s="180" t="s">
        <v>138</v>
      </c>
      <c r="U5" s="180"/>
      <c r="V5" s="180" t="s">
        <v>137</v>
      </c>
      <c r="W5" s="180"/>
      <c r="X5" s="180" t="s">
        <v>136</v>
      </c>
      <c r="Y5" s="180"/>
      <c r="Z5" s="180" t="s">
        <v>135</v>
      </c>
      <c r="AA5" s="180"/>
      <c r="AB5" s="180" t="s">
        <v>134</v>
      </c>
    </row>
    <row r="6" spans="1:30" s="57" customFormat="1" ht="57" customHeight="1" x14ac:dyDescent="0.2">
      <c r="A6" s="20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200" t="s">
        <v>133</v>
      </c>
      <c r="M6" s="200"/>
      <c r="N6" s="200" t="s">
        <v>132</v>
      </c>
      <c r="O6" s="200"/>
      <c r="P6" s="200" t="s">
        <v>131</v>
      </c>
      <c r="Q6" s="200"/>
      <c r="R6" s="200" t="s">
        <v>130</v>
      </c>
      <c r="S6" s="200"/>
      <c r="T6" s="180"/>
      <c r="U6" s="180"/>
      <c r="V6" s="180"/>
      <c r="W6" s="180"/>
      <c r="X6" s="180"/>
      <c r="Y6" s="180"/>
      <c r="Z6" s="180"/>
      <c r="AA6" s="180"/>
      <c r="AB6" s="180"/>
    </row>
    <row r="7" spans="1:30" s="57" customFormat="1" ht="39.75" customHeight="1" x14ac:dyDescent="0.2">
      <c r="A7" s="201">
        <v>1</v>
      </c>
      <c r="B7" s="202">
        <v>2</v>
      </c>
      <c r="C7" s="201">
        <v>3</v>
      </c>
      <c r="D7" s="202">
        <v>4</v>
      </c>
      <c r="E7" s="65"/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5" t="s">
        <v>129</v>
      </c>
      <c r="U7" s="65" t="s">
        <v>128</v>
      </c>
      <c r="V7" s="65" t="s">
        <v>127</v>
      </c>
      <c r="W7" s="65" t="s">
        <v>126</v>
      </c>
      <c r="X7" s="66" t="s">
        <v>125</v>
      </c>
      <c r="Y7" s="66" t="s">
        <v>124</v>
      </c>
      <c r="Z7" s="65" t="s">
        <v>123</v>
      </c>
      <c r="AA7" s="65" t="s">
        <v>122</v>
      </c>
      <c r="AB7" s="201">
        <v>18</v>
      </c>
    </row>
    <row r="8" spans="1:30" s="57" customFormat="1" ht="15" customHeight="1" x14ac:dyDescent="0.2">
      <c r="A8" s="201"/>
      <c r="B8" s="202"/>
      <c r="C8" s="201"/>
      <c r="D8" s="202"/>
      <c r="E8" s="65"/>
      <c r="F8" s="58" t="s">
        <v>121</v>
      </c>
      <c r="G8" s="58" t="s">
        <v>120</v>
      </c>
      <c r="H8" s="31" t="s">
        <v>121</v>
      </c>
      <c r="I8" s="31" t="s">
        <v>120</v>
      </c>
      <c r="J8" s="31" t="s">
        <v>121</v>
      </c>
      <c r="K8" s="31" t="s">
        <v>120</v>
      </c>
      <c r="L8" s="31" t="s">
        <v>121</v>
      </c>
      <c r="M8" s="58" t="s">
        <v>120</v>
      </c>
      <c r="N8" s="31" t="s">
        <v>121</v>
      </c>
      <c r="O8" s="31" t="s">
        <v>120</v>
      </c>
      <c r="P8" s="58" t="s">
        <v>121</v>
      </c>
      <c r="Q8" s="58" t="s">
        <v>120</v>
      </c>
      <c r="R8" s="58" t="s">
        <v>121</v>
      </c>
      <c r="S8" s="58" t="s">
        <v>120</v>
      </c>
      <c r="T8" s="31" t="s">
        <v>121</v>
      </c>
      <c r="U8" s="31" t="s">
        <v>120</v>
      </c>
      <c r="V8" s="31" t="s">
        <v>121</v>
      </c>
      <c r="W8" s="31" t="s">
        <v>120</v>
      </c>
      <c r="X8" s="58" t="s">
        <v>121</v>
      </c>
      <c r="Y8" s="31" t="s">
        <v>120</v>
      </c>
      <c r="Z8" s="31" t="s">
        <v>121</v>
      </c>
      <c r="AA8" s="31" t="s">
        <v>120</v>
      </c>
      <c r="AB8" s="201"/>
    </row>
    <row r="9" spans="1:30" s="30" customFormat="1" ht="42" customHeight="1" x14ac:dyDescent="0.25">
      <c r="A9" s="179">
        <v>3</v>
      </c>
      <c r="B9" s="160" t="s">
        <v>63</v>
      </c>
      <c r="C9" s="160" t="s">
        <v>62</v>
      </c>
      <c r="D9" s="119" t="s">
        <v>153</v>
      </c>
      <c r="E9" s="120" t="s">
        <v>1</v>
      </c>
      <c r="F9" s="121">
        <v>100</v>
      </c>
      <c r="G9" s="170">
        <f>SUM(G13:G31)</f>
        <v>10759634803</v>
      </c>
      <c r="H9" s="171">
        <v>100</v>
      </c>
      <c r="I9" s="170"/>
      <c r="J9" s="116">
        <v>90</v>
      </c>
      <c r="K9" s="170">
        <f>SUM(K13:K31)</f>
        <v>680634803</v>
      </c>
      <c r="L9" s="181">
        <v>25</v>
      </c>
      <c r="M9" s="164">
        <f>SUM(M13:M31)</f>
        <v>185640200</v>
      </c>
      <c r="N9" s="181">
        <v>30</v>
      </c>
      <c r="O9" s="170">
        <f>SUM(O13:O31)</f>
        <v>194932300</v>
      </c>
      <c r="P9" s="116"/>
      <c r="Q9" s="170"/>
      <c r="R9" s="116"/>
      <c r="S9" s="170"/>
      <c r="T9" s="181">
        <f>L9+N9+P9+R9</f>
        <v>55</v>
      </c>
      <c r="U9" s="164">
        <f>M9+O9+Q12+S12</f>
        <v>380572500</v>
      </c>
      <c r="V9" s="181">
        <f>T9/J9*100</f>
        <v>61.111111111111114</v>
      </c>
      <c r="W9" s="163">
        <f>U9/K9*100</f>
        <v>55.914346184263522</v>
      </c>
      <c r="X9" s="225">
        <f>T9</f>
        <v>55</v>
      </c>
      <c r="Y9" s="164">
        <f>U9</f>
        <v>380572500</v>
      </c>
      <c r="Z9" s="181">
        <f>X9/F12*100</f>
        <v>55.000000000000007</v>
      </c>
      <c r="AA9" s="163">
        <f>Y9/G9*100</f>
        <v>3.5370391929462959</v>
      </c>
      <c r="AB9" s="160" t="s">
        <v>3</v>
      </c>
      <c r="AC9" s="48"/>
    </row>
    <row r="10" spans="1:30" s="30" customFormat="1" ht="42" customHeight="1" x14ac:dyDescent="0.25">
      <c r="A10" s="179"/>
      <c r="B10" s="160"/>
      <c r="C10" s="160"/>
      <c r="D10" s="119" t="s">
        <v>154</v>
      </c>
      <c r="E10" s="120" t="s">
        <v>1</v>
      </c>
      <c r="F10" s="121">
        <v>100</v>
      </c>
      <c r="G10" s="170"/>
      <c r="H10" s="171"/>
      <c r="I10" s="170"/>
      <c r="J10" s="116">
        <v>90</v>
      </c>
      <c r="K10" s="170"/>
      <c r="L10" s="182"/>
      <c r="M10" s="164"/>
      <c r="N10" s="182"/>
      <c r="O10" s="170"/>
      <c r="P10" s="116"/>
      <c r="Q10" s="170"/>
      <c r="R10" s="116"/>
      <c r="S10" s="170"/>
      <c r="T10" s="182"/>
      <c r="U10" s="164"/>
      <c r="V10" s="182"/>
      <c r="W10" s="163"/>
      <c r="X10" s="226"/>
      <c r="Y10" s="164"/>
      <c r="Z10" s="182"/>
      <c r="AA10" s="163"/>
      <c r="AB10" s="160"/>
      <c r="AC10" s="48"/>
    </row>
    <row r="11" spans="1:30" s="30" customFormat="1" ht="30" customHeight="1" x14ac:dyDescent="0.25">
      <c r="A11" s="179"/>
      <c r="B11" s="160"/>
      <c r="C11" s="160"/>
      <c r="D11" s="119" t="s">
        <v>156</v>
      </c>
      <c r="E11" s="120" t="s">
        <v>1</v>
      </c>
      <c r="F11" s="121">
        <v>100</v>
      </c>
      <c r="G11" s="170"/>
      <c r="H11" s="171"/>
      <c r="I11" s="170"/>
      <c r="J11" s="116">
        <v>90</v>
      </c>
      <c r="K11" s="170"/>
      <c r="L11" s="182"/>
      <c r="M11" s="164"/>
      <c r="N11" s="182"/>
      <c r="O11" s="170"/>
      <c r="P11" s="116"/>
      <c r="Q11" s="170"/>
      <c r="R11" s="116"/>
      <c r="S11" s="170"/>
      <c r="T11" s="182"/>
      <c r="U11" s="164"/>
      <c r="V11" s="182"/>
      <c r="W11" s="163"/>
      <c r="X11" s="226"/>
      <c r="Y11" s="164"/>
      <c r="Z11" s="182"/>
      <c r="AA11" s="163"/>
      <c r="AB11" s="160"/>
      <c r="AC11" s="48"/>
    </row>
    <row r="12" spans="1:30" s="30" customFormat="1" ht="34.5" customHeight="1" x14ac:dyDescent="0.25">
      <c r="A12" s="179"/>
      <c r="B12" s="160"/>
      <c r="C12" s="160"/>
      <c r="D12" s="67" t="s">
        <v>155</v>
      </c>
      <c r="E12" s="120" t="s">
        <v>1</v>
      </c>
      <c r="F12" s="121">
        <v>100</v>
      </c>
      <c r="G12" s="170"/>
      <c r="H12" s="171"/>
      <c r="I12" s="170"/>
      <c r="J12" s="116">
        <v>90</v>
      </c>
      <c r="K12" s="170"/>
      <c r="L12" s="183"/>
      <c r="M12" s="164"/>
      <c r="N12" s="183"/>
      <c r="O12" s="170"/>
      <c r="P12" s="116"/>
      <c r="Q12" s="170"/>
      <c r="R12" s="116"/>
      <c r="S12" s="170"/>
      <c r="T12" s="183"/>
      <c r="U12" s="164"/>
      <c r="V12" s="183"/>
      <c r="W12" s="163"/>
      <c r="X12" s="227"/>
      <c r="Y12" s="164"/>
      <c r="Z12" s="183"/>
      <c r="AA12" s="163"/>
      <c r="AB12" s="160"/>
    </row>
    <row r="13" spans="1:30" s="30" customFormat="1" ht="35.25" customHeight="1" x14ac:dyDescent="0.25">
      <c r="A13" s="166">
        <v>1</v>
      </c>
      <c r="B13" s="167" t="s">
        <v>61</v>
      </c>
      <c r="C13" s="168" t="s">
        <v>60</v>
      </c>
      <c r="D13" s="42" t="s">
        <v>59</v>
      </c>
      <c r="E13" s="77" t="s">
        <v>58</v>
      </c>
      <c r="F13" s="71">
        <v>6882</v>
      </c>
      <c r="G13" s="43">
        <v>37000000</v>
      </c>
      <c r="H13" s="82">
        <v>1000</v>
      </c>
      <c r="I13" s="142"/>
      <c r="J13" s="87">
        <v>1182</v>
      </c>
      <c r="K13" s="46">
        <v>3000000</v>
      </c>
      <c r="L13" s="46">
        <v>100</v>
      </c>
      <c r="M13" s="46">
        <v>600000</v>
      </c>
      <c r="N13" s="46">
        <v>150</v>
      </c>
      <c r="O13" s="140">
        <v>900000</v>
      </c>
      <c r="P13" s="46"/>
      <c r="Q13" s="46"/>
      <c r="R13" s="46"/>
      <c r="S13" s="46"/>
      <c r="T13" s="53">
        <f>L13+N13+P13+R13</f>
        <v>250</v>
      </c>
      <c r="U13" s="53">
        <f>M13+O13+Q13+S13</f>
        <v>1500000</v>
      </c>
      <c r="V13" s="106">
        <f t="shared" ref="V13:W19" si="0">T13/J13*100</f>
        <v>21.150592216582066</v>
      </c>
      <c r="W13" s="106">
        <f t="shared" si="0"/>
        <v>50</v>
      </c>
      <c r="X13" s="122">
        <f t="shared" ref="X13:X19" si="1">T13</f>
        <v>250</v>
      </c>
      <c r="Y13" s="40">
        <f t="shared" ref="Y13:Y31" si="2">U13</f>
        <v>1500000</v>
      </c>
      <c r="Z13" s="106">
        <f t="shared" ref="Z13:AA19" si="3">X13/F13*100</f>
        <v>3.6326649229875039</v>
      </c>
      <c r="AA13" s="106">
        <f t="shared" si="3"/>
        <v>4.0540540540540544</v>
      </c>
      <c r="AB13" s="169" t="s">
        <v>3</v>
      </c>
    </row>
    <row r="14" spans="1:30" s="30" customFormat="1" ht="49.5" customHeight="1" x14ac:dyDescent="0.25">
      <c r="A14" s="166"/>
      <c r="B14" s="167"/>
      <c r="C14" s="168"/>
      <c r="D14" s="42" t="s">
        <v>57</v>
      </c>
      <c r="E14" s="77" t="s">
        <v>26</v>
      </c>
      <c r="F14" s="71">
        <v>60</v>
      </c>
      <c r="G14" s="43">
        <v>414000000</v>
      </c>
      <c r="H14" s="87">
        <v>12</v>
      </c>
      <c r="I14" s="46"/>
      <c r="J14" s="87">
        <v>12</v>
      </c>
      <c r="K14" s="46">
        <v>54000000</v>
      </c>
      <c r="L14" s="46">
        <v>3</v>
      </c>
      <c r="M14" s="46">
        <f>9094400-M18</f>
        <v>8014400</v>
      </c>
      <c r="N14" s="46">
        <v>3</v>
      </c>
      <c r="O14" s="76">
        <f>23412900-M14-O18-M18</f>
        <v>12698500</v>
      </c>
      <c r="P14" s="46"/>
      <c r="Q14" s="46"/>
      <c r="R14" s="46"/>
      <c r="S14" s="46"/>
      <c r="T14" s="53">
        <f t="shared" ref="T14:T19" si="4">L14+N14+P14+R14</f>
        <v>6</v>
      </c>
      <c r="U14" s="53">
        <f t="shared" ref="U14:U30" si="5">M14+O14+Q14+S14</f>
        <v>20712900</v>
      </c>
      <c r="V14" s="106">
        <f t="shared" si="0"/>
        <v>50</v>
      </c>
      <c r="W14" s="106">
        <f t="shared" si="0"/>
        <v>38.357222222222219</v>
      </c>
      <c r="X14" s="123">
        <f t="shared" si="1"/>
        <v>6</v>
      </c>
      <c r="Y14" s="40">
        <f t="shared" si="2"/>
        <v>20712900</v>
      </c>
      <c r="Z14" s="106">
        <f t="shared" si="3"/>
        <v>10</v>
      </c>
      <c r="AA14" s="106">
        <f t="shared" si="3"/>
        <v>5.0031159420289857</v>
      </c>
      <c r="AB14" s="169"/>
    </row>
    <row r="15" spans="1:30" s="30" customFormat="1" ht="49.5" customHeight="1" x14ac:dyDescent="0.25">
      <c r="A15" s="166"/>
      <c r="B15" s="167"/>
      <c r="C15" s="168"/>
      <c r="D15" s="42" t="s">
        <v>56</v>
      </c>
      <c r="E15" s="77" t="s">
        <v>26</v>
      </c>
      <c r="F15" s="71">
        <v>60</v>
      </c>
      <c r="G15" s="43">
        <v>343530000</v>
      </c>
      <c r="H15" s="87">
        <v>12</v>
      </c>
      <c r="I15" s="46"/>
      <c r="J15" s="87">
        <v>12</v>
      </c>
      <c r="K15" s="46">
        <v>43530000</v>
      </c>
      <c r="L15" s="46">
        <v>3</v>
      </c>
      <c r="M15" s="46">
        <f>1749000+6200000</f>
        <v>7949000</v>
      </c>
      <c r="N15" s="46">
        <v>3</v>
      </c>
      <c r="O15" s="76">
        <f>18998000-M15</f>
        <v>11049000</v>
      </c>
      <c r="P15" s="46"/>
      <c r="Q15" s="46"/>
      <c r="R15" s="46"/>
      <c r="S15" s="46"/>
      <c r="T15" s="53">
        <f t="shared" si="4"/>
        <v>6</v>
      </c>
      <c r="U15" s="53">
        <f t="shared" si="5"/>
        <v>18998000</v>
      </c>
      <c r="V15" s="106">
        <f t="shared" si="0"/>
        <v>50</v>
      </c>
      <c r="W15" s="106">
        <f t="shared" si="0"/>
        <v>43.643464277509764</v>
      </c>
      <c r="X15" s="123">
        <f t="shared" si="1"/>
        <v>6</v>
      </c>
      <c r="Y15" s="40">
        <f t="shared" si="2"/>
        <v>18998000</v>
      </c>
      <c r="Z15" s="106">
        <f t="shared" si="3"/>
        <v>10</v>
      </c>
      <c r="AA15" s="106">
        <f t="shared" si="3"/>
        <v>5.5302302564550407</v>
      </c>
      <c r="AB15" s="169"/>
    </row>
    <row r="16" spans="1:30" s="30" customFormat="1" ht="39" customHeight="1" x14ac:dyDescent="0.25">
      <c r="A16" s="166"/>
      <c r="B16" s="167"/>
      <c r="C16" s="168"/>
      <c r="D16" s="42" t="s">
        <v>55</v>
      </c>
      <c r="E16" s="77" t="s">
        <v>26</v>
      </c>
      <c r="F16" s="71">
        <v>60</v>
      </c>
      <c r="G16" s="43">
        <v>200000000</v>
      </c>
      <c r="H16" s="87">
        <v>12</v>
      </c>
      <c r="I16" s="46"/>
      <c r="J16" s="87">
        <v>12</v>
      </c>
      <c r="K16" s="46">
        <v>20000000</v>
      </c>
      <c r="L16" s="46">
        <v>3</v>
      </c>
      <c r="M16" s="46">
        <v>2518800</v>
      </c>
      <c r="N16" s="46">
        <v>3</v>
      </c>
      <c r="O16" s="76">
        <v>7483000</v>
      </c>
      <c r="P16" s="46"/>
      <c r="Q16" s="46"/>
      <c r="R16" s="46"/>
      <c r="S16" s="46"/>
      <c r="T16" s="53">
        <f t="shared" si="4"/>
        <v>6</v>
      </c>
      <c r="U16" s="53">
        <f t="shared" si="5"/>
        <v>10001800</v>
      </c>
      <c r="V16" s="106">
        <f t="shared" si="0"/>
        <v>50</v>
      </c>
      <c r="W16" s="106">
        <f t="shared" si="0"/>
        <v>50.009</v>
      </c>
      <c r="X16" s="123">
        <f t="shared" si="1"/>
        <v>6</v>
      </c>
      <c r="Y16" s="40">
        <f t="shared" si="2"/>
        <v>10001800</v>
      </c>
      <c r="Z16" s="106">
        <f t="shared" si="3"/>
        <v>10</v>
      </c>
      <c r="AA16" s="106">
        <f t="shared" si="3"/>
        <v>5.0008999999999997</v>
      </c>
      <c r="AB16" s="169"/>
    </row>
    <row r="17" spans="1:28" s="30" customFormat="1" ht="49.5" customHeight="1" x14ac:dyDescent="0.25">
      <c r="A17" s="166"/>
      <c r="B17" s="167"/>
      <c r="C17" s="168"/>
      <c r="D17" s="42" t="s">
        <v>54</v>
      </c>
      <c r="E17" s="77" t="s">
        <v>26</v>
      </c>
      <c r="F17" s="71">
        <v>60</v>
      </c>
      <c r="G17" s="43">
        <v>200000000</v>
      </c>
      <c r="H17" s="87">
        <v>12</v>
      </c>
      <c r="I17" s="46"/>
      <c r="J17" s="87">
        <v>12</v>
      </c>
      <c r="K17" s="46">
        <v>20000000</v>
      </c>
      <c r="L17" s="46">
        <v>3</v>
      </c>
      <c r="M17" s="46">
        <v>2748000</v>
      </c>
      <c r="N17" s="46">
        <v>3</v>
      </c>
      <c r="O17" s="76">
        <v>7254000</v>
      </c>
      <c r="P17" s="46"/>
      <c r="Q17" s="46"/>
      <c r="R17" s="46"/>
      <c r="S17" s="46"/>
      <c r="T17" s="53">
        <f t="shared" si="4"/>
        <v>6</v>
      </c>
      <c r="U17" s="53">
        <f t="shared" si="5"/>
        <v>10002000</v>
      </c>
      <c r="V17" s="106">
        <f t="shared" si="0"/>
        <v>50</v>
      </c>
      <c r="W17" s="106">
        <f t="shared" si="0"/>
        <v>50.01</v>
      </c>
      <c r="X17" s="123">
        <f t="shared" si="1"/>
        <v>6</v>
      </c>
      <c r="Y17" s="40">
        <f t="shared" si="2"/>
        <v>10002000</v>
      </c>
      <c r="Z17" s="106">
        <f t="shared" si="3"/>
        <v>10</v>
      </c>
      <c r="AA17" s="106">
        <f t="shared" si="3"/>
        <v>5.0009999999999994</v>
      </c>
      <c r="AB17" s="169"/>
    </row>
    <row r="18" spans="1:28" s="30" customFormat="1" ht="41.25" customHeight="1" x14ac:dyDescent="0.25">
      <c r="A18" s="166"/>
      <c r="B18" s="167"/>
      <c r="C18" s="168"/>
      <c r="D18" s="42" t="s">
        <v>53</v>
      </c>
      <c r="E18" s="77" t="s">
        <v>26</v>
      </c>
      <c r="F18" s="71">
        <v>60</v>
      </c>
      <c r="G18" s="43">
        <v>170000000</v>
      </c>
      <c r="H18" s="87">
        <v>12</v>
      </c>
      <c r="I18" s="46"/>
      <c r="J18" s="87">
        <v>12</v>
      </c>
      <c r="K18" s="46">
        <v>10000000</v>
      </c>
      <c r="L18" s="46">
        <v>3</v>
      </c>
      <c r="M18" s="46">
        <v>1080000</v>
      </c>
      <c r="N18" s="46">
        <v>3</v>
      </c>
      <c r="O18" s="76">
        <f>2700000-M18</f>
        <v>1620000</v>
      </c>
      <c r="P18" s="46"/>
      <c r="Q18" s="46"/>
      <c r="R18" s="46"/>
      <c r="S18" s="46"/>
      <c r="T18" s="53">
        <f t="shared" si="4"/>
        <v>6</v>
      </c>
      <c r="U18" s="53">
        <f t="shared" si="5"/>
        <v>2700000</v>
      </c>
      <c r="V18" s="106">
        <f t="shared" si="0"/>
        <v>50</v>
      </c>
      <c r="W18" s="106">
        <f t="shared" si="0"/>
        <v>27</v>
      </c>
      <c r="X18" s="123">
        <f t="shared" si="1"/>
        <v>6</v>
      </c>
      <c r="Y18" s="40">
        <f t="shared" si="2"/>
        <v>2700000</v>
      </c>
      <c r="Z18" s="106">
        <f t="shared" si="3"/>
        <v>10</v>
      </c>
      <c r="AA18" s="106">
        <f t="shared" si="3"/>
        <v>1.588235294117647</v>
      </c>
      <c r="AB18" s="169"/>
    </row>
    <row r="19" spans="1:28" s="30" customFormat="1" ht="39" customHeight="1" x14ac:dyDescent="0.25">
      <c r="A19" s="166"/>
      <c r="B19" s="167"/>
      <c r="C19" s="168"/>
      <c r="D19" s="42" t="s">
        <v>52</v>
      </c>
      <c r="E19" s="77" t="s">
        <v>26</v>
      </c>
      <c r="F19" s="71">
        <v>60</v>
      </c>
      <c r="G19" s="92">
        <v>317570000</v>
      </c>
      <c r="H19" s="87">
        <v>12</v>
      </c>
      <c r="I19" s="46"/>
      <c r="J19" s="87">
        <v>12</v>
      </c>
      <c r="K19" s="46">
        <v>32570000</v>
      </c>
      <c r="L19" s="46">
        <v>3</v>
      </c>
      <c r="M19" s="46">
        <v>6200000</v>
      </c>
      <c r="N19" s="46">
        <v>3</v>
      </c>
      <c r="O19" s="76">
        <v>9300000</v>
      </c>
      <c r="P19" s="46"/>
      <c r="Q19" s="46"/>
      <c r="R19" s="46"/>
      <c r="S19" s="46"/>
      <c r="T19" s="53">
        <f t="shared" si="4"/>
        <v>6</v>
      </c>
      <c r="U19" s="53">
        <f t="shared" si="5"/>
        <v>15500000</v>
      </c>
      <c r="V19" s="106">
        <f t="shared" si="0"/>
        <v>50</v>
      </c>
      <c r="W19" s="106">
        <f t="shared" si="0"/>
        <v>47.589806570463615</v>
      </c>
      <c r="X19" s="123">
        <f t="shared" si="1"/>
        <v>6</v>
      </c>
      <c r="Y19" s="40">
        <f t="shared" si="2"/>
        <v>15500000</v>
      </c>
      <c r="Z19" s="106">
        <f t="shared" si="3"/>
        <v>10</v>
      </c>
      <c r="AA19" s="106">
        <f t="shared" si="3"/>
        <v>4.8808136788739489</v>
      </c>
      <c r="AB19" s="169"/>
    </row>
    <row r="20" spans="1:28" s="30" customFormat="1" ht="51.75" customHeight="1" x14ac:dyDescent="0.25">
      <c r="A20" s="166">
        <v>2</v>
      </c>
      <c r="B20" s="167" t="s">
        <v>51</v>
      </c>
      <c r="C20" s="168" t="s">
        <v>50</v>
      </c>
      <c r="D20" s="42" t="s">
        <v>49</v>
      </c>
      <c r="E20" s="77" t="s">
        <v>40</v>
      </c>
      <c r="F20" s="71">
        <v>9</v>
      </c>
      <c r="G20" s="43">
        <v>365000000</v>
      </c>
      <c r="H20" s="82">
        <v>3</v>
      </c>
      <c r="I20" s="46"/>
      <c r="J20" s="87">
        <v>1</v>
      </c>
      <c r="K20" s="46">
        <v>20000000</v>
      </c>
      <c r="L20" s="46"/>
      <c r="M20" s="46"/>
      <c r="N20" s="46"/>
      <c r="O20" s="76"/>
      <c r="P20" s="46"/>
      <c r="Q20" s="46"/>
      <c r="R20" s="46"/>
      <c r="S20" s="46"/>
      <c r="T20" s="53">
        <f t="shared" ref="T20:T31" si="6">L20+N20+P20+R20</f>
        <v>0</v>
      </c>
      <c r="U20" s="53">
        <f t="shared" si="5"/>
        <v>0</v>
      </c>
      <c r="V20" s="106">
        <f>T20/J20*100</f>
        <v>0</v>
      </c>
      <c r="W20" s="106">
        <f>U20/K20*100</f>
        <v>0</v>
      </c>
      <c r="X20" s="123">
        <f>T20</f>
        <v>0</v>
      </c>
      <c r="Y20" s="40">
        <f t="shared" si="2"/>
        <v>0</v>
      </c>
      <c r="Z20" s="106">
        <f t="shared" ref="Z20:AA22" si="7">X20/F20*100</f>
        <v>0</v>
      </c>
      <c r="AA20" s="106">
        <f t="shared" si="7"/>
        <v>0</v>
      </c>
      <c r="AB20" s="169" t="s">
        <v>3</v>
      </c>
    </row>
    <row r="21" spans="1:28" s="30" customFormat="1" ht="51.75" customHeight="1" x14ac:dyDescent="0.25">
      <c r="A21" s="166"/>
      <c r="B21" s="167"/>
      <c r="C21" s="168"/>
      <c r="D21" s="42" t="s">
        <v>48</v>
      </c>
      <c r="E21" s="77" t="s">
        <v>40</v>
      </c>
      <c r="F21" s="71">
        <v>4</v>
      </c>
      <c r="G21" s="43">
        <v>2000000000</v>
      </c>
      <c r="H21" s="82"/>
      <c r="I21" s="46"/>
      <c r="J21" s="87"/>
      <c r="K21" s="46"/>
      <c r="L21" s="46"/>
      <c r="M21" s="46"/>
      <c r="N21" s="46"/>
      <c r="O21" s="76"/>
      <c r="P21" s="46"/>
      <c r="Q21" s="46"/>
      <c r="R21" s="46"/>
      <c r="S21" s="46"/>
      <c r="T21" s="53">
        <f t="shared" si="6"/>
        <v>0</v>
      </c>
      <c r="U21" s="53">
        <f t="shared" si="5"/>
        <v>0</v>
      </c>
      <c r="V21" s="106"/>
      <c r="W21" s="106"/>
      <c r="X21" s="123">
        <f>T21</f>
        <v>0</v>
      </c>
      <c r="Y21" s="40">
        <f t="shared" si="2"/>
        <v>0</v>
      </c>
      <c r="Z21" s="106">
        <f t="shared" si="7"/>
        <v>0</v>
      </c>
      <c r="AA21" s="106">
        <f t="shared" si="7"/>
        <v>0</v>
      </c>
      <c r="AB21" s="169"/>
    </row>
    <row r="22" spans="1:28" s="30" customFormat="1" ht="51.75" customHeight="1" x14ac:dyDescent="0.25">
      <c r="A22" s="166"/>
      <c r="B22" s="167"/>
      <c r="C22" s="168"/>
      <c r="D22" s="42" t="s">
        <v>47</v>
      </c>
      <c r="E22" s="77" t="s">
        <v>40</v>
      </c>
      <c r="F22" s="71">
        <v>12</v>
      </c>
      <c r="G22" s="43">
        <v>625000000</v>
      </c>
      <c r="H22" s="82">
        <v>4</v>
      </c>
      <c r="I22" s="46"/>
      <c r="J22" s="87">
        <v>4</v>
      </c>
      <c r="K22" s="46">
        <v>10000000</v>
      </c>
      <c r="L22" s="46"/>
      <c r="M22" s="46"/>
      <c r="N22" s="46"/>
      <c r="O22" s="76"/>
      <c r="P22" s="46"/>
      <c r="Q22" s="46"/>
      <c r="R22" s="46"/>
      <c r="S22" s="46"/>
      <c r="T22" s="53">
        <f t="shared" si="6"/>
        <v>0</v>
      </c>
      <c r="U22" s="53">
        <f t="shared" si="5"/>
        <v>0</v>
      </c>
      <c r="V22" s="106">
        <f>T22/J22*100</f>
        <v>0</v>
      </c>
      <c r="W22" s="106">
        <f>U22/K22*100</f>
        <v>0</v>
      </c>
      <c r="X22" s="123">
        <f>T22</f>
        <v>0</v>
      </c>
      <c r="Y22" s="40">
        <f t="shared" si="2"/>
        <v>0</v>
      </c>
      <c r="Z22" s="106">
        <f t="shared" si="7"/>
        <v>0</v>
      </c>
      <c r="AA22" s="106">
        <f t="shared" si="7"/>
        <v>0</v>
      </c>
      <c r="AB22" s="169"/>
    </row>
    <row r="23" spans="1:28" s="30" customFormat="1" ht="51.75" customHeight="1" x14ac:dyDescent="0.25">
      <c r="A23" s="166"/>
      <c r="B23" s="167"/>
      <c r="C23" s="168"/>
      <c r="D23" s="42" t="s">
        <v>46</v>
      </c>
      <c r="E23" s="77" t="s">
        <v>40</v>
      </c>
      <c r="F23" s="71">
        <v>5</v>
      </c>
      <c r="G23" s="43">
        <v>820000000</v>
      </c>
      <c r="H23" s="82">
        <v>1</v>
      </c>
      <c r="I23" s="46"/>
      <c r="J23" s="87">
        <v>1</v>
      </c>
      <c r="K23" s="46">
        <v>105000000</v>
      </c>
      <c r="L23" s="46">
        <v>1</v>
      </c>
      <c r="M23" s="46">
        <v>104480000</v>
      </c>
      <c r="N23" s="46"/>
      <c r="O23" s="76"/>
      <c r="P23" s="46"/>
      <c r="Q23" s="46"/>
      <c r="R23" s="46"/>
      <c r="S23" s="46"/>
      <c r="T23" s="53">
        <f t="shared" si="6"/>
        <v>1</v>
      </c>
      <c r="U23" s="53">
        <f t="shared" si="5"/>
        <v>104480000</v>
      </c>
      <c r="V23" s="106">
        <f t="shared" ref="V23:V31" si="8">T23/J23*100</f>
        <v>100</v>
      </c>
      <c r="W23" s="106">
        <f t="shared" ref="W23:W31" si="9">U23/K23*100</f>
        <v>99.504761904761907</v>
      </c>
      <c r="X23" s="123">
        <f t="shared" ref="X23:X31" si="10">T23</f>
        <v>1</v>
      </c>
      <c r="Y23" s="40">
        <f t="shared" si="2"/>
        <v>104480000</v>
      </c>
      <c r="Z23" s="106">
        <f t="shared" ref="Z23:Z31" si="11">X23/F23*100</f>
        <v>20</v>
      </c>
      <c r="AA23" s="105">
        <f t="shared" ref="AA23:AA31" si="12">Y23/G23*100</f>
        <v>12.741463414634147</v>
      </c>
      <c r="AB23" s="169"/>
    </row>
    <row r="24" spans="1:28" s="30" customFormat="1" ht="51.75" customHeight="1" x14ac:dyDescent="0.25">
      <c r="A24" s="166">
        <v>3</v>
      </c>
      <c r="B24" s="167" t="s">
        <v>45</v>
      </c>
      <c r="C24" s="168" t="s">
        <v>44</v>
      </c>
      <c r="D24" s="42" t="s">
        <v>43</v>
      </c>
      <c r="E24" s="77" t="s">
        <v>40</v>
      </c>
      <c r="F24" s="71">
        <v>5</v>
      </c>
      <c r="G24" s="43">
        <v>160000000</v>
      </c>
      <c r="H24" s="82">
        <v>1</v>
      </c>
      <c r="I24" s="46"/>
      <c r="J24" s="87">
        <v>1</v>
      </c>
      <c r="K24" s="46">
        <v>5000000</v>
      </c>
      <c r="L24" s="46"/>
      <c r="M24" s="46"/>
      <c r="N24" s="46"/>
      <c r="O24" s="76"/>
      <c r="P24" s="46"/>
      <c r="Q24" s="46"/>
      <c r="R24" s="46"/>
      <c r="S24" s="46"/>
      <c r="T24" s="53">
        <f t="shared" si="6"/>
        <v>0</v>
      </c>
      <c r="U24" s="53">
        <f t="shared" si="5"/>
        <v>0</v>
      </c>
      <c r="V24" s="106">
        <f t="shared" si="8"/>
        <v>0</v>
      </c>
      <c r="W24" s="106">
        <f t="shared" si="9"/>
        <v>0</v>
      </c>
      <c r="X24" s="123">
        <f t="shared" si="10"/>
        <v>0</v>
      </c>
      <c r="Y24" s="40">
        <f t="shared" si="2"/>
        <v>0</v>
      </c>
      <c r="Z24" s="106">
        <f t="shared" si="11"/>
        <v>0</v>
      </c>
      <c r="AA24" s="105">
        <f t="shared" si="12"/>
        <v>0</v>
      </c>
      <c r="AB24" s="169" t="s">
        <v>3</v>
      </c>
    </row>
    <row r="25" spans="1:28" s="30" customFormat="1" ht="43.5" customHeight="1" x14ac:dyDescent="0.25">
      <c r="A25" s="166"/>
      <c r="B25" s="167"/>
      <c r="C25" s="168"/>
      <c r="D25" s="42" t="s">
        <v>42</v>
      </c>
      <c r="E25" s="85" t="s">
        <v>40</v>
      </c>
      <c r="F25" s="71">
        <v>60</v>
      </c>
      <c r="G25" s="43">
        <v>1220234803</v>
      </c>
      <c r="H25" s="82">
        <v>12</v>
      </c>
      <c r="I25" s="46"/>
      <c r="J25" s="139">
        <v>12</v>
      </c>
      <c r="K25" s="46">
        <v>150234803</v>
      </c>
      <c r="L25" s="139">
        <v>12</v>
      </c>
      <c r="M25" s="46">
        <v>4550000</v>
      </c>
      <c r="N25" s="46">
        <v>12</v>
      </c>
      <c r="O25" s="76">
        <f>55914800-M25</f>
        <v>51364800</v>
      </c>
      <c r="P25" s="46"/>
      <c r="Q25" s="46"/>
      <c r="R25" s="46"/>
      <c r="S25" s="46"/>
      <c r="T25" s="53">
        <f t="shared" si="6"/>
        <v>24</v>
      </c>
      <c r="U25" s="53">
        <f t="shared" si="5"/>
        <v>55914800</v>
      </c>
      <c r="V25" s="106">
        <f t="shared" si="8"/>
        <v>200</v>
      </c>
      <c r="W25" s="106">
        <f t="shared" si="9"/>
        <v>37.218273584716584</v>
      </c>
      <c r="X25" s="124">
        <f t="shared" si="10"/>
        <v>24</v>
      </c>
      <c r="Y25" s="40">
        <f t="shared" si="2"/>
        <v>55914800</v>
      </c>
      <c r="Z25" s="106">
        <f t="shared" si="11"/>
        <v>40</v>
      </c>
      <c r="AA25" s="105">
        <f t="shared" si="12"/>
        <v>4.5822984119557191</v>
      </c>
      <c r="AB25" s="169"/>
    </row>
    <row r="26" spans="1:28" s="30" customFormat="1" ht="51.75" customHeight="1" x14ac:dyDescent="0.25">
      <c r="A26" s="166"/>
      <c r="B26" s="167"/>
      <c r="C26" s="168"/>
      <c r="D26" s="42" t="s">
        <v>41</v>
      </c>
      <c r="E26" s="85" t="s">
        <v>40</v>
      </c>
      <c r="F26" s="71">
        <v>140</v>
      </c>
      <c r="G26" s="43">
        <v>335000000</v>
      </c>
      <c r="H26" s="82">
        <v>28</v>
      </c>
      <c r="I26" s="46"/>
      <c r="J26" s="87">
        <v>28</v>
      </c>
      <c r="K26" s="46">
        <v>15000000</v>
      </c>
      <c r="L26" s="46"/>
      <c r="M26" s="46"/>
      <c r="N26" s="143">
        <v>18</v>
      </c>
      <c r="O26" s="76">
        <v>14175000</v>
      </c>
      <c r="P26" s="46"/>
      <c r="Q26" s="46"/>
      <c r="R26" s="46"/>
      <c r="S26" s="46"/>
      <c r="T26" s="53">
        <f t="shared" si="6"/>
        <v>18</v>
      </c>
      <c r="U26" s="53">
        <f t="shared" si="5"/>
        <v>14175000</v>
      </c>
      <c r="V26" s="106">
        <f t="shared" si="8"/>
        <v>64.285714285714292</v>
      </c>
      <c r="W26" s="106">
        <f t="shared" si="9"/>
        <v>94.5</v>
      </c>
      <c r="X26" s="124">
        <f t="shared" si="10"/>
        <v>18</v>
      </c>
      <c r="Y26" s="40">
        <f t="shared" si="2"/>
        <v>14175000</v>
      </c>
      <c r="Z26" s="106">
        <f t="shared" si="11"/>
        <v>12.857142857142856</v>
      </c>
      <c r="AA26" s="105">
        <f t="shared" si="12"/>
        <v>4.2313432835820901</v>
      </c>
      <c r="AB26" s="169"/>
    </row>
    <row r="27" spans="1:28" s="30" customFormat="1" ht="51.75" customHeight="1" x14ac:dyDescent="0.25">
      <c r="A27" s="45">
        <v>4</v>
      </c>
      <c r="B27" s="47" t="s">
        <v>39</v>
      </c>
      <c r="C27" s="44" t="s">
        <v>38</v>
      </c>
      <c r="D27" s="42" t="s">
        <v>37</v>
      </c>
      <c r="E27" s="77" t="s">
        <v>26</v>
      </c>
      <c r="F27" s="71">
        <v>60</v>
      </c>
      <c r="G27" s="43">
        <v>343200000</v>
      </c>
      <c r="H27" s="82">
        <v>12</v>
      </c>
      <c r="I27" s="46"/>
      <c r="J27" s="87">
        <v>12</v>
      </c>
      <c r="K27" s="46">
        <v>13200000</v>
      </c>
      <c r="L27" s="46">
        <v>3</v>
      </c>
      <c r="M27" s="46">
        <v>2000000</v>
      </c>
      <c r="N27" s="46">
        <v>3</v>
      </c>
      <c r="O27" s="76">
        <v>3000000</v>
      </c>
      <c r="P27" s="46"/>
      <c r="Q27" s="46"/>
      <c r="R27" s="46"/>
      <c r="S27" s="46"/>
      <c r="T27" s="53">
        <f t="shared" si="6"/>
        <v>6</v>
      </c>
      <c r="U27" s="53">
        <f t="shared" si="5"/>
        <v>5000000</v>
      </c>
      <c r="V27" s="106">
        <f t="shared" si="8"/>
        <v>50</v>
      </c>
      <c r="W27" s="106">
        <f t="shared" si="9"/>
        <v>37.878787878787875</v>
      </c>
      <c r="X27" s="123">
        <f t="shared" si="10"/>
        <v>6</v>
      </c>
      <c r="Y27" s="40">
        <f t="shared" si="2"/>
        <v>5000000</v>
      </c>
      <c r="Z27" s="106">
        <f t="shared" si="11"/>
        <v>10</v>
      </c>
      <c r="AA27" s="105">
        <f t="shared" si="12"/>
        <v>1.4568764568764567</v>
      </c>
      <c r="AB27" s="42" t="s">
        <v>3</v>
      </c>
    </row>
    <row r="28" spans="1:28" s="30" customFormat="1" ht="51.75" customHeight="1" x14ac:dyDescent="0.25">
      <c r="A28" s="45">
        <v>5</v>
      </c>
      <c r="B28" s="47" t="s">
        <v>36</v>
      </c>
      <c r="C28" s="44" t="s">
        <v>35</v>
      </c>
      <c r="D28" s="42" t="s">
        <v>34</v>
      </c>
      <c r="E28" s="77" t="s">
        <v>5</v>
      </c>
      <c r="F28" s="71">
        <v>5</v>
      </c>
      <c r="G28" s="43">
        <v>720000000</v>
      </c>
      <c r="H28" s="82">
        <v>1</v>
      </c>
      <c r="I28" s="46"/>
      <c r="J28" s="87">
        <v>1</v>
      </c>
      <c r="K28" s="46">
        <v>50000000</v>
      </c>
      <c r="L28" s="46">
        <v>1</v>
      </c>
      <c r="M28" s="46">
        <v>2500000</v>
      </c>
      <c r="N28" s="46">
        <v>2</v>
      </c>
      <c r="O28" s="76">
        <f>13600000-M28</f>
        <v>11100000</v>
      </c>
      <c r="P28" s="46"/>
      <c r="Q28" s="46"/>
      <c r="R28" s="46"/>
      <c r="S28" s="46"/>
      <c r="T28" s="53">
        <f t="shared" si="6"/>
        <v>3</v>
      </c>
      <c r="U28" s="53">
        <f t="shared" si="5"/>
        <v>13600000</v>
      </c>
      <c r="V28" s="106">
        <f t="shared" si="8"/>
        <v>300</v>
      </c>
      <c r="W28" s="106">
        <f t="shared" si="9"/>
        <v>27.200000000000003</v>
      </c>
      <c r="X28" s="123">
        <f t="shared" si="10"/>
        <v>3</v>
      </c>
      <c r="Y28" s="40">
        <f t="shared" si="2"/>
        <v>13600000</v>
      </c>
      <c r="Z28" s="106">
        <f t="shared" si="11"/>
        <v>60</v>
      </c>
      <c r="AA28" s="105">
        <f t="shared" si="12"/>
        <v>1.8888888888888888</v>
      </c>
      <c r="AB28" s="42" t="s">
        <v>3</v>
      </c>
    </row>
    <row r="29" spans="1:28" s="30" customFormat="1" ht="51.75" customHeight="1" x14ac:dyDescent="0.25">
      <c r="A29" s="45">
        <v>6</v>
      </c>
      <c r="B29" s="47" t="s">
        <v>33</v>
      </c>
      <c r="C29" s="47" t="s">
        <v>32</v>
      </c>
      <c r="D29" s="42" t="s">
        <v>31</v>
      </c>
      <c r="E29" s="77" t="s">
        <v>26</v>
      </c>
      <c r="F29" s="71">
        <v>60</v>
      </c>
      <c r="G29" s="43">
        <v>350000000</v>
      </c>
      <c r="H29" s="82">
        <v>12</v>
      </c>
      <c r="I29" s="87"/>
      <c r="J29" s="87">
        <v>12</v>
      </c>
      <c r="K29" s="87">
        <v>20000000</v>
      </c>
      <c r="L29" s="87">
        <v>3</v>
      </c>
      <c r="M29" s="41">
        <v>3510000</v>
      </c>
      <c r="N29" s="87">
        <v>3</v>
      </c>
      <c r="O29" s="76">
        <f>7020000-M29</f>
        <v>3510000</v>
      </c>
      <c r="P29" s="87"/>
      <c r="Q29" s="41"/>
      <c r="R29" s="87"/>
      <c r="S29" s="41"/>
      <c r="T29" s="53">
        <f t="shared" si="6"/>
        <v>6</v>
      </c>
      <c r="U29" s="53">
        <f t="shared" si="5"/>
        <v>7020000</v>
      </c>
      <c r="V29" s="106">
        <f t="shared" si="8"/>
        <v>50</v>
      </c>
      <c r="W29" s="106">
        <f t="shared" si="9"/>
        <v>35.099999999999994</v>
      </c>
      <c r="X29" s="123">
        <f t="shared" si="10"/>
        <v>6</v>
      </c>
      <c r="Y29" s="40">
        <f t="shared" si="2"/>
        <v>7020000</v>
      </c>
      <c r="Z29" s="106">
        <f t="shared" si="11"/>
        <v>10</v>
      </c>
      <c r="AA29" s="105">
        <f t="shared" si="12"/>
        <v>2.0057142857142858</v>
      </c>
      <c r="AB29" s="42" t="s">
        <v>3</v>
      </c>
    </row>
    <row r="30" spans="1:28" s="30" customFormat="1" ht="51.75" customHeight="1" x14ac:dyDescent="0.25">
      <c r="A30" s="166">
        <v>7</v>
      </c>
      <c r="B30" s="167" t="s">
        <v>30</v>
      </c>
      <c r="C30" s="168" t="s">
        <v>29</v>
      </c>
      <c r="D30" s="42" t="s">
        <v>28</v>
      </c>
      <c r="E30" s="77" t="s">
        <v>26</v>
      </c>
      <c r="F30" s="71">
        <v>60</v>
      </c>
      <c r="G30" s="43">
        <v>1789100000</v>
      </c>
      <c r="H30" s="82">
        <v>12</v>
      </c>
      <c r="I30" s="87"/>
      <c r="J30" s="87">
        <v>12</v>
      </c>
      <c r="K30" s="46">
        <v>89100000</v>
      </c>
      <c r="L30" s="87">
        <v>3</v>
      </c>
      <c r="M30" s="41">
        <v>39490000</v>
      </c>
      <c r="N30" s="87">
        <v>3</v>
      </c>
      <c r="O30" s="76">
        <f>82258000-M30</f>
        <v>42768000</v>
      </c>
      <c r="P30" s="87"/>
      <c r="Q30" s="41"/>
      <c r="R30" s="87"/>
      <c r="S30" s="41"/>
      <c r="T30" s="53">
        <f t="shared" si="6"/>
        <v>6</v>
      </c>
      <c r="U30" s="53">
        <f t="shared" si="5"/>
        <v>82258000</v>
      </c>
      <c r="V30" s="106">
        <f t="shared" si="8"/>
        <v>50</v>
      </c>
      <c r="W30" s="106">
        <f t="shared" si="9"/>
        <v>92.320987654320987</v>
      </c>
      <c r="X30" s="123">
        <f t="shared" si="10"/>
        <v>6</v>
      </c>
      <c r="Y30" s="40">
        <f t="shared" si="2"/>
        <v>82258000</v>
      </c>
      <c r="Z30" s="106">
        <f t="shared" si="11"/>
        <v>10</v>
      </c>
      <c r="AA30" s="105">
        <f t="shared" si="12"/>
        <v>4.5977307025878931</v>
      </c>
      <c r="AB30" s="169" t="s">
        <v>3</v>
      </c>
    </row>
    <row r="31" spans="1:28" s="30" customFormat="1" ht="51.75" customHeight="1" x14ac:dyDescent="0.25">
      <c r="A31" s="166"/>
      <c r="B31" s="167"/>
      <c r="C31" s="168"/>
      <c r="D31" s="42" t="s">
        <v>27</v>
      </c>
      <c r="E31" s="77" t="s">
        <v>26</v>
      </c>
      <c r="F31" s="71">
        <v>60</v>
      </c>
      <c r="G31" s="43">
        <v>350000000</v>
      </c>
      <c r="H31" s="82">
        <v>12</v>
      </c>
      <c r="I31" s="87"/>
      <c r="J31" s="87">
        <v>12</v>
      </c>
      <c r="K31" s="46">
        <v>20000000</v>
      </c>
      <c r="L31" s="87">
        <v>3</v>
      </c>
      <c r="M31" s="41"/>
      <c r="N31" s="87">
        <v>3</v>
      </c>
      <c r="O31" s="76">
        <v>18710000</v>
      </c>
      <c r="P31" s="87"/>
      <c r="Q31" s="41"/>
      <c r="R31" s="87"/>
      <c r="S31" s="41"/>
      <c r="T31" s="53">
        <f t="shared" si="6"/>
        <v>6</v>
      </c>
      <c r="U31" s="53">
        <f>M31+O31+Q31+S31</f>
        <v>18710000</v>
      </c>
      <c r="V31" s="106">
        <f t="shared" si="8"/>
        <v>50</v>
      </c>
      <c r="W31" s="106">
        <f t="shared" si="9"/>
        <v>93.55</v>
      </c>
      <c r="X31" s="123">
        <f t="shared" si="10"/>
        <v>6</v>
      </c>
      <c r="Y31" s="40">
        <f t="shared" si="2"/>
        <v>18710000</v>
      </c>
      <c r="Z31" s="106">
        <f t="shared" si="11"/>
        <v>10</v>
      </c>
      <c r="AA31" s="105">
        <f t="shared" si="12"/>
        <v>5.3457142857142852</v>
      </c>
      <c r="AB31" s="169"/>
    </row>
    <row r="32" spans="1:28" s="30" customFormat="1" ht="26.25" customHeight="1" x14ac:dyDescent="0.25">
      <c r="A32" s="161" t="s">
        <v>160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51"/>
      <c r="U32" s="51"/>
      <c r="V32" s="101">
        <f>AVERAGE(V13:V31)</f>
        <v>65.857572583460907</v>
      </c>
      <c r="W32" s="101">
        <f>AVERAGE(W13:W31)</f>
        <v>45.771239116265718</v>
      </c>
      <c r="X32" s="125"/>
      <c r="Y32" s="49"/>
      <c r="Z32" s="101">
        <f>AVERAGE(Z13:Z31)</f>
        <v>12.446831988427913</v>
      </c>
      <c r="AA32" s="101">
        <f>AVERAGE(AA13:AA31)</f>
        <v>3.574125208183339</v>
      </c>
      <c r="AB32" s="49"/>
    </row>
    <row r="33" spans="1:28" s="68" customFormat="1" ht="54.95" customHeight="1" x14ac:dyDescent="0.25">
      <c r="A33" s="179">
        <v>4</v>
      </c>
      <c r="B33" s="160" t="s">
        <v>25</v>
      </c>
      <c r="C33" s="160" t="s">
        <v>24</v>
      </c>
      <c r="D33" s="119" t="s">
        <v>157</v>
      </c>
      <c r="E33" s="69" t="s">
        <v>1</v>
      </c>
      <c r="F33" s="70">
        <v>100</v>
      </c>
      <c r="G33" s="170">
        <f>G35</f>
        <v>340000000</v>
      </c>
      <c r="H33" s="164">
        <v>100</v>
      </c>
      <c r="I33" s="170"/>
      <c r="J33" s="116">
        <v>90</v>
      </c>
      <c r="K33" s="164">
        <f>K35</f>
        <v>10000000</v>
      </c>
      <c r="L33" s="223"/>
      <c r="M33" s="164">
        <f>M35</f>
        <v>0</v>
      </c>
      <c r="N33" s="223">
        <v>54</v>
      </c>
      <c r="O33" s="164">
        <f>O35</f>
        <v>6000000</v>
      </c>
      <c r="P33" s="121"/>
      <c r="Q33" s="164">
        <f>Q35</f>
        <v>0</v>
      </c>
      <c r="R33" s="121"/>
      <c r="S33" s="164">
        <f>S35</f>
        <v>0</v>
      </c>
      <c r="T33" s="181">
        <f>L33+N33+P33+R33</f>
        <v>54</v>
      </c>
      <c r="U33" s="164">
        <f>M33+O33+Q33+S33</f>
        <v>6000000</v>
      </c>
      <c r="V33" s="181">
        <f>T33/J33*100</f>
        <v>60</v>
      </c>
      <c r="W33" s="163">
        <f>U33/K33*100</f>
        <v>60</v>
      </c>
      <c r="X33" s="225">
        <f>T33</f>
        <v>54</v>
      </c>
      <c r="Y33" s="164">
        <f>U33</f>
        <v>6000000</v>
      </c>
      <c r="Z33" s="181">
        <f>X33/F33*100</f>
        <v>54</v>
      </c>
      <c r="AA33" s="163">
        <f>Y33/G33*100</f>
        <v>1.7647058823529411</v>
      </c>
      <c r="AB33" s="203" t="s">
        <v>3</v>
      </c>
    </row>
    <row r="34" spans="1:28" s="68" customFormat="1" ht="63.6" customHeight="1" x14ac:dyDescent="0.25">
      <c r="A34" s="179"/>
      <c r="B34" s="160"/>
      <c r="C34" s="160"/>
      <c r="D34" s="67" t="s">
        <v>159</v>
      </c>
      <c r="E34" s="69" t="s">
        <v>1</v>
      </c>
      <c r="F34" s="70">
        <v>100</v>
      </c>
      <c r="G34" s="170"/>
      <c r="H34" s="164"/>
      <c r="I34" s="170"/>
      <c r="J34" s="116">
        <v>90</v>
      </c>
      <c r="K34" s="164"/>
      <c r="L34" s="224"/>
      <c r="M34" s="164"/>
      <c r="N34" s="224"/>
      <c r="O34" s="164"/>
      <c r="P34" s="121"/>
      <c r="Q34" s="164"/>
      <c r="R34" s="121"/>
      <c r="S34" s="164"/>
      <c r="T34" s="183"/>
      <c r="U34" s="164"/>
      <c r="V34" s="183"/>
      <c r="W34" s="163"/>
      <c r="X34" s="227"/>
      <c r="Y34" s="164"/>
      <c r="Z34" s="183"/>
      <c r="AA34" s="163"/>
      <c r="AB34" s="204"/>
    </row>
    <row r="35" spans="1:28" s="30" customFormat="1" ht="66.599999999999994" customHeight="1" x14ac:dyDescent="0.25">
      <c r="A35" s="45">
        <v>1</v>
      </c>
      <c r="B35" s="47" t="s">
        <v>23</v>
      </c>
      <c r="C35" s="44" t="s">
        <v>22</v>
      </c>
      <c r="D35" s="72" t="s">
        <v>21</v>
      </c>
      <c r="E35" s="77" t="s">
        <v>5</v>
      </c>
      <c r="F35" s="71">
        <v>20</v>
      </c>
      <c r="G35" s="43">
        <v>340000000</v>
      </c>
      <c r="H35" s="82">
        <v>4</v>
      </c>
      <c r="I35" s="46"/>
      <c r="J35" s="92">
        <v>4</v>
      </c>
      <c r="K35" s="46">
        <v>10000000</v>
      </c>
      <c r="L35" s="46"/>
      <c r="M35" s="46"/>
      <c r="N35" s="94">
        <v>2</v>
      </c>
      <c r="O35" s="83">
        <v>6000000</v>
      </c>
      <c r="P35" s="43"/>
      <c r="Q35" s="46"/>
      <c r="R35" s="43"/>
      <c r="S35" s="46"/>
      <c r="T35" s="53">
        <f>L35+N35+P35+R35</f>
        <v>2</v>
      </c>
      <c r="U35" s="53">
        <f>M35+O35+Q35+S35</f>
        <v>6000000</v>
      </c>
      <c r="V35" s="106">
        <f>T35/J35*100</f>
        <v>50</v>
      </c>
      <c r="W35" s="106">
        <f>U35/K35*100</f>
        <v>60</v>
      </c>
      <c r="X35" s="123">
        <f>T35</f>
        <v>2</v>
      </c>
      <c r="Y35" s="40">
        <f>U35</f>
        <v>6000000</v>
      </c>
      <c r="Z35" s="106">
        <f>X35/F35*100</f>
        <v>10</v>
      </c>
      <c r="AA35" s="105">
        <f>Y35/G35*100</f>
        <v>1.7647058823529411</v>
      </c>
      <c r="AB35" s="42" t="s">
        <v>3</v>
      </c>
    </row>
    <row r="36" spans="1:28" s="30" customFormat="1" ht="26.25" customHeight="1" x14ac:dyDescent="0.25">
      <c r="A36" s="161" t="s">
        <v>160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51"/>
      <c r="U36" s="51"/>
      <c r="V36" s="101">
        <f>AVERAGE(V35)</f>
        <v>50</v>
      </c>
      <c r="W36" s="101">
        <f>AVERAGE(W35)</f>
        <v>60</v>
      </c>
      <c r="X36" s="50"/>
      <c r="Y36" s="49"/>
      <c r="Z36" s="101">
        <f>AVERAGE(Z35)</f>
        <v>10</v>
      </c>
      <c r="AA36" s="101">
        <f>AVERAGE(AA35)</f>
        <v>1.7647058823529411</v>
      </c>
      <c r="AB36" s="49"/>
    </row>
    <row r="37" spans="1:28" s="68" customFormat="1" ht="78.95" customHeight="1" x14ac:dyDescent="0.25">
      <c r="A37" s="160">
        <v>5</v>
      </c>
      <c r="B37" s="160" t="s">
        <v>20</v>
      </c>
      <c r="C37" s="165" t="s">
        <v>19</v>
      </c>
      <c r="D37" s="119" t="s">
        <v>158</v>
      </c>
      <c r="E37" s="69" t="s">
        <v>1</v>
      </c>
      <c r="F37" s="70">
        <v>100</v>
      </c>
      <c r="G37" s="190">
        <f>SUM(G39:G42)</f>
        <v>2410000000</v>
      </c>
      <c r="H37" s="170">
        <v>100</v>
      </c>
      <c r="I37" s="170"/>
      <c r="J37" s="116">
        <v>90</v>
      </c>
      <c r="K37" s="190">
        <f>SUM(K39:K42)</f>
        <v>120000000</v>
      </c>
      <c r="L37" s="223">
        <v>6</v>
      </c>
      <c r="M37" s="191">
        <f>SUM(M39:M42)</f>
        <v>7400000</v>
      </c>
      <c r="N37" s="223">
        <v>6</v>
      </c>
      <c r="O37" s="192">
        <f>SUM(O39:O42)</f>
        <v>7500000</v>
      </c>
      <c r="P37" s="121"/>
      <c r="Q37" s="192">
        <f>SUM(Q39:Q42)</f>
        <v>0</v>
      </c>
      <c r="R37" s="121"/>
      <c r="S37" s="192">
        <f>SUM(S39:S42)</f>
        <v>0</v>
      </c>
      <c r="T37" s="181">
        <f>L37+N37+P37+R37</f>
        <v>12</v>
      </c>
      <c r="U37" s="191">
        <f>M37+O37+Q37+S37</f>
        <v>14900000</v>
      </c>
      <c r="V37" s="181">
        <f>T37/J37*100</f>
        <v>13.333333333333334</v>
      </c>
      <c r="W37" s="172">
        <f>U37/K37*100</f>
        <v>12.416666666666666</v>
      </c>
      <c r="X37" s="225">
        <f t="shared" ref="X37:X42" si="13">T37</f>
        <v>12</v>
      </c>
      <c r="Y37" s="191">
        <f>U37</f>
        <v>14900000</v>
      </c>
      <c r="Z37" s="181">
        <f>X37/F37*100</f>
        <v>12</v>
      </c>
      <c r="AA37" s="172">
        <f>Y37/G37*100</f>
        <v>0.61825726141078841</v>
      </c>
      <c r="AB37" s="160" t="s">
        <v>3</v>
      </c>
    </row>
    <row r="38" spans="1:28" s="126" customFormat="1" ht="61.5" customHeight="1" x14ac:dyDescent="0.25">
      <c r="A38" s="160"/>
      <c r="B38" s="160"/>
      <c r="C38" s="165"/>
      <c r="D38" s="67" t="s">
        <v>18</v>
      </c>
      <c r="E38" s="69" t="s">
        <v>1</v>
      </c>
      <c r="F38" s="70">
        <v>100</v>
      </c>
      <c r="G38" s="190"/>
      <c r="H38" s="170"/>
      <c r="I38" s="170"/>
      <c r="J38" s="116">
        <v>90</v>
      </c>
      <c r="K38" s="190"/>
      <c r="L38" s="224"/>
      <c r="M38" s="191"/>
      <c r="N38" s="224"/>
      <c r="O38" s="192"/>
      <c r="P38" s="121"/>
      <c r="Q38" s="192"/>
      <c r="R38" s="121"/>
      <c r="S38" s="192"/>
      <c r="T38" s="183"/>
      <c r="U38" s="191"/>
      <c r="V38" s="183"/>
      <c r="W38" s="172"/>
      <c r="X38" s="227"/>
      <c r="Y38" s="191"/>
      <c r="Z38" s="183"/>
      <c r="AA38" s="172"/>
      <c r="AB38" s="160"/>
    </row>
    <row r="39" spans="1:28" s="30" customFormat="1" ht="51" x14ac:dyDescent="0.25">
      <c r="A39" s="45">
        <v>1</v>
      </c>
      <c r="B39" s="47" t="s">
        <v>17</v>
      </c>
      <c r="C39" s="56" t="s">
        <v>16</v>
      </c>
      <c r="D39" s="42" t="s">
        <v>15</v>
      </c>
      <c r="E39" s="77" t="s">
        <v>4</v>
      </c>
      <c r="F39" s="71">
        <v>10</v>
      </c>
      <c r="G39" s="43">
        <v>700000000</v>
      </c>
      <c r="H39" s="82">
        <v>2</v>
      </c>
      <c r="I39" s="46"/>
      <c r="J39" s="92">
        <v>2</v>
      </c>
      <c r="K39" s="87">
        <v>60000000</v>
      </c>
      <c r="L39" s="91"/>
      <c r="M39" s="46"/>
      <c r="N39" s="46"/>
      <c r="O39" s="76"/>
      <c r="P39" s="46"/>
      <c r="Q39" s="46"/>
      <c r="R39" s="46"/>
      <c r="S39" s="46"/>
      <c r="T39" s="53">
        <f t="shared" ref="T39:T42" si="14">L39+N39+P39+R39</f>
        <v>0</v>
      </c>
      <c r="U39" s="53">
        <f>M39+O39+Q39+S39</f>
        <v>0</v>
      </c>
      <c r="V39" s="106">
        <f t="shared" ref="V39:V42" si="15">T39/J39*100</f>
        <v>0</v>
      </c>
      <c r="W39" s="106">
        <f>U39/K39*100</f>
        <v>0</v>
      </c>
      <c r="X39" s="123">
        <f t="shared" si="13"/>
        <v>0</v>
      </c>
      <c r="Y39" s="40">
        <f>U39</f>
        <v>0</v>
      </c>
      <c r="Z39" s="106">
        <f t="shared" ref="Z39:AA42" si="16">X39/F39*100</f>
        <v>0</v>
      </c>
      <c r="AA39" s="105">
        <f t="shared" si="16"/>
        <v>0</v>
      </c>
      <c r="AB39" s="42" t="s">
        <v>3</v>
      </c>
    </row>
    <row r="40" spans="1:28" s="30" customFormat="1" ht="65.25" customHeight="1" x14ac:dyDescent="0.25">
      <c r="A40" s="45">
        <v>2</v>
      </c>
      <c r="B40" s="47" t="s">
        <v>14</v>
      </c>
      <c r="C40" s="44" t="s">
        <v>13</v>
      </c>
      <c r="D40" s="42" t="s">
        <v>12</v>
      </c>
      <c r="E40" s="77" t="s">
        <v>5</v>
      </c>
      <c r="F40" s="71">
        <v>20</v>
      </c>
      <c r="G40" s="43">
        <v>660000000</v>
      </c>
      <c r="H40" s="82">
        <v>4</v>
      </c>
      <c r="I40" s="42"/>
      <c r="J40" s="87">
        <v>4</v>
      </c>
      <c r="K40" s="46">
        <v>10000000</v>
      </c>
      <c r="L40" s="91"/>
      <c r="M40" s="46"/>
      <c r="N40" s="91"/>
      <c r="O40" s="83"/>
      <c r="P40" s="46"/>
      <c r="Q40" s="46"/>
      <c r="R40" s="46"/>
      <c r="S40" s="46"/>
      <c r="T40" s="53">
        <f t="shared" si="14"/>
        <v>0</v>
      </c>
      <c r="U40" s="53">
        <f>M40+O40+Q40+S40</f>
        <v>0</v>
      </c>
      <c r="V40" s="106">
        <f t="shared" si="15"/>
        <v>0</v>
      </c>
      <c r="W40" s="106">
        <f>U40/K40*100</f>
        <v>0</v>
      </c>
      <c r="X40" s="123">
        <f t="shared" si="13"/>
        <v>0</v>
      </c>
      <c r="Y40" s="40">
        <f>U40</f>
        <v>0</v>
      </c>
      <c r="Z40" s="106">
        <f t="shared" si="16"/>
        <v>0</v>
      </c>
      <c r="AA40" s="105">
        <f t="shared" si="16"/>
        <v>0</v>
      </c>
      <c r="AB40" s="42" t="s">
        <v>3</v>
      </c>
    </row>
    <row r="41" spans="1:28" s="30" customFormat="1" ht="60" customHeight="1" x14ac:dyDescent="0.25">
      <c r="A41" s="45">
        <v>3</v>
      </c>
      <c r="B41" s="47" t="s">
        <v>11</v>
      </c>
      <c r="C41" s="44" t="s">
        <v>10</v>
      </c>
      <c r="D41" s="42" t="s">
        <v>9</v>
      </c>
      <c r="E41" s="77" t="s">
        <v>5</v>
      </c>
      <c r="F41" s="71">
        <v>20</v>
      </c>
      <c r="G41" s="43">
        <v>330000000</v>
      </c>
      <c r="H41" s="82">
        <v>4</v>
      </c>
      <c r="I41" s="87"/>
      <c r="J41" s="87">
        <v>4</v>
      </c>
      <c r="K41" s="87">
        <v>10000000</v>
      </c>
      <c r="L41" s="93"/>
      <c r="M41" s="41"/>
      <c r="N41" s="93"/>
      <c r="O41" s="83"/>
      <c r="P41" s="87"/>
      <c r="Q41" s="41"/>
      <c r="R41" s="87"/>
      <c r="S41" s="41"/>
      <c r="T41" s="53">
        <f t="shared" si="14"/>
        <v>0</v>
      </c>
      <c r="U41" s="53">
        <f>M41+O41+Q41+S41</f>
        <v>0</v>
      </c>
      <c r="V41" s="106">
        <f t="shared" si="15"/>
        <v>0</v>
      </c>
      <c r="W41" s="106">
        <f>U41/K41*100</f>
        <v>0</v>
      </c>
      <c r="X41" s="123">
        <f t="shared" si="13"/>
        <v>0</v>
      </c>
      <c r="Y41" s="40">
        <f>U41</f>
        <v>0</v>
      </c>
      <c r="Z41" s="106">
        <f t="shared" si="16"/>
        <v>0</v>
      </c>
      <c r="AA41" s="105">
        <f t="shared" si="16"/>
        <v>0</v>
      </c>
      <c r="AB41" s="42" t="s">
        <v>3</v>
      </c>
    </row>
    <row r="42" spans="1:28" s="30" customFormat="1" ht="98.1" customHeight="1" x14ac:dyDescent="0.25">
      <c r="A42" s="45">
        <v>4</v>
      </c>
      <c r="B42" s="47" t="s">
        <v>8</v>
      </c>
      <c r="C42" s="44" t="s">
        <v>7</v>
      </c>
      <c r="D42" s="42" t="s">
        <v>6</v>
      </c>
      <c r="E42" s="77" t="s">
        <v>5</v>
      </c>
      <c r="F42" s="71">
        <v>60</v>
      </c>
      <c r="G42" s="43">
        <v>720000000</v>
      </c>
      <c r="H42" s="82">
        <v>12</v>
      </c>
      <c r="I42" s="42"/>
      <c r="J42" s="87">
        <v>12</v>
      </c>
      <c r="K42" s="87">
        <v>40000000</v>
      </c>
      <c r="L42" s="87">
        <v>3</v>
      </c>
      <c r="M42" s="41">
        <v>7400000</v>
      </c>
      <c r="N42" s="87">
        <v>3</v>
      </c>
      <c r="O42" s="76">
        <f>14900000-M42</f>
        <v>7500000</v>
      </c>
      <c r="P42" s="87"/>
      <c r="Q42" s="41"/>
      <c r="R42" s="87"/>
      <c r="S42" s="41"/>
      <c r="T42" s="53">
        <f t="shared" si="14"/>
        <v>6</v>
      </c>
      <c r="U42" s="53">
        <f>M42+O42+Q42+S42</f>
        <v>14900000</v>
      </c>
      <c r="V42" s="106">
        <f t="shared" si="15"/>
        <v>50</v>
      </c>
      <c r="W42" s="106">
        <f>U42/K42*100</f>
        <v>37.25</v>
      </c>
      <c r="X42" s="123">
        <f t="shared" si="13"/>
        <v>6</v>
      </c>
      <c r="Y42" s="40">
        <f>U42</f>
        <v>14900000</v>
      </c>
      <c r="Z42" s="106">
        <f t="shared" si="16"/>
        <v>10</v>
      </c>
      <c r="AA42" s="105">
        <f t="shared" si="16"/>
        <v>2.0694444444444446</v>
      </c>
      <c r="AB42" s="42" t="s">
        <v>3</v>
      </c>
    </row>
    <row r="43" spans="1:28" s="30" customFormat="1" ht="26.25" customHeight="1" x14ac:dyDescent="0.25">
      <c r="A43" s="161" t="s">
        <v>160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51"/>
      <c r="U43" s="51"/>
      <c r="V43" s="101">
        <f>AVERAGE(V39:V42)</f>
        <v>12.5</v>
      </c>
      <c r="W43" s="101">
        <f>AVERAGE(W39:W42)</f>
        <v>9.3125</v>
      </c>
      <c r="X43" s="50"/>
      <c r="Y43" s="49"/>
      <c r="Z43" s="100">
        <f>AVERAGE(Z39:Z42)</f>
        <v>2.5</v>
      </c>
      <c r="AA43" s="101">
        <f>AVERAGE(AA39:AA42)</f>
        <v>0.51736111111111116</v>
      </c>
      <c r="AB43" s="49"/>
    </row>
    <row r="44" spans="1:28" s="30" customFormat="1" ht="26.25" customHeight="1" x14ac:dyDescent="0.25">
      <c r="A44" s="162" t="s">
        <v>161</v>
      </c>
      <c r="B44" s="162"/>
      <c r="C44" s="162"/>
      <c r="D44" s="162"/>
      <c r="E44" s="162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129"/>
      <c r="V44" s="130">
        <f>AVERAGE(V32,V36,V43)</f>
        <v>42.785857527820305</v>
      </c>
      <c r="W44" s="130">
        <f>AVERAGE(W32,W36,W43)</f>
        <v>38.361246372088573</v>
      </c>
      <c r="X44" s="131"/>
      <c r="Y44" s="132"/>
      <c r="Z44" s="130">
        <f>AVERAGE(Z32,Z36,Z43)</f>
        <v>8.3156106628093038</v>
      </c>
      <c r="AA44" s="130">
        <f>AVERAGE(AA32,AA36,AA43)</f>
        <v>1.9520640672157967</v>
      </c>
      <c r="AB44" s="132"/>
    </row>
    <row r="45" spans="1:28" s="30" customFormat="1" ht="26.25" customHeight="1" x14ac:dyDescent="0.25">
      <c r="A45" s="162" t="s">
        <v>162</v>
      </c>
      <c r="B45" s="162"/>
      <c r="C45" s="162"/>
      <c r="D45" s="162"/>
      <c r="E45" s="162"/>
      <c r="F45" s="128"/>
      <c r="G45" s="128">
        <f>G9+G33+G37</f>
        <v>13509634803</v>
      </c>
      <c r="H45" s="128"/>
      <c r="I45" s="128">
        <f>I9+I33+I37</f>
        <v>0</v>
      </c>
      <c r="J45" s="128"/>
      <c r="K45" s="128">
        <f>K9+K33+K37</f>
        <v>810634803</v>
      </c>
      <c r="L45" s="128"/>
      <c r="M45" s="128">
        <f>M9+M33+M37</f>
        <v>193040200</v>
      </c>
      <c r="N45" s="128"/>
      <c r="O45" s="128">
        <f>O9+O33+O37</f>
        <v>208432300</v>
      </c>
      <c r="P45" s="128"/>
      <c r="Q45" s="128">
        <f>Q9+Q33+Q37</f>
        <v>0</v>
      </c>
      <c r="R45" s="128"/>
      <c r="S45" s="128">
        <f>S9+S33+S37</f>
        <v>0</v>
      </c>
      <c r="T45" s="129"/>
      <c r="U45" s="128">
        <f>U9+U33+U37</f>
        <v>401472500</v>
      </c>
      <c r="V45" s="153">
        <f>AVERAGE(V9:V12,V33:V34,V37:V38)</f>
        <v>44.814814814814817</v>
      </c>
      <c r="W45" s="130">
        <f>AVERAGE(W9:W12,W33:W34,W37:W38)</f>
        <v>42.7770042836434</v>
      </c>
      <c r="X45" s="131"/>
      <c r="Y45" s="128">
        <f>Y9+Y33+Y37</f>
        <v>401472500</v>
      </c>
      <c r="Z45" s="130">
        <f>AVERAGE(Z9:Z12,Z33:Z34,Z37:Z38)</f>
        <v>40.333333333333336</v>
      </c>
      <c r="AA45" s="130">
        <f>AVERAGE(AA9:AA12,AA33:AA34,AA37:AA38)</f>
        <v>1.9733341122366752</v>
      </c>
      <c r="AB45" s="132"/>
    </row>
    <row r="46" spans="1:28" s="68" customFormat="1" ht="39.75" customHeight="1" x14ac:dyDescent="0.25">
      <c r="A46" s="179">
        <v>1</v>
      </c>
      <c r="B46" s="160" t="s">
        <v>119</v>
      </c>
      <c r="C46" s="165" t="s">
        <v>118</v>
      </c>
      <c r="D46" s="67" t="s">
        <v>117</v>
      </c>
      <c r="E46" s="69" t="s">
        <v>1</v>
      </c>
      <c r="F46" s="70">
        <v>100</v>
      </c>
      <c r="G46" s="164">
        <f>SUM(G49:G60)</f>
        <v>10704950000</v>
      </c>
      <c r="H46" s="164">
        <v>100</v>
      </c>
      <c r="I46" s="164"/>
      <c r="J46" s="114">
        <v>85</v>
      </c>
      <c r="K46" s="164">
        <f>SUM(K49:K60)</f>
        <v>826950000</v>
      </c>
      <c r="L46" s="181">
        <f>M46/K46*85%</f>
        <v>3.0836205332849627E-3</v>
      </c>
      <c r="M46" s="164">
        <f>SUM(M49:M60)</f>
        <v>3000000</v>
      </c>
      <c r="N46" s="181">
        <v>28</v>
      </c>
      <c r="O46" s="164">
        <f>SUM(O49:O60)</f>
        <v>267760000</v>
      </c>
      <c r="P46" s="114"/>
      <c r="Q46" s="164">
        <f>SUM(Q49:Q60)</f>
        <v>0</v>
      </c>
      <c r="R46" s="114"/>
      <c r="S46" s="164">
        <f>SUM(S49:S60)</f>
        <v>0</v>
      </c>
      <c r="T46" s="181">
        <f>L46+N46+P46+R46</f>
        <v>28.003083620533285</v>
      </c>
      <c r="U46" s="164">
        <f>M46+O46+Q46+S46</f>
        <v>270760000</v>
      </c>
      <c r="V46" s="181">
        <f>T46/J46*100</f>
        <v>32.944804259450919</v>
      </c>
      <c r="W46" s="163">
        <f>U46/K46*100</f>
        <v>32.742003748715156</v>
      </c>
      <c r="X46" s="225">
        <f>T46</f>
        <v>28.003083620533285</v>
      </c>
      <c r="Y46" s="164">
        <f>U46</f>
        <v>270760000</v>
      </c>
      <c r="Z46" s="181">
        <f>X46/F46*100</f>
        <v>28.003083620533285</v>
      </c>
      <c r="AA46" s="163">
        <f>Y46/G46*100</f>
        <v>2.5292971942886235</v>
      </c>
      <c r="AB46" s="165" t="s">
        <v>87</v>
      </c>
    </row>
    <row r="47" spans="1:28" s="68" customFormat="1" ht="41.25" customHeight="1" x14ac:dyDescent="0.25">
      <c r="A47" s="179"/>
      <c r="B47" s="160"/>
      <c r="C47" s="165"/>
      <c r="D47" s="67" t="s">
        <v>116</v>
      </c>
      <c r="E47" s="69" t="s">
        <v>1</v>
      </c>
      <c r="F47" s="70">
        <v>100</v>
      </c>
      <c r="G47" s="164"/>
      <c r="H47" s="164"/>
      <c r="I47" s="164"/>
      <c r="J47" s="114">
        <v>85</v>
      </c>
      <c r="K47" s="164"/>
      <c r="L47" s="182"/>
      <c r="M47" s="164"/>
      <c r="N47" s="182"/>
      <c r="O47" s="164"/>
      <c r="P47" s="114"/>
      <c r="Q47" s="164"/>
      <c r="R47" s="114"/>
      <c r="S47" s="164"/>
      <c r="T47" s="182"/>
      <c r="U47" s="164"/>
      <c r="V47" s="182"/>
      <c r="W47" s="163"/>
      <c r="X47" s="226"/>
      <c r="Y47" s="164"/>
      <c r="Z47" s="182"/>
      <c r="AA47" s="163"/>
      <c r="AB47" s="165"/>
    </row>
    <row r="48" spans="1:28" s="68" customFormat="1" ht="39.75" customHeight="1" x14ac:dyDescent="0.25">
      <c r="A48" s="179"/>
      <c r="B48" s="160"/>
      <c r="C48" s="165"/>
      <c r="D48" s="67" t="s">
        <v>115</v>
      </c>
      <c r="E48" s="69" t="s">
        <v>1</v>
      </c>
      <c r="F48" s="70">
        <v>100</v>
      </c>
      <c r="G48" s="164"/>
      <c r="H48" s="164"/>
      <c r="I48" s="164"/>
      <c r="J48" s="114">
        <v>85</v>
      </c>
      <c r="K48" s="164"/>
      <c r="L48" s="183"/>
      <c r="M48" s="164"/>
      <c r="N48" s="183"/>
      <c r="O48" s="164"/>
      <c r="P48" s="114"/>
      <c r="Q48" s="164"/>
      <c r="R48" s="114"/>
      <c r="S48" s="164"/>
      <c r="T48" s="183"/>
      <c r="U48" s="164"/>
      <c r="V48" s="183"/>
      <c r="W48" s="163"/>
      <c r="X48" s="227"/>
      <c r="Y48" s="164"/>
      <c r="Z48" s="183"/>
      <c r="AA48" s="163"/>
      <c r="AB48" s="165"/>
    </row>
    <row r="49" spans="1:28" s="30" customFormat="1" ht="75.75" customHeight="1" x14ac:dyDescent="0.25">
      <c r="A49" s="45">
        <v>1</v>
      </c>
      <c r="B49" s="72" t="s">
        <v>114</v>
      </c>
      <c r="C49" s="44" t="s">
        <v>113</v>
      </c>
      <c r="D49" s="42" t="s">
        <v>112</v>
      </c>
      <c r="E49" s="71" t="s">
        <v>75</v>
      </c>
      <c r="F49" s="72">
        <v>1400</v>
      </c>
      <c r="G49" s="43">
        <v>1520000000</v>
      </c>
      <c r="H49" s="73">
        <v>120</v>
      </c>
      <c r="I49" s="52">
        <v>198520000</v>
      </c>
      <c r="J49" s="74">
        <v>200</v>
      </c>
      <c r="K49" s="52">
        <v>120000000</v>
      </c>
      <c r="L49" s="40"/>
      <c r="M49" s="46"/>
      <c r="N49" s="144">
        <v>120</v>
      </c>
      <c r="O49" s="143">
        <v>51300000</v>
      </c>
      <c r="P49" s="52"/>
      <c r="Q49" s="46"/>
      <c r="R49" s="52"/>
      <c r="S49" s="76"/>
      <c r="T49" s="53">
        <f>L49+N49+P49+R49</f>
        <v>120</v>
      </c>
      <c r="U49" s="53">
        <f>M49+O49+Q49+S49</f>
        <v>51300000</v>
      </c>
      <c r="V49" s="105">
        <f>T49/J49*100</f>
        <v>60</v>
      </c>
      <c r="W49" s="106">
        <f>U49/K49*100</f>
        <v>42.75</v>
      </c>
      <c r="X49" s="107">
        <f t="shared" ref="X49:X56" si="17">T49</f>
        <v>120</v>
      </c>
      <c r="Y49" s="40">
        <f t="shared" ref="Y49:Y64" si="18">U49</f>
        <v>51300000</v>
      </c>
      <c r="Z49" s="108">
        <f>X49/F49*100</f>
        <v>8.5714285714285712</v>
      </c>
      <c r="AA49" s="105">
        <f>Y49/G49*100</f>
        <v>3.375</v>
      </c>
      <c r="AB49" s="42" t="s">
        <v>87</v>
      </c>
    </row>
    <row r="50" spans="1:28" s="30" customFormat="1" ht="41.25" customHeight="1" x14ac:dyDescent="0.25">
      <c r="A50" s="166">
        <v>2</v>
      </c>
      <c r="B50" s="169" t="s">
        <v>111</v>
      </c>
      <c r="C50" s="207" t="s">
        <v>110</v>
      </c>
      <c r="D50" s="56" t="s">
        <v>109</v>
      </c>
      <c r="E50" s="71" t="s">
        <v>85</v>
      </c>
      <c r="F50" s="72">
        <v>30</v>
      </c>
      <c r="G50" s="55">
        <v>348000000</v>
      </c>
      <c r="H50" s="73">
        <v>121</v>
      </c>
      <c r="I50" s="54"/>
      <c r="J50" s="74">
        <v>6</v>
      </c>
      <c r="K50" s="54">
        <v>18000000</v>
      </c>
      <c r="L50" s="52">
        <v>1</v>
      </c>
      <c r="M50" s="176">
        <v>3000000</v>
      </c>
      <c r="N50" s="52">
        <v>1</v>
      </c>
      <c r="O50" s="176">
        <v>6000000</v>
      </c>
      <c r="P50" s="52"/>
      <c r="Q50" s="177"/>
      <c r="R50" s="52"/>
      <c r="S50" s="177"/>
      <c r="T50" s="53">
        <f>L50+N50+P50+R50</f>
        <v>2</v>
      </c>
      <c r="U50" s="176">
        <f>M50+O50+Q50+S50</f>
        <v>9000000</v>
      </c>
      <c r="V50" s="105">
        <f>T50/J50*100</f>
        <v>33.333333333333329</v>
      </c>
      <c r="W50" s="187">
        <f>U50/K50*100</f>
        <v>50</v>
      </c>
      <c r="X50" s="107">
        <f t="shared" si="17"/>
        <v>2</v>
      </c>
      <c r="Y50" s="208">
        <f t="shared" si="18"/>
        <v>9000000</v>
      </c>
      <c r="Z50" s="108">
        <f>X50/F50*100</f>
        <v>6.666666666666667</v>
      </c>
      <c r="AA50" s="209">
        <f>Y50/G50*100</f>
        <v>2.5862068965517242</v>
      </c>
      <c r="AB50" s="188" t="s">
        <v>87</v>
      </c>
    </row>
    <row r="51" spans="1:28" s="30" customFormat="1" ht="39.75" customHeight="1" x14ac:dyDescent="0.25">
      <c r="A51" s="166"/>
      <c r="B51" s="169"/>
      <c r="C51" s="207"/>
      <c r="D51" s="56" t="s">
        <v>108</v>
      </c>
      <c r="E51" s="71" t="s">
        <v>85</v>
      </c>
      <c r="F51" s="72">
        <v>30</v>
      </c>
      <c r="G51" s="55">
        <v>348000000</v>
      </c>
      <c r="H51" s="73">
        <v>122</v>
      </c>
      <c r="I51" s="54"/>
      <c r="J51" s="74">
        <v>6</v>
      </c>
      <c r="K51" s="54">
        <v>18000000</v>
      </c>
      <c r="L51" s="52"/>
      <c r="M51" s="176"/>
      <c r="N51" s="52">
        <v>1</v>
      </c>
      <c r="O51" s="176"/>
      <c r="P51" s="52"/>
      <c r="Q51" s="178"/>
      <c r="R51" s="52"/>
      <c r="S51" s="178"/>
      <c r="T51" s="53">
        <f t="shared" ref="T51:T56" si="19">L51+N51+P51+R51</f>
        <v>1</v>
      </c>
      <c r="U51" s="176"/>
      <c r="V51" s="105">
        <f t="shared" ref="V51:V56" si="20">T51/J51*100</f>
        <v>16.666666666666664</v>
      </c>
      <c r="W51" s="187"/>
      <c r="X51" s="107">
        <f t="shared" si="17"/>
        <v>1</v>
      </c>
      <c r="Y51" s="208"/>
      <c r="Z51" s="108">
        <f t="shared" ref="Z51:Z56" si="21">X51/F51*100</f>
        <v>3.3333333333333335</v>
      </c>
      <c r="AA51" s="209"/>
      <c r="AB51" s="188"/>
    </row>
    <row r="52" spans="1:28" s="30" customFormat="1" ht="81.75" customHeight="1" x14ac:dyDescent="0.25">
      <c r="A52" s="45">
        <v>3</v>
      </c>
      <c r="B52" s="72" t="s">
        <v>107</v>
      </c>
      <c r="C52" s="44" t="s">
        <v>106</v>
      </c>
      <c r="D52" s="42" t="s">
        <v>105</v>
      </c>
      <c r="E52" s="77" t="s">
        <v>75</v>
      </c>
      <c r="F52" s="42">
        <v>650</v>
      </c>
      <c r="G52" s="43">
        <v>1810000000</v>
      </c>
      <c r="H52" s="78">
        <v>80</v>
      </c>
      <c r="I52" s="52">
        <v>149630000</v>
      </c>
      <c r="J52" s="74">
        <v>50</v>
      </c>
      <c r="K52" s="52">
        <v>110000000</v>
      </c>
      <c r="L52" s="138"/>
      <c r="M52" s="46"/>
      <c r="N52" s="138">
        <v>50</v>
      </c>
      <c r="O52" s="143">
        <v>109530000</v>
      </c>
      <c r="P52" s="52"/>
      <c r="Q52" s="46"/>
      <c r="R52" s="52"/>
      <c r="S52" s="53"/>
      <c r="T52" s="53">
        <f t="shared" si="19"/>
        <v>50</v>
      </c>
      <c r="U52" s="53">
        <f>M52+O52+Q52+S52</f>
        <v>109530000</v>
      </c>
      <c r="V52" s="105">
        <f t="shared" si="20"/>
        <v>100</v>
      </c>
      <c r="W52" s="106">
        <f>U52/K52*100</f>
        <v>99.572727272727263</v>
      </c>
      <c r="X52" s="107">
        <f t="shared" si="17"/>
        <v>50</v>
      </c>
      <c r="Y52" s="40">
        <f t="shared" si="18"/>
        <v>109530000</v>
      </c>
      <c r="Z52" s="108">
        <f t="shared" si="21"/>
        <v>7.6923076923076925</v>
      </c>
      <c r="AA52" s="105">
        <f>Y52/G52*100</f>
        <v>6.0513812154696129</v>
      </c>
      <c r="AB52" s="42" t="s">
        <v>87</v>
      </c>
    </row>
    <row r="53" spans="1:28" s="30" customFormat="1" ht="48.75" customHeight="1" x14ac:dyDescent="0.25">
      <c r="A53" s="166">
        <v>4</v>
      </c>
      <c r="B53" s="169" t="s">
        <v>104</v>
      </c>
      <c r="C53" s="168" t="s">
        <v>103</v>
      </c>
      <c r="D53" s="42" t="s">
        <v>102</v>
      </c>
      <c r="E53" s="77" t="s">
        <v>101</v>
      </c>
      <c r="F53" s="42">
        <v>1300</v>
      </c>
      <c r="G53" s="55">
        <v>1750000000</v>
      </c>
      <c r="H53" s="79">
        <v>600</v>
      </c>
      <c r="I53" s="186">
        <v>201300000</v>
      </c>
      <c r="J53" s="80">
        <v>100</v>
      </c>
      <c r="K53" s="54">
        <v>50000000</v>
      </c>
      <c r="L53" s="138"/>
      <c r="M53" s="205"/>
      <c r="N53" s="138">
        <v>100</v>
      </c>
      <c r="O53" s="205">
        <v>45880000</v>
      </c>
      <c r="P53" s="52"/>
      <c r="Q53" s="177"/>
      <c r="R53" s="52"/>
      <c r="S53" s="177"/>
      <c r="T53" s="53">
        <f t="shared" si="19"/>
        <v>100</v>
      </c>
      <c r="U53" s="176">
        <f>M53+O53+Q53+S53</f>
        <v>45880000</v>
      </c>
      <c r="V53" s="105">
        <f t="shared" si="20"/>
        <v>100</v>
      </c>
      <c r="W53" s="187">
        <f>U53/K53*100</f>
        <v>91.759999999999991</v>
      </c>
      <c r="X53" s="107">
        <f t="shared" si="17"/>
        <v>100</v>
      </c>
      <c r="Y53" s="208">
        <f t="shared" si="18"/>
        <v>45880000</v>
      </c>
      <c r="Z53" s="108">
        <f t="shared" si="21"/>
        <v>7.6923076923076925</v>
      </c>
      <c r="AA53" s="209">
        <f>Y53/G53*100</f>
        <v>2.6217142857142854</v>
      </c>
      <c r="AB53" s="188" t="s">
        <v>87</v>
      </c>
    </row>
    <row r="54" spans="1:28" s="30" customFormat="1" ht="51.75" customHeight="1" x14ac:dyDescent="0.25">
      <c r="A54" s="166"/>
      <c r="B54" s="169"/>
      <c r="C54" s="168"/>
      <c r="D54" s="42" t="s">
        <v>100</v>
      </c>
      <c r="E54" s="77" t="s">
        <v>85</v>
      </c>
      <c r="F54" s="42">
        <v>15</v>
      </c>
      <c r="G54" s="55">
        <v>850000000</v>
      </c>
      <c r="H54" s="79"/>
      <c r="I54" s="186"/>
      <c r="J54" s="80">
        <v>3</v>
      </c>
      <c r="K54" s="54">
        <v>100000000</v>
      </c>
      <c r="L54" s="75"/>
      <c r="M54" s="206"/>
      <c r="N54" s="75"/>
      <c r="O54" s="206"/>
      <c r="P54" s="52"/>
      <c r="Q54" s="178"/>
      <c r="R54" s="52"/>
      <c r="S54" s="178"/>
      <c r="T54" s="53">
        <f t="shared" si="19"/>
        <v>0</v>
      </c>
      <c r="U54" s="176"/>
      <c r="V54" s="105">
        <f t="shared" si="20"/>
        <v>0</v>
      </c>
      <c r="W54" s="187"/>
      <c r="X54" s="107">
        <f t="shared" si="17"/>
        <v>0</v>
      </c>
      <c r="Y54" s="208"/>
      <c r="Z54" s="108">
        <f t="shared" si="21"/>
        <v>0</v>
      </c>
      <c r="AA54" s="209"/>
      <c r="AB54" s="188"/>
    </row>
    <row r="55" spans="1:28" s="30" customFormat="1" ht="63.75" customHeight="1" x14ac:dyDescent="0.25">
      <c r="A55" s="45">
        <v>5</v>
      </c>
      <c r="B55" s="72" t="s">
        <v>99</v>
      </c>
      <c r="C55" s="44" t="s">
        <v>98</v>
      </c>
      <c r="D55" s="42" t="s">
        <v>97</v>
      </c>
      <c r="E55" s="77" t="s">
        <v>75</v>
      </c>
      <c r="F55" s="42">
        <v>1900</v>
      </c>
      <c r="G55" s="43">
        <v>1108000000</v>
      </c>
      <c r="H55" s="79">
        <v>300</v>
      </c>
      <c r="I55" s="52">
        <v>74260000</v>
      </c>
      <c r="J55" s="74">
        <v>300</v>
      </c>
      <c r="K55" s="52">
        <v>58000000</v>
      </c>
      <c r="L55" s="75"/>
      <c r="M55" s="46"/>
      <c r="N55" s="75"/>
      <c r="O55" s="76"/>
      <c r="P55" s="52"/>
      <c r="Q55" s="46"/>
      <c r="R55" s="52"/>
      <c r="S55" s="53"/>
      <c r="T55" s="53">
        <f t="shared" si="19"/>
        <v>0</v>
      </c>
      <c r="U55" s="53">
        <f t="shared" ref="U55:U60" si="22">M55+O55+Q55+S55</f>
        <v>0</v>
      </c>
      <c r="V55" s="105">
        <f t="shared" si="20"/>
        <v>0</v>
      </c>
      <c r="W55" s="106">
        <f t="shared" ref="W55:W60" si="23">U55/K55*100</f>
        <v>0</v>
      </c>
      <c r="X55" s="107">
        <f t="shared" si="17"/>
        <v>0</v>
      </c>
      <c r="Y55" s="40">
        <f>U55</f>
        <v>0</v>
      </c>
      <c r="Z55" s="108">
        <f t="shared" si="21"/>
        <v>0</v>
      </c>
      <c r="AA55" s="105">
        <f t="shared" ref="AA55:AA60" si="24">Y55/G55*100</f>
        <v>0</v>
      </c>
      <c r="AB55" s="42" t="s">
        <v>87</v>
      </c>
    </row>
    <row r="56" spans="1:28" s="30" customFormat="1" ht="52.5" customHeight="1" x14ac:dyDescent="0.25">
      <c r="A56" s="166">
        <v>6</v>
      </c>
      <c r="B56" s="188" t="s">
        <v>96</v>
      </c>
      <c r="C56" s="168" t="s">
        <v>95</v>
      </c>
      <c r="D56" s="42" t="s">
        <v>94</v>
      </c>
      <c r="E56" s="77" t="s">
        <v>91</v>
      </c>
      <c r="F56" s="42">
        <v>60</v>
      </c>
      <c r="G56" s="43">
        <v>963800000</v>
      </c>
      <c r="H56" s="79">
        <v>12</v>
      </c>
      <c r="I56" s="52"/>
      <c r="J56" s="74">
        <v>12</v>
      </c>
      <c r="K56" s="52">
        <v>181800000</v>
      </c>
      <c r="L56" s="52"/>
      <c r="M56" s="143"/>
      <c r="N56" s="52">
        <v>4</v>
      </c>
      <c r="O56" s="143">
        <v>46050000</v>
      </c>
      <c r="P56" s="52"/>
      <c r="Q56" s="46"/>
      <c r="R56" s="52"/>
      <c r="S56" s="53"/>
      <c r="T56" s="53">
        <f t="shared" si="19"/>
        <v>4</v>
      </c>
      <c r="U56" s="53">
        <f t="shared" si="22"/>
        <v>46050000</v>
      </c>
      <c r="V56" s="105">
        <f t="shared" si="20"/>
        <v>33.333333333333329</v>
      </c>
      <c r="W56" s="106">
        <f t="shared" si="23"/>
        <v>25.330033003300329</v>
      </c>
      <c r="X56" s="107">
        <f t="shared" si="17"/>
        <v>4</v>
      </c>
      <c r="Y56" s="40">
        <f t="shared" si="18"/>
        <v>46050000</v>
      </c>
      <c r="Z56" s="108">
        <f t="shared" si="21"/>
        <v>6.666666666666667</v>
      </c>
      <c r="AA56" s="105">
        <f t="shared" si="24"/>
        <v>4.7779622328283873</v>
      </c>
      <c r="AB56" s="188" t="s">
        <v>87</v>
      </c>
    </row>
    <row r="57" spans="1:28" s="30" customFormat="1" ht="46.5" customHeight="1" x14ac:dyDescent="0.25">
      <c r="A57" s="166"/>
      <c r="B57" s="188"/>
      <c r="C57" s="168"/>
      <c r="D57" s="42" t="s">
        <v>93</v>
      </c>
      <c r="E57" s="77" t="s">
        <v>91</v>
      </c>
      <c r="F57" s="42">
        <v>5</v>
      </c>
      <c r="G57" s="43">
        <v>91150000</v>
      </c>
      <c r="H57" s="79">
        <v>1</v>
      </c>
      <c r="I57" s="52"/>
      <c r="J57" s="74">
        <v>1</v>
      </c>
      <c r="K57" s="52">
        <v>15150000</v>
      </c>
      <c r="L57" s="75"/>
      <c r="M57" s="46"/>
      <c r="N57" s="75"/>
      <c r="O57" s="76"/>
      <c r="P57" s="52"/>
      <c r="Q57" s="46"/>
      <c r="R57" s="52"/>
      <c r="S57" s="53"/>
      <c r="T57" s="53">
        <f>L57+N57+P57+R57</f>
        <v>0</v>
      </c>
      <c r="U57" s="53">
        <f t="shared" si="22"/>
        <v>0</v>
      </c>
      <c r="V57" s="105">
        <f>T57/J57*100</f>
        <v>0</v>
      </c>
      <c r="W57" s="106">
        <f t="shared" si="23"/>
        <v>0</v>
      </c>
      <c r="X57" s="107">
        <f t="shared" ref="X57:Y59" si="25">T57</f>
        <v>0</v>
      </c>
      <c r="Y57" s="40">
        <f t="shared" si="25"/>
        <v>0</v>
      </c>
      <c r="Z57" s="108">
        <f>X57/F57*100</f>
        <v>0</v>
      </c>
      <c r="AA57" s="105">
        <f t="shared" si="24"/>
        <v>0</v>
      </c>
      <c r="AB57" s="188"/>
    </row>
    <row r="58" spans="1:28" s="30" customFormat="1" ht="46.5" customHeight="1" x14ac:dyDescent="0.25">
      <c r="A58" s="166"/>
      <c r="B58" s="188"/>
      <c r="C58" s="168"/>
      <c r="D58" s="42" t="s">
        <v>92</v>
      </c>
      <c r="E58" s="77" t="s">
        <v>91</v>
      </c>
      <c r="F58" s="42">
        <v>9</v>
      </c>
      <c r="G58" s="43">
        <v>720000000</v>
      </c>
      <c r="H58" s="79">
        <v>2</v>
      </c>
      <c r="I58" s="52"/>
      <c r="J58" s="74">
        <v>1</v>
      </c>
      <c r="K58" s="52">
        <v>60000000</v>
      </c>
      <c r="L58" s="75"/>
      <c r="M58" s="46"/>
      <c r="N58" s="75"/>
      <c r="O58" s="76"/>
      <c r="P58" s="52"/>
      <c r="Q58" s="46"/>
      <c r="R58" s="52"/>
      <c r="S58" s="53"/>
      <c r="T58" s="53">
        <f>L58+N58+P58+R58</f>
        <v>0</v>
      </c>
      <c r="U58" s="53">
        <f t="shared" si="22"/>
        <v>0</v>
      </c>
      <c r="V58" s="105">
        <f>T58/J58*100</f>
        <v>0</v>
      </c>
      <c r="W58" s="106">
        <f t="shared" si="23"/>
        <v>0</v>
      </c>
      <c r="X58" s="107">
        <f t="shared" si="25"/>
        <v>0</v>
      </c>
      <c r="Y58" s="40">
        <f t="shared" si="25"/>
        <v>0</v>
      </c>
      <c r="Z58" s="108">
        <f>X58/F58*100</f>
        <v>0</v>
      </c>
      <c r="AA58" s="105">
        <f t="shared" si="24"/>
        <v>0</v>
      </c>
      <c r="AB58" s="188"/>
    </row>
    <row r="59" spans="1:28" s="30" customFormat="1" ht="47.25" customHeight="1" x14ac:dyDescent="0.25">
      <c r="A59" s="166">
        <v>7</v>
      </c>
      <c r="B59" s="188" t="s">
        <v>90</v>
      </c>
      <c r="C59" s="168" t="s">
        <v>89</v>
      </c>
      <c r="D59" s="42" t="s">
        <v>88</v>
      </c>
      <c r="E59" s="77" t="s">
        <v>85</v>
      </c>
      <c r="F59" s="42">
        <v>13</v>
      </c>
      <c r="G59" s="43">
        <v>810000000</v>
      </c>
      <c r="H59" s="79">
        <v>3</v>
      </c>
      <c r="I59" s="52"/>
      <c r="J59" s="74">
        <v>1</v>
      </c>
      <c r="K59" s="52">
        <v>60000000</v>
      </c>
      <c r="L59" s="75"/>
      <c r="M59" s="46"/>
      <c r="N59" s="75"/>
      <c r="O59" s="146"/>
      <c r="P59" s="52"/>
      <c r="Q59" s="46"/>
      <c r="R59" s="52"/>
      <c r="S59" s="53"/>
      <c r="T59" s="53">
        <f>L59+N59+P59+R59</f>
        <v>0</v>
      </c>
      <c r="U59" s="53">
        <f t="shared" si="22"/>
        <v>0</v>
      </c>
      <c r="V59" s="105">
        <f>T59/J59*100</f>
        <v>0</v>
      </c>
      <c r="W59" s="106">
        <f t="shared" si="23"/>
        <v>0</v>
      </c>
      <c r="X59" s="107">
        <f t="shared" si="25"/>
        <v>0</v>
      </c>
      <c r="Y59" s="40">
        <f t="shared" si="25"/>
        <v>0</v>
      </c>
      <c r="Z59" s="108">
        <f>X59/F59*100</f>
        <v>0</v>
      </c>
      <c r="AA59" s="105">
        <f t="shared" si="24"/>
        <v>0</v>
      </c>
      <c r="AB59" s="188" t="s">
        <v>87</v>
      </c>
    </row>
    <row r="60" spans="1:28" s="30" customFormat="1" ht="57.75" customHeight="1" x14ac:dyDescent="0.25">
      <c r="A60" s="166"/>
      <c r="B60" s="188"/>
      <c r="C60" s="168"/>
      <c r="D60" s="42" t="s">
        <v>86</v>
      </c>
      <c r="E60" s="77" t="s">
        <v>85</v>
      </c>
      <c r="F60" s="42">
        <v>60</v>
      </c>
      <c r="G60" s="43">
        <v>386000000</v>
      </c>
      <c r="H60" s="79">
        <v>12</v>
      </c>
      <c r="I60" s="52"/>
      <c r="J60" s="74">
        <v>12</v>
      </c>
      <c r="K60" s="52">
        <v>36000000</v>
      </c>
      <c r="L60" s="52"/>
      <c r="M60" s="46"/>
      <c r="N60" s="75">
        <v>3</v>
      </c>
      <c r="O60" s="141">
        <v>9000000</v>
      </c>
      <c r="P60" s="52"/>
      <c r="Q60" s="46"/>
      <c r="R60" s="52"/>
      <c r="S60" s="53"/>
      <c r="T60" s="53">
        <f>L60+N60+P60+R60</f>
        <v>3</v>
      </c>
      <c r="U60" s="53">
        <f t="shared" si="22"/>
        <v>9000000</v>
      </c>
      <c r="V60" s="105">
        <f>T60/J60*100</f>
        <v>25</v>
      </c>
      <c r="W60" s="106">
        <f t="shared" si="23"/>
        <v>25</v>
      </c>
      <c r="X60" s="107">
        <f>T60</f>
        <v>3</v>
      </c>
      <c r="Y60" s="40">
        <f t="shared" si="18"/>
        <v>9000000</v>
      </c>
      <c r="Z60" s="108">
        <f>X60/F60*100</f>
        <v>5</v>
      </c>
      <c r="AA60" s="105">
        <f t="shared" si="24"/>
        <v>2.3316062176165802</v>
      </c>
      <c r="AB60" s="188"/>
    </row>
    <row r="61" spans="1:28" s="30" customFormat="1" ht="26.25" customHeight="1" x14ac:dyDescent="0.25">
      <c r="A61" s="161" t="s">
        <v>160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51"/>
      <c r="U61" s="51"/>
      <c r="V61" s="101">
        <f>AVERAGE(V49:V60)</f>
        <v>30.694444444444443</v>
      </c>
      <c r="W61" s="101">
        <f>AVERAGE(W49:W60)</f>
        <v>33.441276027602761</v>
      </c>
      <c r="X61" s="90"/>
      <c r="Y61" s="49"/>
      <c r="Z61" s="101">
        <f>AVERAGE(Z49:Z60)</f>
        <v>3.8018925518925517</v>
      </c>
      <c r="AA61" s="101">
        <f>AVERAGE(AA49:AA60)</f>
        <v>2.1743870848180591</v>
      </c>
      <c r="AB61" s="49"/>
    </row>
    <row r="62" spans="1:28" s="118" customFormat="1" ht="76.5" customHeight="1" x14ac:dyDescent="0.25">
      <c r="A62" s="111">
        <v>2</v>
      </c>
      <c r="B62" s="70" t="s">
        <v>84</v>
      </c>
      <c r="C62" s="67" t="s">
        <v>83</v>
      </c>
      <c r="D62" s="67" t="s">
        <v>152</v>
      </c>
      <c r="E62" s="112" t="s">
        <v>1</v>
      </c>
      <c r="F62" s="69">
        <v>100</v>
      </c>
      <c r="G62" s="113">
        <f>SUM(G63:G69)</f>
        <v>4790000000</v>
      </c>
      <c r="H62" s="113">
        <v>85</v>
      </c>
      <c r="I62" s="113">
        <f>SUM(I63:I69)</f>
        <v>614910000</v>
      </c>
      <c r="J62" s="115">
        <v>85</v>
      </c>
      <c r="K62" s="114">
        <f>SUM(K63:K69)</f>
        <v>789000000</v>
      </c>
      <c r="L62" s="152">
        <f>M62/K62*85%</f>
        <v>0</v>
      </c>
      <c r="M62" s="114">
        <f>SUM(M63:M69)</f>
        <v>0</v>
      </c>
      <c r="N62" s="149">
        <v>61</v>
      </c>
      <c r="O62" s="114">
        <f>SUM(O63:O69)</f>
        <v>565883600</v>
      </c>
      <c r="P62" s="116"/>
      <c r="Q62" s="114">
        <f>SUM(Q63:Q69)</f>
        <v>0</v>
      </c>
      <c r="R62" s="116"/>
      <c r="S62" s="114">
        <f>SUM(S63:S69)</f>
        <v>0</v>
      </c>
      <c r="T62" s="151">
        <f>L62+N62+P62+R62</f>
        <v>61</v>
      </c>
      <c r="U62" s="114">
        <f t="shared" ref="T62:U64" si="26">M62+O62+Q62+S62</f>
        <v>565883600</v>
      </c>
      <c r="V62" s="149">
        <f>T62/J62*100</f>
        <v>71.764705882352942</v>
      </c>
      <c r="W62" s="117">
        <f t="shared" ref="V62:W64" si="27">U62/K62*100</f>
        <v>71.721622306717364</v>
      </c>
      <c r="X62" s="150">
        <f t="shared" ref="X62:X69" si="28">T62</f>
        <v>61</v>
      </c>
      <c r="Y62" s="116">
        <f t="shared" si="18"/>
        <v>565883600</v>
      </c>
      <c r="Z62" s="149">
        <f t="shared" ref="Z62:AA64" si="29">X62/F62*100</f>
        <v>61</v>
      </c>
      <c r="AA62" s="117">
        <f t="shared" si="29"/>
        <v>11.813853862212943</v>
      </c>
      <c r="AB62" s="67" t="s">
        <v>64</v>
      </c>
    </row>
    <row r="63" spans="1:28" s="30" customFormat="1" ht="54" customHeight="1" x14ac:dyDescent="0.25">
      <c r="A63" s="45">
        <v>1</v>
      </c>
      <c r="B63" s="72" t="s">
        <v>82</v>
      </c>
      <c r="C63" s="44" t="s">
        <v>81</v>
      </c>
      <c r="D63" s="42" t="s">
        <v>80</v>
      </c>
      <c r="E63" s="81" t="s">
        <v>75</v>
      </c>
      <c r="F63" s="42">
        <v>1820</v>
      </c>
      <c r="G63" s="43">
        <v>1470000000</v>
      </c>
      <c r="H63" s="82">
        <v>400</v>
      </c>
      <c r="I63" s="52">
        <v>397960000</v>
      </c>
      <c r="J63" s="74">
        <v>720</v>
      </c>
      <c r="K63" s="52">
        <v>420000000</v>
      </c>
      <c r="L63" s="138"/>
      <c r="M63" s="141"/>
      <c r="N63" s="154">
        <v>630</v>
      </c>
      <c r="O63" s="141">
        <v>352440000</v>
      </c>
      <c r="P63" s="52"/>
      <c r="Q63" s="46"/>
      <c r="R63" s="84"/>
      <c r="S63" s="46"/>
      <c r="T63" s="53">
        <f t="shared" si="26"/>
        <v>630</v>
      </c>
      <c r="U63" s="53">
        <f t="shared" si="26"/>
        <v>352440000</v>
      </c>
      <c r="V63" s="105">
        <f t="shared" si="27"/>
        <v>87.5</v>
      </c>
      <c r="W63" s="106">
        <f t="shared" si="27"/>
        <v>83.914285714285725</v>
      </c>
      <c r="X63" s="109">
        <f t="shared" si="28"/>
        <v>630</v>
      </c>
      <c r="Y63" s="40">
        <f t="shared" si="18"/>
        <v>352440000</v>
      </c>
      <c r="Z63" s="106">
        <f t="shared" si="29"/>
        <v>34.615384615384613</v>
      </c>
      <c r="AA63" s="105">
        <f t="shared" si="29"/>
        <v>23.975510204081633</v>
      </c>
      <c r="AB63" s="42" t="s">
        <v>64</v>
      </c>
    </row>
    <row r="64" spans="1:28" s="30" customFormat="1" ht="51.75" customHeight="1" x14ac:dyDescent="0.25">
      <c r="A64" s="166">
        <v>2</v>
      </c>
      <c r="B64" s="188" t="s">
        <v>79</v>
      </c>
      <c r="C64" s="168" t="s">
        <v>78</v>
      </c>
      <c r="D64" s="42" t="s">
        <v>77</v>
      </c>
      <c r="E64" s="81" t="s">
        <v>75</v>
      </c>
      <c r="F64" s="42">
        <v>650</v>
      </c>
      <c r="G64" s="214">
        <f>1765000000+560000000</f>
        <v>2325000000</v>
      </c>
      <c r="H64" s="85"/>
      <c r="I64" s="86"/>
      <c r="J64" s="87">
        <v>100</v>
      </c>
      <c r="K64" s="212">
        <f>215000000+50000000</f>
        <v>265000000</v>
      </c>
      <c r="L64" s="145"/>
      <c r="M64" s="220"/>
      <c r="N64" s="155">
        <v>60</v>
      </c>
      <c r="O64" s="212">
        <v>185633600</v>
      </c>
      <c r="P64" s="52"/>
      <c r="Q64" s="212"/>
      <c r="R64" s="52"/>
      <c r="S64" s="212"/>
      <c r="T64" s="53">
        <f t="shared" si="26"/>
        <v>60</v>
      </c>
      <c r="U64" s="205">
        <f>M64+O64+Q64+S64</f>
        <v>185633600</v>
      </c>
      <c r="V64" s="105">
        <f t="shared" si="27"/>
        <v>60</v>
      </c>
      <c r="W64" s="221">
        <f t="shared" si="27"/>
        <v>70.050415094339627</v>
      </c>
      <c r="X64" s="109">
        <f t="shared" si="28"/>
        <v>60</v>
      </c>
      <c r="Y64" s="216">
        <f t="shared" si="18"/>
        <v>185633600</v>
      </c>
      <c r="Z64" s="106">
        <f t="shared" si="29"/>
        <v>9.2307692307692317</v>
      </c>
      <c r="AA64" s="218">
        <f t="shared" si="29"/>
        <v>7.9842408602150545</v>
      </c>
      <c r="AB64" s="188" t="s">
        <v>64</v>
      </c>
    </row>
    <row r="65" spans="1:34" s="30" customFormat="1" ht="54" customHeight="1" x14ac:dyDescent="0.25">
      <c r="A65" s="166"/>
      <c r="B65" s="188"/>
      <c r="C65" s="168"/>
      <c r="D65" s="42" t="s">
        <v>76</v>
      </c>
      <c r="E65" s="81" t="s">
        <v>75</v>
      </c>
      <c r="F65" s="42">
        <v>650</v>
      </c>
      <c r="G65" s="215"/>
      <c r="H65" s="85"/>
      <c r="I65" s="86"/>
      <c r="J65" s="87">
        <v>100</v>
      </c>
      <c r="K65" s="213"/>
      <c r="L65" s="145"/>
      <c r="M65" s="220"/>
      <c r="N65" s="154">
        <v>60</v>
      </c>
      <c r="O65" s="213"/>
      <c r="P65" s="52"/>
      <c r="Q65" s="213"/>
      <c r="R65" s="52"/>
      <c r="S65" s="213"/>
      <c r="T65" s="53">
        <f>L65+N65+P65+R65</f>
        <v>60</v>
      </c>
      <c r="U65" s="206"/>
      <c r="V65" s="105">
        <f>T65/J65*100</f>
        <v>60</v>
      </c>
      <c r="W65" s="222"/>
      <c r="X65" s="109">
        <f t="shared" si="28"/>
        <v>60</v>
      </c>
      <c r="Y65" s="217"/>
      <c r="Z65" s="106">
        <f>X65/F65*100</f>
        <v>9.2307692307692317</v>
      </c>
      <c r="AA65" s="219"/>
      <c r="AB65" s="188"/>
    </row>
    <row r="66" spans="1:34" s="30" customFormat="1" ht="83.25" customHeight="1" x14ac:dyDescent="0.25">
      <c r="A66" s="45">
        <v>3</v>
      </c>
      <c r="B66" s="72" t="s">
        <v>74</v>
      </c>
      <c r="C66" s="44" t="s">
        <v>73</v>
      </c>
      <c r="D66" s="42" t="s">
        <v>72</v>
      </c>
      <c r="E66" s="81" t="s">
        <v>4</v>
      </c>
      <c r="F66" s="42">
        <v>13</v>
      </c>
      <c r="G66" s="43">
        <v>330000000</v>
      </c>
      <c r="H66" s="85">
        <v>2</v>
      </c>
      <c r="I66" s="52">
        <v>119060000</v>
      </c>
      <c r="J66" s="87">
        <v>4</v>
      </c>
      <c r="K66" s="52">
        <v>10000000</v>
      </c>
      <c r="L66" s="85"/>
      <c r="M66" s="41"/>
      <c r="N66" s="155">
        <v>2</v>
      </c>
      <c r="O66" s="141">
        <v>4710000</v>
      </c>
      <c r="P66" s="52"/>
      <c r="Q66" s="41"/>
      <c r="R66" s="52"/>
      <c r="S66" s="41"/>
      <c r="T66" s="53">
        <f>L66+N66+P66+R66</f>
        <v>2</v>
      </c>
      <c r="U66" s="53">
        <f>M66+O66+Q66+S66</f>
        <v>4710000</v>
      </c>
      <c r="V66" s="105">
        <f>T66/J66*100</f>
        <v>50</v>
      </c>
      <c r="W66" s="106">
        <f>U66/K66*100</f>
        <v>47.099999999999994</v>
      </c>
      <c r="X66" s="109">
        <f t="shared" si="28"/>
        <v>2</v>
      </c>
      <c r="Y66" s="40">
        <f>U66</f>
        <v>4710000</v>
      </c>
      <c r="Z66" s="106">
        <f>X66/F66*100</f>
        <v>15.384615384615385</v>
      </c>
      <c r="AA66" s="105">
        <f>Y66/G66*100</f>
        <v>1.4272727272727272</v>
      </c>
      <c r="AB66" s="42" t="s">
        <v>64</v>
      </c>
    </row>
    <row r="67" spans="1:34" s="30" customFormat="1" ht="38.25" customHeight="1" x14ac:dyDescent="0.25">
      <c r="A67" s="166">
        <v>4</v>
      </c>
      <c r="B67" s="188" t="s">
        <v>71</v>
      </c>
      <c r="C67" s="168" t="s">
        <v>70</v>
      </c>
      <c r="D67" s="42" t="s">
        <v>69</v>
      </c>
      <c r="E67" s="211" t="s">
        <v>4</v>
      </c>
      <c r="F67" s="71">
        <v>20</v>
      </c>
      <c r="G67" s="210">
        <v>450000000</v>
      </c>
      <c r="H67" s="82">
        <v>4</v>
      </c>
      <c r="I67" s="176">
        <v>49260000</v>
      </c>
      <c r="J67" s="82">
        <v>4</v>
      </c>
      <c r="K67" s="176">
        <v>75000000</v>
      </c>
      <c r="L67" s="82"/>
      <c r="M67" s="205"/>
      <c r="N67" s="147">
        <v>1</v>
      </c>
      <c r="O67" s="205">
        <v>23100000</v>
      </c>
      <c r="P67" s="88"/>
      <c r="Q67" s="177"/>
      <c r="R67" s="88"/>
      <c r="S67" s="177"/>
      <c r="T67" s="53">
        <f>L67+N67+P67+R67</f>
        <v>1</v>
      </c>
      <c r="U67" s="205">
        <f>M67+O67+Q67+S67</f>
        <v>23100000</v>
      </c>
      <c r="V67" s="105">
        <f>T67/J67*100</f>
        <v>25</v>
      </c>
      <c r="W67" s="221">
        <f>U67/K67*100</f>
        <v>30.8</v>
      </c>
      <c r="X67" s="109">
        <f t="shared" si="28"/>
        <v>1</v>
      </c>
      <c r="Y67" s="216">
        <f>U67</f>
        <v>23100000</v>
      </c>
      <c r="Z67" s="106">
        <f>X67/F67*100</f>
        <v>5</v>
      </c>
      <c r="AA67" s="218">
        <f>Y67/G67*100</f>
        <v>5.1333333333333337</v>
      </c>
      <c r="AB67" s="188" t="s">
        <v>64</v>
      </c>
    </row>
    <row r="68" spans="1:34" s="30" customFormat="1" ht="48.75" customHeight="1" x14ac:dyDescent="0.25">
      <c r="A68" s="166"/>
      <c r="B68" s="188"/>
      <c r="C68" s="168"/>
      <c r="D68" s="42" t="s">
        <v>68</v>
      </c>
      <c r="E68" s="211"/>
      <c r="F68" s="71">
        <v>20</v>
      </c>
      <c r="G68" s="210"/>
      <c r="H68" s="82">
        <v>4</v>
      </c>
      <c r="I68" s="176"/>
      <c r="J68" s="82">
        <v>4</v>
      </c>
      <c r="K68" s="176"/>
      <c r="L68" s="82"/>
      <c r="M68" s="206"/>
      <c r="N68" s="147"/>
      <c r="O68" s="206"/>
      <c r="P68" s="88"/>
      <c r="Q68" s="178"/>
      <c r="R68" s="88"/>
      <c r="S68" s="178"/>
      <c r="T68" s="53">
        <f>L68+N68+P68+R68</f>
        <v>0</v>
      </c>
      <c r="U68" s="206"/>
      <c r="V68" s="105">
        <f>T68/J68*100</f>
        <v>0</v>
      </c>
      <c r="W68" s="222"/>
      <c r="X68" s="109">
        <f t="shared" si="28"/>
        <v>0</v>
      </c>
      <c r="Y68" s="217"/>
      <c r="Z68" s="106">
        <f>X68/F68*100</f>
        <v>0</v>
      </c>
      <c r="AA68" s="219"/>
      <c r="AB68" s="188"/>
    </row>
    <row r="69" spans="1:34" s="30" customFormat="1" ht="31.5" customHeight="1" x14ac:dyDescent="0.25">
      <c r="A69" s="45">
        <v>5</v>
      </c>
      <c r="B69" s="72" t="s">
        <v>67</v>
      </c>
      <c r="C69" s="44" t="s">
        <v>66</v>
      </c>
      <c r="D69" s="42" t="s">
        <v>65</v>
      </c>
      <c r="E69" s="81" t="s">
        <v>4</v>
      </c>
      <c r="F69" s="42">
        <v>5</v>
      </c>
      <c r="G69" s="43">
        <v>215000000</v>
      </c>
      <c r="H69" s="85">
        <v>1</v>
      </c>
      <c r="I69" s="46">
        <v>48630000</v>
      </c>
      <c r="J69" s="87">
        <v>1</v>
      </c>
      <c r="K69" s="46">
        <v>19000000</v>
      </c>
      <c r="L69" s="85"/>
      <c r="M69" s="46"/>
      <c r="N69" s="85"/>
      <c r="O69" s="76"/>
      <c r="P69" s="85"/>
      <c r="Q69" s="76"/>
      <c r="R69" s="89"/>
      <c r="S69" s="46"/>
      <c r="T69" s="53">
        <f>L69+N69+P69+R69</f>
        <v>0</v>
      </c>
      <c r="U69" s="53">
        <f>M69+O69+Q69+S69</f>
        <v>0</v>
      </c>
      <c r="V69" s="105">
        <f>T69/J69*100</f>
        <v>0</v>
      </c>
      <c r="W69" s="106">
        <f>U69/K69*100</f>
        <v>0</v>
      </c>
      <c r="X69" s="109">
        <f t="shared" si="28"/>
        <v>0</v>
      </c>
      <c r="Y69" s="40">
        <f>U69</f>
        <v>0</v>
      </c>
      <c r="Z69" s="106">
        <f>X69/F69*100</f>
        <v>0</v>
      </c>
      <c r="AA69" s="105">
        <f>Y69/G69*100</f>
        <v>0</v>
      </c>
      <c r="AB69" s="42" t="s">
        <v>64</v>
      </c>
    </row>
    <row r="70" spans="1:34" s="30" customFormat="1" ht="26.25" customHeight="1" x14ac:dyDescent="0.25">
      <c r="A70" s="161" t="s">
        <v>160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51"/>
      <c r="U70" s="51"/>
      <c r="V70" s="101">
        <f>AVERAGE(V63:V69)</f>
        <v>40.357142857142854</v>
      </c>
      <c r="W70" s="101">
        <f>AVERAGE(W63:W69)</f>
        <v>46.372940161725076</v>
      </c>
      <c r="X70" s="90"/>
      <c r="Y70" s="49"/>
      <c r="Z70" s="101">
        <f>AVERAGE(Z63:Z69)</f>
        <v>10.494505494505495</v>
      </c>
      <c r="AA70" s="101">
        <f>AVERAGE(AA63:AA69)</f>
        <v>7.7040714249805502</v>
      </c>
      <c r="AB70" s="49"/>
      <c r="AC70" s="48"/>
    </row>
    <row r="71" spans="1:34" s="30" customFormat="1" ht="21" customHeight="1" x14ac:dyDescent="0.25">
      <c r="A71" s="162" t="s">
        <v>163</v>
      </c>
      <c r="B71" s="162"/>
      <c r="C71" s="162"/>
      <c r="D71" s="162"/>
      <c r="E71" s="162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9"/>
      <c r="U71" s="129"/>
      <c r="V71" s="130">
        <f>AVERAGE(V61,V70)</f>
        <v>35.525793650793645</v>
      </c>
      <c r="W71" s="130">
        <f>AVERAGE(W61,W70)</f>
        <v>39.907108094663919</v>
      </c>
      <c r="X71" s="131"/>
      <c r="Y71" s="132"/>
      <c r="Z71" s="130">
        <f>AVERAGE(Z61,Z70)</f>
        <v>7.1481990231990231</v>
      </c>
      <c r="AA71" s="130">
        <f>AVERAGE(AA61,AA70)</f>
        <v>4.9392292548993044</v>
      </c>
      <c r="AB71" s="132"/>
    </row>
    <row r="72" spans="1:34" s="30" customFormat="1" ht="18.75" customHeight="1" x14ac:dyDescent="0.25">
      <c r="A72" s="162" t="s">
        <v>164</v>
      </c>
      <c r="B72" s="162"/>
      <c r="C72" s="162"/>
      <c r="D72" s="162"/>
      <c r="E72" s="162"/>
      <c r="F72" s="128"/>
      <c r="G72" s="128">
        <f>G46+G62</f>
        <v>15494950000</v>
      </c>
      <c r="H72" s="128"/>
      <c r="I72" s="128">
        <f>I46+I62</f>
        <v>614910000</v>
      </c>
      <c r="J72" s="128"/>
      <c r="K72" s="128">
        <f>K46+K62</f>
        <v>1615950000</v>
      </c>
      <c r="L72" s="128"/>
      <c r="M72" s="128">
        <f>M46+M62</f>
        <v>3000000</v>
      </c>
      <c r="N72" s="128"/>
      <c r="O72" s="128">
        <f>O46+O62</f>
        <v>833643600</v>
      </c>
      <c r="P72" s="128"/>
      <c r="Q72" s="128">
        <f>Q46+Q62</f>
        <v>0</v>
      </c>
      <c r="R72" s="128"/>
      <c r="S72" s="128">
        <f>S46+S62</f>
        <v>0</v>
      </c>
      <c r="T72" s="129"/>
      <c r="U72" s="128">
        <f>U46+U62</f>
        <v>836643600</v>
      </c>
      <c r="V72" s="153">
        <f>AVERAGE(V46,V62)</f>
        <v>52.35475507090193</v>
      </c>
      <c r="W72" s="130">
        <f>AVERAGE(W46:W48,W62)</f>
        <v>52.231813027716257</v>
      </c>
      <c r="X72" s="131"/>
      <c r="Y72" s="128">
        <f>Y46+Y62</f>
        <v>836643600</v>
      </c>
      <c r="Z72" s="153">
        <f>AVERAGE(Z46:Z48,Z62)</f>
        <v>44.501541810266644</v>
      </c>
      <c r="AA72" s="130">
        <f>AVERAGE(AA46:AA48,AA62)</f>
        <v>7.1715755282507834</v>
      </c>
      <c r="AB72" s="132"/>
    </row>
    <row r="73" spans="1:34" s="30" customFormat="1" ht="19.5" customHeight="1" x14ac:dyDescent="0.25">
      <c r="A73" s="194" t="s">
        <v>166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39"/>
      <c r="U73" s="39"/>
      <c r="V73" s="134">
        <f>AVERAGE(V44,V71)</f>
        <v>39.155825589306971</v>
      </c>
      <c r="W73" s="134">
        <f>AVERAGE(W44,W71)</f>
        <v>39.134177233376249</v>
      </c>
      <c r="X73" s="95"/>
      <c r="Y73" s="38"/>
      <c r="Z73" s="134">
        <f>AVERAGE(Z44,Z71)</f>
        <v>7.7319048430041635</v>
      </c>
      <c r="AA73" s="134">
        <f>AVERAGE(AA44,AA71)</f>
        <v>3.4456466610575505</v>
      </c>
      <c r="AB73" s="156"/>
    </row>
    <row r="74" spans="1:34" s="30" customFormat="1" ht="26.25" customHeight="1" x14ac:dyDescent="0.25">
      <c r="A74" s="195" t="s">
        <v>165</v>
      </c>
      <c r="B74" s="196"/>
      <c r="C74" s="196"/>
      <c r="D74" s="196"/>
      <c r="E74" s="197"/>
      <c r="F74" s="96"/>
      <c r="G74" s="133">
        <f>G45+G72</f>
        <v>29004584803</v>
      </c>
      <c r="H74" s="96"/>
      <c r="I74" s="133">
        <f>I45+I72</f>
        <v>614910000</v>
      </c>
      <c r="J74" s="32"/>
      <c r="K74" s="133">
        <f>K45+K72</f>
        <v>2426584803</v>
      </c>
      <c r="L74" s="97"/>
      <c r="M74" s="133">
        <f>M45+M72</f>
        <v>196040200</v>
      </c>
      <c r="N74" s="97"/>
      <c r="O74" s="133">
        <f>O45+O72</f>
        <v>1042075900</v>
      </c>
      <c r="P74" s="97"/>
      <c r="Q74" s="133">
        <f>Q45+Q72</f>
        <v>0</v>
      </c>
      <c r="R74" s="98"/>
      <c r="S74" s="133">
        <f>S45+S72</f>
        <v>0</v>
      </c>
      <c r="T74" s="97"/>
      <c r="U74" s="133">
        <f>U45+U72</f>
        <v>1238116100</v>
      </c>
      <c r="V74" s="102"/>
      <c r="W74" s="103"/>
      <c r="X74" s="97"/>
      <c r="Y74" s="133">
        <f>Y45+Y72</f>
        <v>1238116100</v>
      </c>
      <c r="Z74" s="104"/>
      <c r="AA74" s="110"/>
      <c r="AB74" s="157"/>
      <c r="AC74" s="37"/>
      <c r="AD74" s="36"/>
      <c r="AE74" s="35"/>
      <c r="AF74" s="34"/>
      <c r="AG74" s="34"/>
      <c r="AH74" s="33"/>
    </row>
    <row r="75" spans="1:34" s="30" customFormat="1" ht="26.25" customHeight="1" x14ac:dyDescent="0.2">
      <c r="A75" s="193" t="s">
        <v>167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99"/>
      <c r="U75" s="32"/>
      <c r="V75" s="148">
        <f>AVERAGE(V45,V72)</f>
        <v>48.584784942858377</v>
      </c>
      <c r="W75" s="135">
        <f>AVERAGE(W45,W72)</f>
        <v>47.504408655679825</v>
      </c>
      <c r="X75" s="99"/>
      <c r="Y75" s="32"/>
      <c r="Z75" s="148">
        <f>AVERAGE(Z45,Z72)</f>
        <v>42.417437571799994</v>
      </c>
      <c r="AA75" s="135">
        <f>AVERAGE(AA45,AA72)</f>
        <v>4.5724548202437294</v>
      </c>
      <c r="AB75" s="158"/>
    </row>
    <row r="76" spans="1:34" ht="23.25" customHeight="1" x14ac:dyDescent="0.25">
      <c r="A76" s="193" t="s">
        <v>2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99"/>
      <c r="U76" s="32"/>
      <c r="V76" s="136">
        <f>SUM(V75,V73)</f>
        <v>87.740610532165348</v>
      </c>
      <c r="W76" s="136">
        <f>SUM(W75,W73)</f>
        <v>86.638585889056074</v>
      </c>
      <c r="X76" s="99"/>
      <c r="Y76" s="32"/>
      <c r="Z76" s="137">
        <f>SUM(Z75,Z73)</f>
        <v>50.14934241480416</v>
      </c>
      <c r="AA76" s="134">
        <f>SUM(AA75,AA73)</f>
        <v>8.0181014813012794</v>
      </c>
      <c r="AB76" s="159"/>
      <c r="AC76" s="7"/>
      <c r="AD76" s="7"/>
    </row>
    <row r="77" spans="1:34" x14ac:dyDescent="0.25">
      <c r="A77" s="15"/>
      <c r="B77" s="27"/>
      <c r="C77" s="15"/>
      <c r="D77" s="27"/>
      <c r="E77" s="27"/>
      <c r="F77" s="27"/>
      <c r="G77" s="29"/>
      <c r="H77" s="29"/>
      <c r="I77" s="15"/>
      <c r="J77" s="15"/>
      <c r="K77" s="15"/>
      <c r="L77" s="15"/>
      <c r="M77" s="15"/>
      <c r="N77" s="15"/>
      <c r="O77" s="28"/>
      <c r="P77" s="15"/>
      <c r="Q77" s="15"/>
      <c r="R77" s="15"/>
      <c r="S77" s="26"/>
      <c r="T77" s="15"/>
      <c r="U77" s="24"/>
      <c r="V77" s="24"/>
      <c r="W77" s="24"/>
      <c r="X77" s="24"/>
      <c r="Y77" s="25"/>
      <c r="Z77" s="25"/>
      <c r="AA77" s="24"/>
      <c r="AB77" s="24"/>
      <c r="AC77" s="15"/>
      <c r="AD77" s="7"/>
    </row>
    <row r="78" spans="1:34" ht="15.7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23"/>
      <c r="V78" s="22"/>
      <c r="W78" s="22"/>
      <c r="X78" s="19"/>
      <c r="Y78" s="22"/>
      <c r="Z78" s="17"/>
      <c r="AA78" s="21"/>
      <c r="AB78" s="21"/>
      <c r="AC78" s="15"/>
      <c r="AD78" s="7"/>
    </row>
    <row r="79" spans="1:34" ht="15.75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20"/>
      <c r="X79" s="19"/>
      <c r="Y79" s="18"/>
      <c r="Z79" s="17"/>
      <c r="AA79" s="16"/>
      <c r="AB79" s="16"/>
      <c r="AC79" s="15"/>
      <c r="AD79" s="7"/>
    </row>
    <row r="80" spans="1:34" x14ac:dyDescent="0.25">
      <c r="A80" s="7"/>
      <c r="B80" s="9"/>
      <c r="C80" s="7"/>
      <c r="D80" s="9"/>
      <c r="E80" s="9"/>
      <c r="F80" s="9"/>
      <c r="G80" s="11"/>
      <c r="H80" s="11"/>
      <c r="I80" s="7"/>
      <c r="J80" s="7"/>
      <c r="K80" s="7"/>
      <c r="L80" s="7"/>
      <c r="M80" s="7"/>
      <c r="N80" s="7"/>
      <c r="O80" s="10"/>
      <c r="P80" s="7"/>
      <c r="Q80" s="7"/>
      <c r="R80" s="7"/>
      <c r="T80" s="7"/>
      <c r="U80" s="198" t="s">
        <v>151</v>
      </c>
      <c r="V80" s="198"/>
      <c r="W80" s="198"/>
      <c r="X80" s="12"/>
      <c r="AA80" s="12"/>
      <c r="AB80" s="12"/>
      <c r="AC80" s="7"/>
      <c r="AD80" s="7"/>
    </row>
    <row r="81" spans="1:30" x14ac:dyDescent="0.25">
      <c r="A81" s="7"/>
      <c r="B81" s="9"/>
      <c r="C81" s="7"/>
      <c r="D81" s="9"/>
      <c r="E81" s="9"/>
      <c r="F81" s="9"/>
      <c r="G81" s="11"/>
      <c r="H81" s="11"/>
      <c r="I81" s="7"/>
      <c r="J81" s="7"/>
      <c r="K81" s="7"/>
      <c r="L81" s="7"/>
      <c r="M81" s="7"/>
      <c r="N81" s="7"/>
      <c r="O81" s="10"/>
      <c r="P81" s="7"/>
      <c r="Q81" s="7"/>
      <c r="R81" s="7"/>
      <c r="T81" s="7"/>
      <c r="U81" s="189"/>
      <c r="V81" s="189"/>
      <c r="W81" s="189"/>
      <c r="X81" s="189"/>
      <c r="Y81" s="14"/>
      <c r="Z81" s="14"/>
      <c r="AA81" s="7"/>
    </row>
    <row r="82" spans="1:30" x14ac:dyDescent="0.25">
      <c r="A82" s="7"/>
      <c r="B82" s="9"/>
      <c r="C82" s="7"/>
      <c r="D82" s="9"/>
      <c r="E82" s="9"/>
      <c r="F82" s="9"/>
      <c r="G82" s="11"/>
      <c r="H82" s="11"/>
      <c r="I82" s="7"/>
      <c r="J82" s="7"/>
      <c r="K82" s="7"/>
      <c r="L82" s="7"/>
      <c r="M82" s="7"/>
      <c r="N82" s="7"/>
      <c r="O82" s="10"/>
      <c r="P82" s="7"/>
      <c r="Q82" s="7"/>
      <c r="R82" s="7"/>
      <c r="T82" s="7"/>
      <c r="U82" s="5"/>
      <c r="V82" s="5"/>
      <c r="W82" s="5"/>
      <c r="X82" s="5"/>
      <c r="Y82" s="12"/>
      <c r="Z82" s="12"/>
      <c r="AA82" s="7"/>
    </row>
    <row r="83" spans="1:30" ht="20.25" customHeight="1" x14ac:dyDescent="0.25">
      <c r="A83" s="7"/>
      <c r="B83" s="9"/>
      <c r="C83" s="7"/>
      <c r="D83" s="9"/>
      <c r="E83" s="9"/>
      <c r="F83" s="9"/>
      <c r="G83" s="11"/>
      <c r="H83" s="11"/>
      <c r="I83" s="7"/>
      <c r="J83" s="7"/>
      <c r="K83" s="7"/>
      <c r="L83" s="7"/>
      <c r="M83" s="7"/>
      <c r="N83" s="7"/>
      <c r="O83" s="10"/>
      <c r="P83" s="7"/>
      <c r="Q83" s="7"/>
      <c r="R83" s="7"/>
      <c r="U83" s="184" t="s">
        <v>0</v>
      </c>
      <c r="V83" s="184"/>
      <c r="W83" s="184"/>
      <c r="X83" s="13"/>
      <c r="Y83" s="2"/>
      <c r="Z83" s="7"/>
      <c r="AA83" s="7"/>
    </row>
    <row r="84" spans="1:30" ht="17.25" customHeight="1" x14ac:dyDescent="0.25">
      <c r="A84" s="7"/>
      <c r="B84" s="9"/>
      <c r="C84" s="7"/>
      <c r="D84" s="9"/>
      <c r="E84" s="9"/>
      <c r="F84" s="9"/>
      <c r="G84" s="11"/>
      <c r="H84" s="11"/>
      <c r="I84" s="7"/>
      <c r="J84" s="7"/>
      <c r="K84" s="7"/>
      <c r="L84" s="7"/>
      <c r="M84" s="7"/>
      <c r="N84" s="7"/>
      <c r="O84" s="10"/>
      <c r="P84" s="7"/>
      <c r="Q84" s="7"/>
      <c r="R84" s="7"/>
      <c r="U84" s="185" t="s">
        <v>168</v>
      </c>
      <c r="V84" s="185"/>
      <c r="W84" s="185"/>
      <c r="X84" s="12"/>
      <c r="Y84" s="2"/>
      <c r="Z84" s="7"/>
      <c r="AA84" s="7"/>
    </row>
    <row r="85" spans="1:30" ht="15.75" x14ac:dyDescent="0.25">
      <c r="A85" s="7"/>
      <c r="B85" s="9"/>
      <c r="C85" s="7"/>
      <c r="D85" s="9"/>
      <c r="E85" s="9"/>
      <c r="F85" s="9"/>
      <c r="G85" s="11"/>
      <c r="H85" s="11"/>
      <c r="I85" s="7"/>
      <c r="J85" s="7"/>
      <c r="K85" s="7"/>
      <c r="L85" s="7"/>
      <c r="M85" s="7"/>
      <c r="N85" s="7"/>
      <c r="O85" s="10"/>
      <c r="P85" s="7"/>
      <c r="Q85" s="7"/>
      <c r="R85" s="7"/>
      <c r="T85" s="7"/>
      <c r="Y85" s="8"/>
      <c r="Z85" s="8"/>
      <c r="AB85" s="7"/>
      <c r="AC85" s="7"/>
      <c r="AD85" s="7"/>
    </row>
    <row r="86" spans="1:30" x14ac:dyDescent="0.25">
      <c r="T86" s="5"/>
      <c r="U86" s="5"/>
      <c r="V86" s="5"/>
    </row>
  </sheetData>
  <mergeCells count="210">
    <mergeCell ref="Z46:Z48"/>
    <mergeCell ref="Z9:Z12"/>
    <mergeCell ref="N33:N34"/>
    <mergeCell ref="T33:T34"/>
    <mergeCell ref="V33:V34"/>
    <mergeCell ref="T37:T38"/>
    <mergeCell ref="V37:V38"/>
    <mergeCell ref="Z33:Z34"/>
    <mergeCell ref="X33:X34"/>
    <mergeCell ref="X37:X38"/>
    <mergeCell ref="Z37:Z38"/>
    <mergeCell ref="Y37:Y38"/>
    <mergeCell ref="L33:L34"/>
    <mergeCell ref="L37:L38"/>
    <mergeCell ref="N37:N38"/>
    <mergeCell ref="T9:T12"/>
    <mergeCell ref="V9:V12"/>
    <mergeCell ref="X9:X12"/>
    <mergeCell ref="U64:U65"/>
    <mergeCell ref="W64:W65"/>
    <mergeCell ref="S9:S12"/>
    <mergeCell ref="U9:U12"/>
    <mergeCell ref="T46:T48"/>
    <mergeCell ref="V46:V48"/>
    <mergeCell ref="X46:X48"/>
    <mergeCell ref="Y64:Y65"/>
    <mergeCell ref="AA64:AA65"/>
    <mergeCell ref="M67:M68"/>
    <mergeCell ref="M64:M65"/>
    <mergeCell ref="AA67:AA68"/>
    <mergeCell ref="Q37:Q38"/>
    <mergeCell ref="A70:S70"/>
    <mergeCell ref="I67:I68"/>
    <mergeCell ref="K67:K68"/>
    <mergeCell ref="C59:C60"/>
    <mergeCell ref="A59:A60"/>
    <mergeCell ref="Q46:Q48"/>
    <mergeCell ref="O53:O54"/>
    <mergeCell ref="Q53:Q54"/>
    <mergeCell ref="S53:S54"/>
    <mergeCell ref="W67:W68"/>
    <mergeCell ref="Y67:Y68"/>
    <mergeCell ref="O64:O65"/>
    <mergeCell ref="Q64:Q65"/>
    <mergeCell ref="S64:S65"/>
    <mergeCell ref="L46:L48"/>
    <mergeCell ref="N46:N48"/>
    <mergeCell ref="U37:U38"/>
    <mergeCell ref="W37:W38"/>
    <mergeCell ref="A75:S75"/>
    <mergeCell ref="A67:A68"/>
    <mergeCell ref="B67:B68"/>
    <mergeCell ref="C67:C68"/>
    <mergeCell ref="G67:G68"/>
    <mergeCell ref="AB67:AB68"/>
    <mergeCell ref="E67:E68"/>
    <mergeCell ref="AB59:AB60"/>
    <mergeCell ref="Y53:Y54"/>
    <mergeCell ref="AA53:AA54"/>
    <mergeCell ref="AB53:AB54"/>
    <mergeCell ref="A56:A58"/>
    <mergeCell ref="B56:B58"/>
    <mergeCell ref="C56:C58"/>
    <mergeCell ref="AB56:AB58"/>
    <mergeCell ref="O67:O68"/>
    <mergeCell ref="Q67:Q68"/>
    <mergeCell ref="S67:S68"/>
    <mergeCell ref="A61:S61"/>
    <mergeCell ref="A64:A65"/>
    <mergeCell ref="B64:B65"/>
    <mergeCell ref="C64:C65"/>
    <mergeCell ref="K64:K65"/>
    <mergeCell ref="G64:G65"/>
    <mergeCell ref="AB64:AB65"/>
    <mergeCell ref="A53:A54"/>
    <mergeCell ref="M53:M54"/>
    <mergeCell ref="U67:U68"/>
    <mergeCell ref="AB46:AB48"/>
    <mergeCell ref="A50:A51"/>
    <mergeCell ref="B50:B51"/>
    <mergeCell ref="C50:C51"/>
    <mergeCell ref="M50:M51"/>
    <mergeCell ref="U50:U51"/>
    <mergeCell ref="W50:W51"/>
    <mergeCell ref="W46:W48"/>
    <mergeCell ref="Y46:Y48"/>
    <mergeCell ref="S46:S48"/>
    <mergeCell ref="U46:U48"/>
    <mergeCell ref="O46:O48"/>
    <mergeCell ref="Y50:Y51"/>
    <mergeCell ref="AA50:AA51"/>
    <mergeCell ref="AB50:AB51"/>
    <mergeCell ref="AA46:AA48"/>
    <mergeCell ref="K46:K48"/>
    <mergeCell ref="M46:M48"/>
    <mergeCell ref="H46:H48"/>
    <mergeCell ref="I46:I48"/>
    <mergeCell ref="AB7:AB8"/>
    <mergeCell ref="A46:A48"/>
    <mergeCell ref="A7:A8"/>
    <mergeCell ref="B7:B8"/>
    <mergeCell ref="C7:C8"/>
    <mergeCell ref="D7:D8"/>
    <mergeCell ref="A24:A26"/>
    <mergeCell ref="B24:B26"/>
    <mergeCell ref="C24:C26"/>
    <mergeCell ref="A30:A31"/>
    <mergeCell ref="B30:B31"/>
    <mergeCell ref="C30:C31"/>
    <mergeCell ref="A9:A12"/>
    <mergeCell ref="B9:B12"/>
    <mergeCell ref="C9:C12"/>
    <mergeCell ref="AB24:AB26"/>
    <mergeCell ref="AB30:AB31"/>
    <mergeCell ref="U33:U34"/>
    <mergeCell ref="W33:W34"/>
    <mergeCell ref="Y33:Y34"/>
    <mergeCell ref="AA33:AA34"/>
    <mergeCell ref="AB33:AB34"/>
    <mergeCell ref="AA9:AA12"/>
    <mergeCell ref="S37:S38"/>
    <mergeCell ref="A1:AB1"/>
    <mergeCell ref="A2:AB2"/>
    <mergeCell ref="A3:AB3"/>
    <mergeCell ref="A5:A6"/>
    <mergeCell ref="B5:B6"/>
    <mergeCell ref="C5:C6"/>
    <mergeCell ref="D5:D6"/>
    <mergeCell ref="E5:E6"/>
    <mergeCell ref="F5:G6"/>
    <mergeCell ref="H5:I6"/>
    <mergeCell ref="AB5:AB6"/>
    <mergeCell ref="L6:M6"/>
    <mergeCell ref="N6:O6"/>
    <mergeCell ref="P6:Q6"/>
    <mergeCell ref="R6:S6"/>
    <mergeCell ref="X5:Y6"/>
    <mergeCell ref="Z5:AA6"/>
    <mergeCell ref="U83:W83"/>
    <mergeCell ref="U84:W84"/>
    <mergeCell ref="B37:B38"/>
    <mergeCell ref="B46:B48"/>
    <mergeCell ref="B53:B54"/>
    <mergeCell ref="C53:C54"/>
    <mergeCell ref="I53:I54"/>
    <mergeCell ref="U53:U54"/>
    <mergeCell ref="W53:W54"/>
    <mergeCell ref="B59:B60"/>
    <mergeCell ref="U81:X81"/>
    <mergeCell ref="C37:C38"/>
    <mergeCell ref="G37:G38"/>
    <mergeCell ref="H37:H38"/>
    <mergeCell ref="I37:I38"/>
    <mergeCell ref="K37:K38"/>
    <mergeCell ref="M37:M38"/>
    <mergeCell ref="O37:O38"/>
    <mergeCell ref="A76:S76"/>
    <mergeCell ref="A73:S73"/>
    <mergeCell ref="A71:E71"/>
    <mergeCell ref="A72:E72"/>
    <mergeCell ref="A74:E74"/>
    <mergeCell ref="U80:W80"/>
    <mergeCell ref="AA37:AA38"/>
    <mergeCell ref="L5:S5"/>
    <mergeCell ref="O50:O51"/>
    <mergeCell ref="Q50:Q51"/>
    <mergeCell ref="S50:S51"/>
    <mergeCell ref="A32:S32"/>
    <mergeCell ref="A33:A34"/>
    <mergeCell ref="B33:B34"/>
    <mergeCell ref="C33:C34"/>
    <mergeCell ref="G33:G34"/>
    <mergeCell ref="H33:H34"/>
    <mergeCell ref="I33:I34"/>
    <mergeCell ref="K33:K34"/>
    <mergeCell ref="M33:M34"/>
    <mergeCell ref="O33:O34"/>
    <mergeCell ref="Q33:Q34"/>
    <mergeCell ref="S33:S34"/>
    <mergeCell ref="A36:S36"/>
    <mergeCell ref="A37:A38"/>
    <mergeCell ref="J5:K6"/>
    <mergeCell ref="T5:U6"/>
    <mergeCell ref="V5:W6"/>
    <mergeCell ref="L9:L12"/>
    <mergeCell ref="N9:N12"/>
    <mergeCell ref="AB37:AB38"/>
    <mergeCell ref="A43:S43"/>
    <mergeCell ref="A44:E44"/>
    <mergeCell ref="A45:E45"/>
    <mergeCell ref="W9:W12"/>
    <mergeCell ref="Y9:Y12"/>
    <mergeCell ref="C46:C48"/>
    <mergeCell ref="G46:G48"/>
    <mergeCell ref="AB9:AB12"/>
    <mergeCell ref="A13:A19"/>
    <mergeCell ref="B13:B19"/>
    <mergeCell ref="C13:C19"/>
    <mergeCell ref="AB13:AB19"/>
    <mergeCell ref="A20:A23"/>
    <mergeCell ref="B20:B23"/>
    <mergeCell ref="C20:C23"/>
    <mergeCell ref="AB20:AB23"/>
    <mergeCell ref="G9:G12"/>
    <mergeCell ref="H9:H12"/>
    <mergeCell ref="I9:I12"/>
    <mergeCell ref="K9:K12"/>
    <mergeCell ref="M9:M12"/>
    <mergeCell ref="O9:O12"/>
    <mergeCell ref="Q9:Q12"/>
  </mergeCells>
  <printOptions verticalCentered="1"/>
  <pageMargins left="0.35433070866141736" right="0.11811023622047245" top="0.19685039370078741" bottom="0.15748031496062992" header="0.23622047244094491" footer="0.19685039370078741"/>
  <pageSetup paperSize="10000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24. Kesbangpol</vt:lpstr>
      <vt:lpstr>'24. Kesbangpol'!Print_Area</vt:lpstr>
      <vt:lpstr>'24. Kesbangpol'!Print_Titles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Kesbangpol</dc:creator>
  <cp:lastModifiedBy>Kesbangpol</cp:lastModifiedBy>
  <cp:lastPrinted>2019-08-02T07:34:24Z</cp:lastPrinted>
  <dcterms:created xsi:type="dcterms:W3CDTF">2019-04-23T06:55:51Z</dcterms:created>
  <dcterms:modified xsi:type="dcterms:W3CDTF">2019-08-28T09:08:05Z</dcterms:modified>
</cp:coreProperties>
</file>