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6605" windowHeight="9435" tabRatio="500" firstSheet="1" activeTab="1"/>
  </bookViews>
  <sheets>
    <sheet name="00. Rekap" sheetId="1" state="hidden" r:id="rId1"/>
    <sheet name="Kec. Serang" sheetId="2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AD109_1601">[1]Sheet1!$A$13:$FX$50</definedName>
    <definedName name="AD109_1601_NOMOR">[1]Sheet1!$A$13:$A$50</definedName>
    <definedName name="AE113_2102">[2]Sheet1!$A$13:$FX$50</definedName>
    <definedName name="AE113_2102_NOMOR">[2]Sheet1!$A$13:$A$50</definedName>
    <definedName name="AF119_1801">[3]Sheet1!$A$13:$FX$50</definedName>
    <definedName name="AF119_1801_nomor">[3]Sheet1!$A$13:$A$50</definedName>
    <definedName name="AG120_0101">[4]Sheet1!$A$13:$FX$50</definedName>
    <definedName name="AG120_0101_nomor">[4]Sheet1!$A$13:$A$50</definedName>
    <definedName name="AH120_0102">[5]Sheet1!$A$13:$FX$50</definedName>
    <definedName name="AH120_0102_nomor">[5]Sheet1!$A$13:$A$50</definedName>
    <definedName name="AI120_0103">[6]Sheet1!$A$13:$FX$50</definedName>
    <definedName name="AI120_0103_nomor">[6]Sheet1!$A$13:$A$50</definedName>
    <definedName name="AJ120_0107">[7]Sheet1!$A$13:$FX$50</definedName>
    <definedName name="AJ120_0107_nomor">[7]Sheet1!$A$13:$A$50</definedName>
    <definedName name="AK120_0108">[8]Sheet1!$A$13:$FX$50</definedName>
    <definedName name="AK120_0108_nomor">[8]Sheet1!$A$13:$A$50</definedName>
    <definedName name="AL120_0110">[9]Sheet1!$A$13:$FX$50</definedName>
    <definedName name="AL120_0110_nomor">[9]Sheet1!$A$13:$A$50</definedName>
    <definedName name="AM120_0111">[10]Sheet1!$A$13:$FX$50</definedName>
    <definedName name="AM120_0111_nomor">[10]Sheet1!$A$13:$A$50</definedName>
    <definedName name="AN120_0112">[11]Sheet1!$A$13:$FX$50</definedName>
    <definedName name="AN120_0112_nomor">[11]Sheet1!$A$13:$A$50</definedName>
    <definedName name="Ao120_0117">[12]Sheet1!$A$13:$GR$50</definedName>
    <definedName name="Ao120_0117_nomor">[12]Sheet1!$A$13:$A$50</definedName>
    <definedName name="Ap120_0118">[13]Sheet1!$A$13:$FX$50</definedName>
    <definedName name="Ap120_0118_nomor">[13]Sheet1!$A$13:$A$50</definedName>
    <definedName name="Aq120_0205">[14]Sheet1!$A$13:$FX$51</definedName>
    <definedName name="Aq120_0205_nomor">[14]Sheet1!$A$13:$A$51</definedName>
    <definedName name="Ar120_0207">[15]Sheet1!$A$13:$FX$50</definedName>
    <definedName name="Ar120_0207_nomor">[15]Sheet1!$A$13:$A$50</definedName>
    <definedName name="As120_0209">[16]Sheet1!$A$13:$FX$50</definedName>
    <definedName name="As120_0209_nomor">[16]Sheet1!$A$13:$A$50</definedName>
    <definedName name="At120_0210">[17]Sheet1!$A$13:$FX$49</definedName>
    <definedName name="At120_0210_nomor">[17]Sheet1!$A$13:$A$49</definedName>
    <definedName name="Au120_0211">[18]Sheet1!$A$13:$FX$50</definedName>
    <definedName name="Au120_0211_nomor">[18]Sheet1!$A$13:$A$50</definedName>
    <definedName name="Av120_0212">[19]Sheet1!$A$13:$FX$50</definedName>
    <definedName name="Av120_0212_nomor">[19]Sheet1!$A$13:$A$50</definedName>
    <definedName name="Aw120_0221">[20]Sheet1!$A$13:$FX$50</definedName>
    <definedName name="Aw120_0221_nomor">[20]Sheet1!$A$13:$A$50</definedName>
    <definedName name="Ax120_0222">[21]Sheet1!$A$13:$FX$50</definedName>
    <definedName name="Ax120_0222_nomor">[21]Sheet1!$A$13:$A$50</definedName>
    <definedName name="Ay120_0224">[22]Sheet1!$A$13:$FX$50</definedName>
    <definedName name="Ay120_0224_nomor">[22]Sheet1!$A$13:$A$50</definedName>
    <definedName name="Az120_0226">[23]Sheet1!$A$13:$FX$50</definedName>
    <definedName name="Az120_0226_nomor">[23]Sheet1!$A$13:$A$50</definedName>
    <definedName name="ba120_0228">[24]Sheet1!$A$13:$FX$50</definedName>
    <definedName name="ba120_0228_nomor">[24]Sheet1!$A$13:$A$50</definedName>
    <definedName name="bb120_0242">[25]Sheet1!$A$13:$FX$50</definedName>
    <definedName name="bb120_0242_nomor">[25]Sheet1!$A$13:$A$50</definedName>
    <definedName name="bc120_0302">[26]Sheet1!$A$13:$FX$50</definedName>
    <definedName name="bc120_0302_nomor">[26]Sheet1!$A$13:$A$50</definedName>
    <definedName name="bd120_0601">[27]Sheet1!$A$13:$FX$50</definedName>
    <definedName name="bd120_0601_nomor">[27]Sheet1!$A$13:$A$50</definedName>
    <definedName name="be120_0602">[28]Sheet1!$A$13:$FX$50</definedName>
    <definedName name="be120_0602_nomor">[28]Sheet1!$A$13:$A$50</definedName>
    <definedName name="bf120_0604">[29]Sheet1!$A$13:$FX$50</definedName>
    <definedName name="bf120_0604_nomor">[29]Sheet1!$A$13:$A$50</definedName>
    <definedName name="bg120_1601">[30]Sheet1!$A$13:$FX$50</definedName>
    <definedName name="bg120_1601_nomor">[30]Sheet1!$A$13:$A$50</definedName>
    <definedName name="bh120_1602">[31]Sheet1!$A$13:$FX$50</definedName>
    <definedName name="bh120_1602_nomor">[31]Sheet1!$A$13:$A$50</definedName>
    <definedName name="bi120_1603">[32]Sheet1!$A$13:$FX$50</definedName>
    <definedName name="bi120_1603_nomor">[32]Sheet1!$A$13:$A$50</definedName>
    <definedName name="bj120_1604">[33]Sheet1!$A$13:$FX$51</definedName>
    <definedName name="bj120_1604_nomor">[33]Sheet1!$A$13:$A$51</definedName>
    <definedName name="bk120_1605">[34]Sheet1!$A$13:$FX$50</definedName>
    <definedName name="bk120_1605_nomor">[34]Sheet1!$A$13:$A$50</definedName>
    <definedName name="bl120_1606">[35]Sheet1!$A$13:$FX$50</definedName>
    <definedName name="bl120_1606_nomor">[35]Sheet1!$A$13:$A$50</definedName>
    <definedName name="bm120_1607">[36]Sheet1!$A$13:$FX$50</definedName>
    <definedName name="bm120_1607_nomor">[36]Sheet1!$A$13:$A$50</definedName>
    <definedName name="bn120_1716">[37]Sheet1!$A$13:$FX$50</definedName>
    <definedName name="bn120_1716_nomor">[37]Sheet1!$A$13:$A$50</definedName>
    <definedName name="bo120_2003">[38]Sheet1!$A$13:$FX$49</definedName>
    <definedName name="bo120_2003_nomor">[38]Sheet1!$A$13:$A$49</definedName>
    <definedName name="bp120_2301">[39]Sheet1!$A$13:$FX$50</definedName>
    <definedName name="bp120_2301_nomor">[39]Sheet1!$A$13:$A$50</definedName>
    <definedName name="bq120_2501">[40]Sheet1!$A$13:$FX$50</definedName>
    <definedName name="bq120_2501_nomor">[40]Sheet1!$A$13:$A$50</definedName>
    <definedName name="br120_2603">[41]Sheet1!$A$13:$FX$50</definedName>
    <definedName name="br120_2603_nomor">[41]Sheet1!$A$13:$A$50</definedName>
    <definedName name="bs120_2604">[42]Sheet1!$A$13:$FX$50</definedName>
    <definedName name="bs120_2604_nomor">[42]Sheet1!$A$13:$A$50</definedName>
    <definedName name="bt120_2607">[43]Sheet1!$A$13:$FX$50</definedName>
    <definedName name="bt120_2607_nomor">[43]Sheet1!$A$13:$A$50</definedName>
    <definedName name="bu120_2701">[44]Sheet1!$A$13:$FX$50</definedName>
    <definedName name="bu120_2701_nomor">[44]Sheet1!$A$13:$A$50</definedName>
    <definedName name="bv120_2704">[45]Sheet1!$A$13:$FX$50</definedName>
    <definedName name="bv120_2704_nomor">[45]Sheet1!$A$13:$A$50</definedName>
    <definedName name="bw120_2801">[46]Sheet1!$A$13:$FX$50</definedName>
    <definedName name="bw120_2801_nomor">[46]Sheet1!$A$13:$A$50</definedName>
    <definedName name="bx120_2803">[47]Sheet1!$A$13:$FX$50</definedName>
    <definedName name="bx120_2803_nomor">[47]Sheet1!$A$13:$A$50</definedName>
    <definedName name="by120_2807">[48]Sheet1!$A$13:$FX$50</definedName>
    <definedName name="by120_2807_nomor">[48]Sheet1!$A$13:$A$50</definedName>
    <definedName name="bz120_2811">[49]Sheet1!$A$13:$FX$50</definedName>
    <definedName name="bz120_2811_nomor">[49]Sheet1!$A$13:$A$50</definedName>
    <definedName name="ca120_2813">[50]Sheet1!$A$13:$FX$50</definedName>
    <definedName name="ca120_2813_nomor">[50]Sheet1!$A$13:$A$50</definedName>
    <definedName name="cb120_3001">[51]Sheet1!$A$13:$FX$50</definedName>
    <definedName name="cb120_3001_nomor">[51]Sheet1!$A$13:$A$50</definedName>
    <definedName name="cd120_3101">[52]Sheet1!$A$13:$FX$50</definedName>
    <definedName name="cd120_3101_nomor">[52]Sheet1!$A$13:$A$50</definedName>
    <definedName name="ce120_3202">[53]Sheet1!$A$13:$FX$50</definedName>
    <definedName name="ce120_3202_nomor">[53]Sheet1!$A$13:$A$50</definedName>
    <definedName name="cf121_1706">[54]Sheet1!$A$13:$FX$50</definedName>
    <definedName name="cf121_1706_nomor">[54]Sheet1!$A$13:$A$50</definedName>
    <definedName name="cg121_1804">[55]Sheet1!$A$13:$FX$50</definedName>
    <definedName name="cg121_1804_nomor">[55]Sheet1!$A$13:$A$50</definedName>
    <definedName name="ch125_1802">[56]Sheet1!$A$13:$FX$50</definedName>
    <definedName name="ch125_1802_nomor">[56]Sheet1!$A$13:$A$50</definedName>
    <definedName name="ci206_1804">[57]Sheet1!$A$13:$FX$50</definedName>
    <definedName name="ci206_1804_nomor">[57]Sheet1!$A$13:$A$50</definedName>
    <definedName name="ekonomi_106_1904">[58]Sheet1!$A$13:$FX$50</definedName>
    <definedName name="ekonomi_106_1904_NOMOR">[58]Sheet1!$A$13:$A$50</definedName>
    <definedName name="gaji120_0000">[59]Sheet1!$A$13:$FX$50</definedName>
    <definedName name="gaji120_0000_nomor">[59]Sheet1!$A$13:$A$50</definedName>
    <definedName name="MONEV_106_2208">[60]Sheet1!$A$13:$FX$34</definedName>
    <definedName name="MONEV_106_2208_NOMOR">[60]Sheet1!$A$13:$A$34</definedName>
    <definedName name="persampahan_108_1502">[61]Sheet1!$A$13:$FP$50</definedName>
    <definedName name="persampahan_108_1502_nomor">[61]Sheet1!$A$13:$A$50</definedName>
    <definedName name="_xlnm.Print_Area" localSheetId="1">'Kec. Serang'!$A$1:$AA$119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6" i="29"/>
  <c r="Q101"/>
  <c r="Q102"/>
  <c r="Q103"/>
  <c r="Q104"/>
  <c r="Q105"/>
  <c r="Q106"/>
  <c r="Q107"/>
  <c r="Q108"/>
  <c r="Q109"/>
  <c r="Q110"/>
  <c r="Q111"/>
  <c r="Q100"/>
  <c r="Q87"/>
  <c r="Q88"/>
  <c r="Q89"/>
  <c r="Q90"/>
  <c r="Q91"/>
  <c r="Q92"/>
  <c r="Q93"/>
  <c r="Q94"/>
  <c r="Q95"/>
  <c r="Q96"/>
  <c r="Q97"/>
  <c r="Q86"/>
  <c r="T13"/>
  <c r="R70"/>
  <c r="P70"/>
  <c r="N70"/>
  <c r="L70"/>
  <c r="J70"/>
  <c r="H70"/>
  <c r="Y99"/>
  <c r="S99"/>
  <c r="U99"/>
  <c r="S85"/>
  <c r="W85"/>
  <c r="Y85"/>
  <c r="S84"/>
  <c r="U84"/>
  <c r="S63"/>
  <c r="U63"/>
  <c r="S62"/>
  <c r="W62"/>
  <c r="Y62"/>
  <c r="S61"/>
  <c r="U61"/>
  <c r="S60"/>
  <c r="W60"/>
  <c r="Y60"/>
  <c r="S59"/>
  <c r="U59"/>
  <c r="S58"/>
  <c r="W58"/>
  <c r="Y58"/>
  <c r="S57"/>
  <c r="U57"/>
  <c r="R56"/>
  <c r="P56"/>
  <c r="S26"/>
  <c r="W26"/>
  <c r="Y26"/>
  <c r="S29"/>
  <c r="U29"/>
  <c r="T29"/>
  <c r="X29"/>
  <c r="Z29"/>
  <c r="R25"/>
  <c r="P25"/>
  <c r="N25"/>
  <c r="Z23"/>
  <c r="Z22"/>
  <c r="E17"/>
  <c r="S12"/>
  <c r="W12"/>
  <c r="Y12"/>
  <c r="U60"/>
  <c r="U85"/>
  <c r="V29"/>
  <c r="U26"/>
  <c r="U62"/>
  <c r="W57"/>
  <c r="Y57"/>
  <c r="U58"/>
  <c r="W61"/>
  <c r="Y61"/>
  <c r="W84"/>
  <c r="Y84"/>
  <c r="W59"/>
  <c r="Y59"/>
  <c r="W63"/>
  <c r="Y63"/>
  <c r="W29"/>
  <c r="Y29"/>
  <c r="U12"/>
  <c r="T101"/>
  <c r="V101"/>
  <c r="T102"/>
  <c r="V102"/>
  <c r="T103"/>
  <c r="X103"/>
  <c r="Z103"/>
  <c r="T104"/>
  <c r="X104"/>
  <c r="Z104"/>
  <c r="T105"/>
  <c r="V105"/>
  <c r="T106"/>
  <c r="V106"/>
  <c r="T107"/>
  <c r="X107"/>
  <c r="Z107"/>
  <c r="T108"/>
  <c r="X108"/>
  <c r="Z108"/>
  <c r="T109"/>
  <c r="V109"/>
  <c r="T110"/>
  <c r="V110"/>
  <c r="T111"/>
  <c r="X111"/>
  <c r="Z111"/>
  <c r="S101"/>
  <c r="W101"/>
  <c r="S102"/>
  <c r="U102"/>
  <c r="S103"/>
  <c r="U103"/>
  <c r="S104"/>
  <c r="W104"/>
  <c r="S105"/>
  <c r="W105"/>
  <c r="S106"/>
  <c r="U106"/>
  <c r="S107"/>
  <c r="U107"/>
  <c r="S108"/>
  <c r="W108"/>
  <c r="S109"/>
  <c r="W109"/>
  <c r="S110"/>
  <c r="U110"/>
  <c r="S111"/>
  <c r="U111"/>
  <c r="T100"/>
  <c r="X100"/>
  <c r="Z100"/>
  <c r="S100"/>
  <c r="U100"/>
  <c r="T87"/>
  <c r="T88"/>
  <c r="T89"/>
  <c r="T90"/>
  <c r="T91"/>
  <c r="T92"/>
  <c r="T93"/>
  <c r="T94"/>
  <c r="T95"/>
  <c r="T96"/>
  <c r="T97"/>
  <c r="S87"/>
  <c r="U87"/>
  <c r="S88"/>
  <c r="U88"/>
  <c r="S89"/>
  <c r="U89"/>
  <c r="S90"/>
  <c r="U90"/>
  <c r="S91"/>
  <c r="U91"/>
  <c r="S92"/>
  <c r="U92"/>
  <c r="S93"/>
  <c r="U93"/>
  <c r="S94"/>
  <c r="U94"/>
  <c r="S95"/>
  <c r="U95"/>
  <c r="S96"/>
  <c r="U96"/>
  <c r="S97"/>
  <c r="U97"/>
  <c r="S86"/>
  <c r="W86"/>
  <c r="T86"/>
  <c r="V86"/>
  <c r="L25"/>
  <c r="Z24"/>
  <c r="W22"/>
  <c r="W23"/>
  <c r="W21"/>
  <c r="Y21"/>
  <c r="W20"/>
  <c r="R20"/>
  <c r="P20"/>
  <c r="P9"/>
  <c r="N20"/>
  <c r="N9"/>
  <c r="L20"/>
  <c r="J20"/>
  <c r="R99"/>
  <c r="P99"/>
  <c r="N99"/>
  <c r="L99"/>
  <c r="J99"/>
  <c r="R84"/>
  <c r="P84"/>
  <c r="N84"/>
  <c r="L84"/>
  <c r="J84"/>
  <c r="N56"/>
  <c r="R49"/>
  <c r="P49"/>
  <c r="T52"/>
  <c r="X52"/>
  <c r="Z52"/>
  <c r="T53"/>
  <c r="X53"/>
  <c r="Z53"/>
  <c r="T54"/>
  <c r="V54"/>
  <c r="S50"/>
  <c r="U50"/>
  <c r="S51"/>
  <c r="U51"/>
  <c r="S52"/>
  <c r="W52"/>
  <c r="Y52"/>
  <c r="S53"/>
  <c r="W53"/>
  <c r="Y53"/>
  <c r="S54"/>
  <c r="U54"/>
  <c r="N49"/>
  <c r="L49"/>
  <c r="S32"/>
  <c r="U32"/>
  <c r="R31"/>
  <c r="P31"/>
  <c r="N31"/>
  <c r="L31"/>
  <c r="L9"/>
  <c r="J9"/>
  <c r="H9"/>
  <c r="F9"/>
  <c r="S11"/>
  <c r="W11"/>
  <c r="Y11"/>
  <c r="S10"/>
  <c r="W10"/>
  <c r="Y10"/>
  <c r="S9"/>
  <c r="U9"/>
  <c r="R9"/>
  <c r="R114"/>
  <c r="N114"/>
  <c r="P114"/>
  <c r="R47"/>
  <c r="T84"/>
  <c r="V84"/>
  <c r="P47"/>
  <c r="V94"/>
  <c r="X94"/>
  <c r="Z94"/>
  <c r="V96"/>
  <c r="X96"/>
  <c r="Z96"/>
  <c r="V92"/>
  <c r="X92"/>
  <c r="Z92"/>
  <c r="V88"/>
  <c r="X88"/>
  <c r="Z88"/>
  <c r="T20"/>
  <c r="X20"/>
  <c r="V95"/>
  <c r="X95"/>
  <c r="Z95"/>
  <c r="V91"/>
  <c r="X91"/>
  <c r="Z91"/>
  <c r="V87"/>
  <c r="X87"/>
  <c r="Z87"/>
  <c r="V97"/>
  <c r="X97"/>
  <c r="Z97"/>
  <c r="V93"/>
  <c r="X93"/>
  <c r="Z93"/>
  <c r="V89"/>
  <c r="X89"/>
  <c r="Z89"/>
  <c r="L47"/>
  <c r="L114"/>
  <c r="T99"/>
  <c r="V100"/>
  <c r="V90"/>
  <c r="X90"/>
  <c r="Z90"/>
  <c r="V52"/>
  <c r="V55"/>
  <c r="U105"/>
  <c r="V108"/>
  <c r="U108"/>
  <c r="V111"/>
  <c r="V103"/>
  <c r="W32"/>
  <c r="Y32"/>
  <c r="U52"/>
  <c r="U55"/>
  <c r="U109"/>
  <c r="U101"/>
  <c r="V104"/>
  <c r="X54"/>
  <c r="Z54"/>
  <c r="Z55"/>
  <c r="N47"/>
  <c r="U104"/>
  <c r="V107"/>
  <c r="W106"/>
  <c r="X109"/>
  <c r="Z109"/>
  <c r="X101"/>
  <c r="Z101"/>
  <c r="W54"/>
  <c r="Y54"/>
  <c r="Y55"/>
  <c r="X86"/>
  <c r="Z86"/>
  <c r="W111"/>
  <c r="W107"/>
  <c r="W103"/>
  <c r="X110"/>
  <c r="Z110"/>
  <c r="X106"/>
  <c r="Z106"/>
  <c r="X102"/>
  <c r="Z102"/>
  <c r="W100"/>
  <c r="W110"/>
  <c r="W102"/>
  <c r="X105"/>
  <c r="Z105"/>
  <c r="W51"/>
  <c r="Y51"/>
  <c r="U86"/>
  <c r="U98"/>
  <c r="W50"/>
  <c r="Y50"/>
  <c r="T9"/>
  <c r="U10"/>
  <c r="U11"/>
  <c r="W9"/>
  <c r="Y9"/>
  <c r="V98"/>
  <c r="R116"/>
  <c r="X84"/>
  <c r="Z98"/>
  <c r="P116"/>
  <c r="N116"/>
  <c r="Z112"/>
  <c r="U112"/>
  <c r="X99"/>
  <c r="V99"/>
  <c r="V112"/>
  <c r="L116"/>
  <c r="V9"/>
  <c r="X9"/>
  <c r="H99"/>
  <c r="H84"/>
  <c r="H56"/>
  <c r="H49"/>
  <c r="H31"/>
  <c r="H25"/>
  <c r="H20"/>
  <c r="Y20"/>
  <c r="F99"/>
  <c r="F84"/>
  <c r="Z84"/>
  <c r="F70"/>
  <c r="F56"/>
  <c r="F49"/>
  <c r="F31"/>
  <c r="F25"/>
  <c r="F20"/>
  <c r="Y22"/>
  <c r="Y23"/>
  <c r="Y86"/>
  <c r="Y87"/>
  <c r="Y88"/>
  <c r="Y89"/>
  <c r="Y90"/>
  <c r="Y91"/>
  <c r="Y92"/>
  <c r="Y93"/>
  <c r="Y94"/>
  <c r="Y95"/>
  <c r="Y96"/>
  <c r="Y97"/>
  <c r="Y100"/>
  <c r="Y101"/>
  <c r="Y102"/>
  <c r="Y103"/>
  <c r="Y104"/>
  <c r="Y105"/>
  <c r="Y106"/>
  <c r="Y107"/>
  <c r="Y108"/>
  <c r="Y109"/>
  <c r="Y110"/>
  <c r="Y111"/>
  <c r="T82"/>
  <c r="X82"/>
  <c r="Z82"/>
  <c r="S82"/>
  <c r="W82"/>
  <c r="Y82"/>
  <c r="F47"/>
  <c r="H114"/>
  <c r="Y24"/>
  <c r="F114"/>
  <c r="Y112"/>
  <c r="Y98"/>
  <c r="Z99"/>
  <c r="H47"/>
  <c r="Z20"/>
  <c r="Z9"/>
  <c r="U82"/>
  <c r="V82"/>
  <c r="F116"/>
  <c r="H116"/>
  <c r="J56"/>
  <c r="J49"/>
  <c r="J31"/>
  <c r="J25"/>
  <c r="V13"/>
  <c r="T14"/>
  <c r="T15"/>
  <c r="X15"/>
  <c r="Z15"/>
  <c r="T16"/>
  <c r="T17"/>
  <c r="X17"/>
  <c r="Z17"/>
  <c r="T18"/>
  <c r="X18"/>
  <c r="Z18"/>
  <c r="T25"/>
  <c r="T27"/>
  <c r="T28"/>
  <c r="T31"/>
  <c r="T33"/>
  <c r="T34"/>
  <c r="V34"/>
  <c r="T35"/>
  <c r="X35"/>
  <c r="Z35"/>
  <c r="T36"/>
  <c r="X36"/>
  <c r="Z36"/>
  <c r="T37"/>
  <c r="X37"/>
  <c r="Z37"/>
  <c r="T38"/>
  <c r="V38"/>
  <c r="T39"/>
  <c r="X39"/>
  <c r="Z39"/>
  <c r="T40"/>
  <c r="T41"/>
  <c r="X41"/>
  <c r="Z41"/>
  <c r="T42"/>
  <c r="X42"/>
  <c r="Z42"/>
  <c r="T43"/>
  <c r="X43"/>
  <c r="Z43"/>
  <c r="T44"/>
  <c r="X44"/>
  <c r="Z44"/>
  <c r="T49"/>
  <c r="T56"/>
  <c r="T64"/>
  <c r="T65"/>
  <c r="T66"/>
  <c r="V66"/>
  <c r="T67"/>
  <c r="X67"/>
  <c r="Z67"/>
  <c r="T68"/>
  <c r="V68"/>
  <c r="T70"/>
  <c r="T71"/>
  <c r="X71"/>
  <c r="Z71"/>
  <c r="T72"/>
  <c r="X72"/>
  <c r="Z72"/>
  <c r="T73"/>
  <c r="V73"/>
  <c r="T74"/>
  <c r="X74"/>
  <c r="Z74"/>
  <c r="T75"/>
  <c r="V75"/>
  <c r="T76"/>
  <c r="X76"/>
  <c r="Z76"/>
  <c r="T77"/>
  <c r="V77"/>
  <c r="T78"/>
  <c r="X78"/>
  <c r="Z78"/>
  <c r="T79"/>
  <c r="V79"/>
  <c r="T80"/>
  <c r="X80"/>
  <c r="Z80"/>
  <c r="T81"/>
  <c r="V81"/>
  <c r="S13"/>
  <c r="S14"/>
  <c r="S15"/>
  <c r="S16"/>
  <c r="S17"/>
  <c r="S18"/>
  <c r="S25"/>
  <c r="S27"/>
  <c r="S28"/>
  <c r="S31"/>
  <c r="S33"/>
  <c r="S34"/>
  <c r="S35"/>
  <c r="S36"/>
  <c r="W36"/>
  <c r="Y36"/>
  <c r="S37"/>
  <c r="S38"/>
  <c r="W38"/>
  <c r="Y38"/>
  <c r="S39"/>
  <c r="S40"/>
  <c r="W40"/>
  <c r="Y40"/>
  <c r="S41"/>
  <c r="S42"/>
  <c r="W42"/>
  <c r="Y42"/>
  <c r="S43"/>
  <c r="S44"/>
  <c r="W44"/>
  <c r="Y44"/>
  <c r="S49"/>
  <c r="S56"/>
  <c r="W56"/>
  <c r="Y56"/>
  <c r="S64"/>
  <c r="S65"/>
  <c r="W65"/>
  <c r="Y65"/>
  <c r="S66"/>
  <c r="S67"/>
  <c r="W67"/>
  <c r="Y67"/>
  <c r="S68"/>
  <c r="S70"/>
  <c r="W70"/>
  <c r="Y70"/>
  <c r="S71"/>
  <c r="S72"/>
  <c r="W72"/>
  <c r="Y72"/>
  <c r="S73"/>
  <c r="S74"/>
  <c r="W74"/>
  <c r="Y74"/>
  <c r="S75"/>
  <c r="S76"/>
  <c r="W76"/>
  <c r="Y76"/>
  <c r="S77"/>
  <c r="S78"/>
  <c r="W78"/>
  <c r="Y78"/>
  <c r="S79"/>
  <c r="S80"/>
  <c r="W80"/>
  <c r="Y80"/>
  <c r="S81"/>
  <c r="W81"/>
  <c r="Y81"/>
  <c r="X33"/>
  <c r="Z33"/>
  <c r="T114"/>
  <c r="J114"/>
  <c r="J47"/>
  <c r="T47"/>
  <c r="X16"/>
  <c r="U34"/>
  <c r="W34"/>
  <c r="Y34"/>
  <c r="U31"/>
  <c r="W31"/>
  <c r="Y31"/>
  <c r="W28"/>
  <c r="Y28"/>
  <c r="U28"/>
  <c r="W25"/>
  <c r="Y25"/>
  <c r="U25"/>
  <c r="W17"/>
  <c r="Y17"/>
  <c r="U17"/>
  <c r="W15"/>
  <c r="Y15"/>
  <c r="U15"/>
  <c r="W13"/>
  <c r="Y13"/>
  <c r="U13"/>
  <c r="X70"/>
  <c r="V70"/>
  <c r="V65"/>
  <c r="X65"/>
  <c r="Z65"/>
  <c r="V56"/>
  <c r="X56"/>
  <c r="Z56"/>
  <c r="V40"/>
  <c r="X40"/>
  <c r="Z40"/>
  <c r="X31"/>
  <c r="V31"/>
  <c r="X28"/>
  <c r="Z28"/>
  <c r="V28"/>
  <c r="X25"/>
  <c r="V25"/>
  <c r="V47"/>
  <c r="U80"/>
  <c r="U76"/>
  <c r="U72"/>
  <c r="U67"/>
  <c r="U56"/>
  <c r="U44"/>
  <c r="U40"/>
  <c r="U36"/>
  <c r="W79"/>
  <c r="Y79"/>
  <c r="U79"/>
  <c r="W77"/>
  <c r="Y77"/>
  <c r="U77"/>
  <c r="W75"/>
  <c r="Y75"/>
  <c r="U75"/>
  <c r="W73"/>
  <c r="Y73"/>
  <c r="U73"/>
  <c r="W71"/>
  <c r="Y71"/>
  <c r="U71"/>
  <c r="W68"/>
  <c r="Y68"/>
  <c r="U68"/>
  <c r="W66"/>
  <c r="Y66"/>
  <c r="U66"/>
  <c r="W64"/>
  <c r="Y64"/>
  <c r="U64"/>
  <c r="W49"/>
  <c r="Y49"/>
  <c r="Y114"/>
  <c r="U49"/>
  <c r="W43"/>
  <c r="Y43"/>
  <c r="U43"/>
  <c r="W41"/>
  <c r="Y41"/>
  <c r="U41"/>
  <c r="W39"/>
  <c r="Y39"/>
  <c r="U39"/>
  <c r="W37"/>
  <c r="Y37"/>
  <c r="U37"/>
  <c r="W35"/>
  <c r="Y35"/>
  <c r="U35"/>
  <c r="W33"/>
  <c r="Y33"/>
  <c r="U33"/>
  <c r="U27"/>
  <c r="W27"/>
  <c r="Y27"/>
  <c r="U18"/>
  <c r="W18"/>
  <c r="Y18"/>
  <c r="U16"/>
  <c r="W16"/>
  <c r="Y16"/>
  <c r="U14"/>
  <c r="W14"/>
  <c r="Y14"/>
  <c r="X64"/>
  <c r="Z64"/>
  <c r="V64"/>
  <c r="V49"/>
  <c r="X49"/>
  <c r="Z49"/>
  <c r="X27"/>
  <c r="Z27"/>
  <c r="V27"/>
  <c r="V30"/>
  <c r="X14"/>
  <c r="Z14"/>
  <c r="V14"/>
  <c r="U81"/>
  <c r="U78"/>
  <c r="U74"/>
  <c r="U70"/>
  <c r="U65"/>
  <c r="U42"/>
  <c r="U38"/>
  <c r="V80"/>
  <c r="V78"/>
  <c r="V76"/>
  <c r="V74"/>
  <c r="V72"/>
  <c r="X81"/>
  <c r="Z81"/>
  <c r="X79"/>
  <c r="Z79"/>
  <c r="X77"/>
  <c r="Z77"/>
  <c r="X75"/>
  <c r="Z75"/>
  <c r="X73"/>
  <c r="Z73"/>
  <c r="V71"/>
  <c r="X68"/>
  <c r="Z68"/>
  <c r="V67"/>
  <c r="X66"/>
  <c r="Z66"/>
  <c r="V44"/>
  <c r="V43"/>
  <c r="V42"/>
  <c r="V41"/>
  <c r="V39"/>
  <c r="X38"/>
  <c r="Z38"/>
  <c r="V37"/>
  <c r="V36"/>
  <c r="V35"/>
  <c r="X34"/>
  <c r="Z34"/>
  <c r="V33"/>
  <c r="V18"/>
  <c r="V17"/>
  <c r="V16"/>
  <c r="V15"/>
  <c r="X13"/>
  <c r="Z13"/>
  <c r="T42" i="1"/>
  <c r="R42"/>
  <c r="Y47" i="29"/>
  <c r="J116"/>
  <c r="Z45"/>
  <c r="T116"/>
  <c r="Y117"/>
  <c r="V83"/>
  <c r="Y30"/>
  <c r="V114"/>
  <c r="V117"/>
  <c r="U47"/>
  <c r="Y45"/>
  <c r="Y83"/>
  <c r="U114"/>
  <c r="Z70"/>
  <c r="Z114"/>
  <c r="X114"/>
  <c r="V19"/>
  <c r="Z83"/>
  <c r="U30"/>
  <c r="V69"/>
  <c r="U69"/>
  <c r="Y19"/>
  <c r="V45"/>
  <c r="U45"/>
  <c r="U83"/>
  <c r="U19"/>
  <c r="Z25"/>
  <c r="X47"/>
  <c r="Z30"/>
  <c r="Z69"/>
  <c r="Y69"/>
  <c r="Y113"/>
  <c r="Z31"/>
  <c r="Z16"/>
  <c r="Z19"/>
  <c r="Z113"/>
  <c r="Z46"/>
  <c r="Z115"/>
  <c r="V113"/>
  <c r="U117"/>
  <c r="Z47"/>
  <c r="Z117"/>
  <c r="Y46"/>
  <c r="Y115"/>
  <c r="X116"/>
  <c r="U113"/>
  <c r="V46"/>
  <c r="U46"/>
  <c r="S42" i="1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V115" i="29"/>
  <c r="U115"/>
  <c r="C42" i="1"/>
  <c r="E42"/>
  <c r="U42"/>
  <c r="M42"/>
  <c r="K42"/>
  <c r="V42"/>
  <c r="N42"/>
  <c r="L42"/>
  <c r="J42"/>
  <c r="H42"/>
  <c r="F42"/>
  <c r="D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42"/>
  <c r="Q42"/>
  <c r="P41"/>
  <c r="Y41"/>
  <c r="P40"/>
  <c r="Y40"/>
  <c r="P39"/>
  <c r="Y39"/>
  <c r="P38"/>
  <c r="Y38"/>
  <c r="P37"/>
  <c r="Y37"/>
  <c r="P36"/>
  <c r="Y36"/>
  <c r="P35"/>
  <c r="Y35"/>
  <c r="P34"/>
  <c r="Y34"/>
  <c r="P33"/>
  <c r="Y33"/>
  <c r="P32"/>
  <c r="Y32"/>
  <c r="P31"/>
  <c r="Y31"/>
  <c r="P30"/>
  <c r="Y30"/>
  <c r="P29"/>
  <c r="Y29"/>
  <c r="P28"/>
  <c r="Y28"/>
  <c r="P27"/>
  <c r="Y27"/>
  <c r="P26"/>
  <c r="Y26"/>
  <c r="P25"/>
  <c r="Y25"/>
  <c r="P24"/>
  <c r="P23"/>
  <c r="Y23"/>
  <c r="P22"/>
  <c r="Y22"/>
  <c r="P21"/>
  <c r="Y21"/>
  <c r="P20"/>
  <c r="Y20"/>
  <c r="P19"/>
  <c r="Y19"/>
  <c r="P18"/>
  <c r="Y18"/>
  <c r="P17"/>
  <c r="Y17"/>
  <c r="P16"/>
  <c r="Y16"/>
  <c r="P15"/>
  <c r="Y15"/>
  <c r="P14"/>
  <c r="Y14"/>
  <c r="P13"/>
  <c r="Y13"/>
  <c r="P12"/>
  <c r="Y12"/>
  <c r="P11"/>
  <c r="Y11"/>
  <c r="P10"/>
  <c r="P9"/>
  <c r="Y9"/>
  <c r="Y10"/>
  <c r="Y24"/>
  <c r="P42"/>
  <c r="X42"/>
</calcChain>
</file>

<file path=xl/sharedStrings.xml><?xml version="1.0" encoding="utf-8"?>
<sst xmlns="http://schemas.openxmlformats.org/spreadsheetml/2006/main" count="485" uniqueCount="257">
  <si>
    <t>REKAPITULASI</t>
  </si>
  <si>
    <t>TAHUN ANGGARAN 2018</t>
  </si>
  <si>
    <t>NO</t>
  </si>
  <si>
    <t>K</t>
  </si>
  <si>
    <t>Rp.</t>
  </si>
  <si>
    <t>K (%)</t>
  </si>
  <si>
    <t>REALISASI CAPAIAN RKPD 2018</t>
  </si>
  <si>
    <t>REALISASI CAPAIAN RPJMD 2014 - 2019</t>
  </si>
  <si>
    <t>PERSENTASE CAPAIAN RPJMD 2014 - 2019</t>
  </si>
  <si>
    <t>BPKAD</t>
  </si>
  <si>
    <t>DPUPR</t>
  </si>
  <si>
    <t>BAPPEDA</t>
  </si>
  <si>
    <t>DP3AKB</t>
  </si>
  <si>
    <t>DPMPTSP</t>
  </si>
  <si>
    <t>DPRKP</t>
  </si>
  <si>
    <t>INSPEKTORAT</t>
  </si>
  <si>
    <t>DISPERDAGINKOP</t>
  </si>
  <si>
    <t>DISKOMINFO</t>
  </si>
  <si>
    <t>DISDUKCAPIL</t>
  </si>
  <si>
    <t>DINAS SOSIAL</t>
  </si>
  <si>
    <t>DINAS PERHUBUNGAN</t>
  </si>
  <si>
    <t>DINAS KESEHATAN</t>
  </si>
  <si>
    <t>SEKRETARIAT DAERAH</t>
  </si>
  <si>
    <t>SEKRETARIAT DEWAN</t>
  </si>
  <si>
    <t>DINAS PERPUSTAKAAN DAN KEARSIPAN</t>
  </si>
  <si>
    <t>DINAS PERTANIAN</t>
  </si>
  <si>
    <t>DINAS LINGKUNGAN HIDUP</t>
  </si>
  <si>
    <t>BKPSDM</t>
  </si>
  <si>
    <t>DISNAKERTRANS</t>
  </si>
  <si>
    <t>DISPARPORA</t>
  </si>
  <si>
    <t>KECAMATAN CURUG</t>
  </si>
  <si>
    <t>KECAMATAN WALANTAKA</t>
  </si>
  <si>
    <t>KECAMATAN KASEMEN</t>
  </si>
  <si>
    <t>KECAMATAN TAKTAKAN</t>
  </si>
  <si>
    <t>KECAMATAN CIPOCOK JAYA</t>
  </si>
  <si>
    <t>KECAMATAN SERANG</t>
  </si>
  <si>
    <t>BPBD</t>
  </si>
  <si>
    <t>KESBANGPOL</t>
  </si>
  <si>
    <t>SATPOL PP</t>
  </si>
  <si>
    <t>KORPRI</t>
  </si>
  <si>
    <t>BPPBJ</t>
  </si>
  <si>
    <t>JUMLAH</t>
  </si>
  <si>
    <t>TRIWULAN I</t>
  </si>
  <si>
    <t>TRIWULAN II</t>
  </si>
  <si>
    <t>TRIWULAN III</t>
  </si>
  <si>
    <t>TRIWULAN IV</t>
  </si>
  <si>
    <t>TARGET RPJMD 2014 - 2019</t>
  </si>
  <si>
    <t>TARGET RKPD 2018</t>
  </si>
  <si>
    <t>Rp. (%)</t>
  </si>
  <si>
    <t xml:space="preserve">LAPORAN HASIL PELAKSANAAN RKPD KOTA SERANG SAMPAI DENGAN TRIWULAN II </t>
  </si>
  <si>
    <t>OPD</t>
  </si>
  <si>
    <t>DINAS PENDIDIKAN</t>
  </si>
  <si>
    <t>I</t>
  </si>
  <si>
    <t>II</t>
  </si>
  <si>
    <t>III</t>
  </si>
  <si>
    <t>IV</t>
  </si>
  <si>
    <t>Pengelolaan Barang Milik Daerah</t>
  </si>
  <si>
    <t>Realisasi Kinerja Pada Triwulan</t>
  </si>
  <si>
    <t>Kode</t>
  </si>
  <si>
    <t>Penyediaan Makanan dan Minuman</t>
  </si>
  <si>
    <t>35,24</t>
  </si>
  <si>
    <t>001</t>
  </si>
  <si>
    <t>002</t>
  </si>
  <si>
    <t>006</t>
  </si>
  <si>
    <t>008</t>
  </si>
  <si>
    <t>010</t>
  </si>
  <si>
    <t>011</t>
  </si>
  <si>
    <t>012</t>
  </si>
  <si>
    <t>005</t>
  </si>
  <si>
    <t>007</t>
  </si>
  <si>
    <t>009</t>
  </si>
  <si>
    <t>003</t>
  </si>
  <si>
    <t>004</t>
  </si>
  <si>
    <t>Pemberdayaan Masyarakat Kelurahan Cipare</t>
  </si>
  <si>
    <t>Pemberdayaan Masyarakat Kelurahan Sumur Pecung</t>
  </si>
  <si>
    <t>Pemberdayaan Masyarakat Kelurahan Kota Baru</t>
  </si>
  <si>
    <t>Pemberdayaan Masyarakat Kelurahan Lopang</t>
  </si>
  <si>
    <t>Pemberdayaan Masyarakat Kelurahan Cimuncang</t>
  </si>
  <si>
    <t>Pemberdayaan Masyarakat Kelurahan Unyur</t>
  </si>
  <si>
    <t>Pemberdayaan Masyarakat Kelurahan Sukawana</t>
  </si>
  <si>
    <t>Pemberdayaan Masyarakat Kelurahan Lontar Baru</t>
  </si>
  <si>
    <t>Pemberdayaan Masyarakat Kelurahan Kaligandu</t>
  </si>
  <si>
    <t>Pemberdayaan Masyarakat Kelurahan Terondol</t>
  </si>
  <si>
    <t>Pemberdayaan Masyarakat Kelurahan Kagungan</t>
  </si>
  <si>
    <t>Pendistribusian dan Pengendalian SPT PBB</t>
  </si>
  <si>
    <t>Operasional Pelayanan Kelurahan Serang</t>
  </si>
  <si>
    <t>Operasional Pelayanan Kelurahan Cipare</t>
  </si>
  <si>
    <t>Operasional Pelayanan Kelurahan Sumur Pecung</t>
  </si>
  <si>
    <t>Operasional Pelayanan Kelurahan Kota Baru</t>
  </si>
  <si>
    <t>Operasional Pelayanan Kelurahan Lopang</t>
  </si>
  <si>
    <t>Operasional Pelayanan Kelurahan Cimuncang</t>
  </si>
  <si>
    <t>Operasional Pelayanan Kelurahan Unyur</t>
  </si>
  <si>
    <t>Operasional Pelayanan Kelurahan Sukawana</t>
  </si>
  <si>
    <t>Operasional Pelayanan Kelurahan Lontar Baru</t>
  </si>
  <si>
    <t>Operasional Pelayanan Kelurahan Kaligandu</t>
  </si>
  <si>
    <t>Operasional Pelayanan Kelurahan Terondol</t>
  </si>
  <si>
    <t>Operasional Pelayanan Kelurahan Kagungan</t>
  </si>
  <si>
    <t>RATA-RATA PERSENTASE CAPAIAN RKPD 2018                                               PER KEGIATAN</t>
  </si>
  <si>
    <t>RATA-RATA PERSENTASE CAPAIAN RKPD 2018                                                                       PER PROGRAM</t>
  </si>
  <si>
    <t>REALISASI SERAPAN ANGGARAN (%)</t>
  </si>
  <si>
    <t>Urusan/Bidang Urusan Pemerintahan dan Program/Kegiatan</t>
  </si>
  <si>
    <t>Indikator Kinerja Program (Outcome) dan Kegiatan Output</t>
  </si>
  <si>
    <t>Target Renstra OPD Pada Tahun 2023 (Akhir Periode Renstra OPD)</t>
  </si>
  <si>
    <t>Realisasi Capaian Kinerja Renstra OPD Tahun lalu (2018) (Baseline)</t>
  </si>
  <si>
    <t>Target Kinerja dan Anggaran Renja OPD tahun berjalan yang dievaluasi (2019)</t>
  </si>
  <si>
    <t>Realisasi Capaian Kinerja &amp; Anggaran Renja OPD yang dievaluasi (2019)</t>
  </si>
  <si>
    <t>Tingkat Capaian Kinerja &amp; Anggaran Renja OPD 2019 (%)</t>
  </si>
  <si>
    <t>Realisasi Capain Kinerja &amp; Anggaran Renstra OPD s/d Tahun 2023 (Akhir tahun Pelaks. Renstra 2019-2023)</t>
  </si>
  <si>
    <t>Capaian Kinerja dan Anggaran Renstra OPD s/d tahun 2023 (akhir pelaks. Renstra 2019-2023) (%)</t>
  </si>
  <si>
    <t>Penanggung Jawab</t>
  </si>
  <si>
    <t>Satuan</t>
  </si>
  <si>
    <t>(Rp)</t>
  </si>
  <si>
    <t>19=11+13+15+17</t>
  </si>
  <si>
    <t>20=12+14+16+18</t>
  </si>
  <si>
    <t>21=19/9*100</t>
  </si>
  <si>
    <t>22=20/10*100</t>
  </si>
  <si>
    <t>23=19</t>
  </si>
  <si>
    <t>24=20</t>
  </si>
  <si>
    <t>25=23/5*100</t>
  </si>
  <si>
    <t>26=24/6*100</t>
  </si>
  <si>
    <t>5001.01</t>
  </si>
  <si>
    <t>Pelayanan Administrasi Perkantoran</t>
  </si>
  <si>
    <t>013</t>
  </si>
  <si>
    <t>5001.03</t>
  </si>
  <si>
    <t>5001.04</t>
  </si>
  <si>
    <t>Pengadaan Sarana dan Prasarana Kantor</t>
  </si>
  <si>
    <t>Rapat-Rapat Koordinasi dan Konsultasi Dalam dan Luar Daerah</t>
  </si>
  <si>
    <t>Pemeliharaan Sarana dan Prasarana Kantor</t>
  </si>
  <si>
    <t>Penyusunan Dokumen Perencanaan Perangkat Daerah</t>
  </si>
  <si>
    <t>Penyusunan Rencanan Kerja dan Anggaran Perangkat Daerah</t>
  </si>
  <si>
    <t>Penyusunan Pelaporan Capaian Kinerja Tahunan Perangkat Daerah</t>
  </si>
  <si>
    <t>5001.11</t>
  </si>
  <si>
    <t>Pelayanan Administrasi Terpadu Kecamatan (PATEN)</t>
  </si>
  <si>
    <t>5001.12</t>
  </si>
  <si>
    <t>Fasilitasi Pengembangan Kota Sehat</t>
  </si>
  <si>
    <t>Fasilitasi Pengembangan Kota Layak Anak</t>
  </si>
  <si>
    <t>Pemberdayaan Perempuan dan Pemberdayaan Masyarakat</t>
  </si>
  <si>
    <t>Pelaksanaan Musyawarah Pembangunan Kecamatan</t>
  </si>
  <si>
    <t>Fasilitasi Kegiatan Kebudayaan dan Keagamaan</t>
  </si>
  <si>
    <t>5001.13</t>
  </si>
  <si>
    <t xml:space="preserve">Pemberdayaan Masyarakat Kelurahan Serang </t>
  </si>
  <si>
    <t>Bulan</t>
  </si>
  <si>
    <t>Unit</t>
  </si>
  <si>
    <t>Dok</t>
  </si>
  <si>
    <t>Lembar</t>
  </si>
  <si>
    <t>Keg</t>
  </si>
  <si>
    <t>Materai,listrik,kebersihan kantor,pengamanan lingkungan kantor, ATK,cetak &amp; penggandaan,instalasi listrik/penerangan kantor,bahan bacaan &amp; UU</t>
  </si>
  <si>
    <t>Renstra,Renja Murni,Renja Perubahan</t>
  </si>
  <si>
    <t>RKA &amp; DPA (Murni &amp; Perubahan)</t>
  </si>
  <si>
    <t>Jumlah dokumen capaian kinerja (LKPJ,LAKIP,LPPD)</t>
  </si>
  <si>
    <t>Terlaksana Pelayanan yang Optimal di Kelurahan Serang</t>
  </si>
  <si>
    <t>Terlaksana Pelayanan yang Optimal di Kelurahan Cipare</t>
  </si>
  <si>
    <t>Terlaksana Pelayanan yang Optimal di Kelurahan Sumur Pecung</t>
  </si>
  <si>
    <t>Terlaksana Pelayanan yang Optimal di Kelurahan Kota Baru</t>
  </si>
  <si>
    <t>Terlaksana Pelayanan yang Optimal di Kelurahan Lopang</t>
  </si>
  <si>
    <t>Terlaksana Pelayanan yang Optimal di Kelurahan Cimuncang</t>
  </si>
  <si>
    <t>Terlaksana Pelayanan yang Optimal di Kelurahan Unyur</t>
  </si>
  <si>
    <t>Terlaksana Pelayanan yang Optimal di Kelurahan Sukawana</t>
  </si>
  <si>
    <t>Terlaksana Pelayanan yang Optimal di Kelurahan Lontar Baru</t>
  </si>
  <si>
    <t>Terlaksana Pelayanan yang Optimal di Kelurahan Kaligandu</t>
  </si>
  <si>
    <t>Terlaksana Pelayanan yang Optimal di Kelurahan Terondol</t>
  </si>
  <si>
    <t>Terlaksana Pelayanan yang Optimal di Kelurahan Kagungan</t>
  </si>
  <si>
    <t>Terlaksana Pelayanan Administrasi Perekaman, Siak</t>
  </si>
  <si>
    <t>Jumlah Distribusi SPT PBB</t>
  </si>
  <si>
    <t>Jumlah Sosisalisasi Kota Sehat</t>
  </si>
  <si>
    <t>Jumlah Keiatan Pengembangan Kota Layak Anak</t>
  </si>
  <si>
    <t>Jumlah Kegiatan Pemberdayaan Perempuan Melalui Program P2WKSS, Jumlah Pembinaan Organisasi Perempuan</t>
  </si>
  <si>
    <t>Jumlah Pelaksanaan Musrembang</t>
  </si>
  <si>
    <t>Isra Mi'raj,Maulid Nabi,Kirab Budaya,Hari Jadi Kota Serang,HUT RI,Serang Expo,MTQ</t>
  </si>
  <si>
    <t>Kegiatan Musrembangkel, Jumlah Rt/Rw</t>
  </si>
  <si>
    <t>5001.02</t>
  </si>
  <si>
    <t>Penyusunan Pelaporan Keuangan Akhir Tahun</t>
  </si>
  <si>
    <t>5001.14</t>
  </si>
  <si>
    <t>Program Pemberdayaan Masyarakat Kelurahan (DAU-T)</t>
  </si>
  <si>
    <t>Pemberdayaan Masyarakat Kelurahan Serang (DAU-T)</t>
  </si>
  <si>
    <t>Pemberdayaan Masyarakat Kelurahan Cipare (DAU-T)</t>
  </si>
  <si>
    <t>Pemberdayaan Masyarakat Kelurahan Sumur Pecung (DAU-T)</t>
  </si>
  <si>
    <t>Pemberdayaan Masyarakat Kelurahan Kota Baru (DAU-T)</t>
  </si>
  <si>
    <t>Pemberdayaan Masyarakat Kelurahan Lopang (DAU-T)</t>
  </si>
  <si>
    <t>Pemberdayaan Masyarakat Kelurahan Cimuncang (DAU-T)</t>
  </si>
  <si>
    <t>Pemberdayaan Masyarakat Kelurahan Unyur (DAU-T)</t>
  </si>
  <si>
    <t>Pemberdayaan Masyarakat Kelurahan Sukawana (DAU-T)</t>
  </si>
  <si>
    <t>Pemberdayaan Masyarakat Kelurahan Lontar Baru (DAU-T)</t>
  </si>
  <si>
    <t>Pemberdayaan Masyarakat Kelurahan Kaligandu (DAU-T)</t>
  </si>
  <si>
    <t>Pemberdayaan Masyarakat Kelurahan Terondol (DAU-T)</t>
  </si>
  <si>
    <t>Pemberdayaan Masyarakat Kelurahan Kagungan (DAU-T)</t>
  </si>
  <si>
    <t>Penyediaan Saran dan Prasarana Infrastruktur Kelurahan  Serang (DAU-T)</t>
  </si>
  <si>
    <t>Penyediaan Saran dan Prasarana Infrastruktur Kelurahan  Cipare (DAU-T)</t>
  </si>
  <si>
    <t>Penyediaan Saran dan Prasarana Infrastruktur Kelurahan  Sumur Pecung (DAU-T)</t>
  </si>
  <si>
    <t>Penyediaan Saran dan Prasarana Infrastruktur Kelurahan  Kota Baru (DAU-T)</t>
  </si>
  <si>
    <t>Penyediaan Saran dan Prasarana Infrastruktur Kelurahan  Lopang (DAU-T)</t>
  </si>
  <si>
    <t>Penyediaan Saran dan Prasarana Infrastruktur Kelurahan  Cimuncang (DAU-T)</t>
  </si>
  <si>
    <t>Penyediaan Saran dan Prasarana Infrastruktur Kelurahan  Unyur (DAU-T)</t>
  </si>
  <si>
    <t>Penyediaan Saran dan Prasarana Infrastruktur Kelurahan  Sukawana (DAU-T)</t>
  </si>
  <si>
    <t>Penyediaan Saran dan Prasarana Infrastruktur Kelurahan  Lontar Baru (DAU-T)</t>
  </si>
  <si>
    <t>Penyediaan Saran dan Prasarana Infrastruktur Kelurahan  Kaligandu (DAU-T)</t>
  </si>
  <si>
    <t>Penyediaan Saran dan Prasarana Infrastruktur Kelurahan  Kagungan (DAU-T)</t>
  </si>
  <si>
    <t>Penyediaan Saran dan Prasarana Infrastruktur Kelurahan  Terondol (DAU-T)</t>
  </si>
  <si>
    <t>Persentase sarana dan prasarana kantor dalam kondisi baik</t>
  </si>
  <si>
    <t>Penyusunan Pelaporan Keuangan Triwulanan dan Semesteran</t>
  </si>
  <si>
    <t>Penyediaan Sarana dan Prasarana Infrastruktur Kecamatan</t>
  </si>
  <si>
    <t>%</t>
  </si>
  <si>
    <t>Pelatihan dan Bimtek</t>
  </si>
  <si>
    <t>Capaian Pembangunan Sarana dan Prasarana</t>
  </si>
  <si>
    <t>Pengadaan Peralatan Gedung Kantor, Pengadaan Perlengkapan Gedung Kantor, Pengadaan Meubelair Kantor</t>
  </si>
  <si>
    <t xml:space="preserve">Indeks Kepuasan Pelayanan Kesekretariatan </t>
  </si>
  <si>
    <t>Sekretaris</t>
  </si>
  <si>
    <t>NON URUSAN</t>
  </si>
  <si>
    <t>PROGRAM PELAYANAN DAN PENINGKATAN KAPASITAS APARATUR</t>
  </si>
  <si>
    <t>Tingkat ketersediaan Dokumen Pengelolaan Barang Milik Daerah</t>
  </si>
  <si>
    <t>Tingkat kehadiran Aparatur</t>
  </si>
  <si>
    <t>Tingkat ketersediaan dokumen pengelolaan dan pelaporan keuangan</t>
  </si>
  <si>
    <t>Tingkat ketepatan waktu penyampaian Dokumen pengelolaan dan pelaporan keuangan</t>
  </si>
  <si>
    <t>PROGRAM PENGELOLAAN DAN PELAPORAN KEUANGAN</t>
  </si>
  <si>
    <t>PROGRAM PENINGKATAN PERENCANAAN, PENGENDALIAN DAN PELAPORAN CAPAIAN KINERJA</t>
  </si>
  <si>
    <t>Tingkat ketersediaan dokumen Perencanaan, Pengendalian dan Pelaporan Capaian Kinerja keuangan</t>
  </si>
  <si>
    <t>Tingkat ketepatan waktu penyampaian Dokumen Perencanaan, Pengendalian dan Pelaporan Capaian Kinerja keuangan</t>
  </si>
  <si>
    <t>PROGRAM PELAYANAN ADMINISTRASI KELURAHAN</t>
  </si>
  <si>
    <t>Indeks Kepuasan Pelayanan kepada Masyarakat (IKM) Tingkat Kelurahan</t>
  </si>
  <si>
    <t>Persentase sarana dan prasarana kantor di kelurahan dalam kondisi baik</t>
  </si>
  <si>
    <t>RATA RATA CAPAIAN KINERJA KEGIATAN NON URUSAN</t>
  </si>
  <si>
    <t>JUMLAH &amp; RATA RATA CAPAIAN KINERJA PROGRAM NON URUSAN</t>
  </si>
  <si>
    <t>PROGRAM PEMERINTAHAN UMUM KECAMATAN</t>
  </si>
  <si>
    <t xml:space="preserve">Cakupan Pelayanan PATEN Umum Kecamatan </t>
  </si>
  <si>
    <t>Capaian Realisasi Distribusi SPPT</t>
  </si>
  <si>
    <t>Capaian sebagai Infrastruktur Kecamatan dalam kondisi Baik</t>
  </si>
  <si>
    <t>Cakupan pembinaan sosial kemsyarakatan kecamatan</t>
  </si>
  <si>
    <t>Capaian kelurahan sehat</t>
  </si>
  <si>
    <t>Capaian kelurahan ramah anak</t>
  </si>
  <si>
    <t>Capaian pembinaan lembaga kemasyarakatan tingkat kecamatan</t>
  </si>
  <si>
    <t xml:space="preserve">Capaian pengembangan Kota Sehat </t>
  </si>
  <si>
    <t>Cakupan pembinaan masyarakat tingkat kecamatan</t>
  </si>
  <si>
    <t>Capaian Kampung tematik</t>
  </si>
  <si>
    <t xml:space="preserve">Realisasi pengajuan usulan musrembang tk kecamatan yang diakomodir </t>
  </si>
  <si>
    <t>PROGRAM PEMBERDAYAAN MASYARAKAT KECAMATAN</t>
  </si>
  <si>
    <t xml:space="preserve">Tingkat Partisipasi masyarakat Kelurahan dalam kegiatan pembangunan </t>
  </si>
  <si>
    <t>PROGRAM PEMBERDAYAAN MASYARAKAT KELURAHAN</t>
  </si>
  <si>
    <t xml:space="preserve">Cakupan Pembinaan Masyarakat Kelurahan </t>
  </si>
  <si>
    <t>Cakupan Pembinaan Lembaga Kemasyarakatan Kelurahan</t>
  </si>
  <si>
    <t xml:space="preserve">Capaian pembangunan Sarana Prasarana Infrastruktur Kelurahan sesuai target/rencana </t>
  </si>
  <si>
    <t>RATA RATA CAPAIAN KINERJA KEGIATAN OPD</t>
  </si>
  <si>
    <t>TOTAL RATA RATA KINERJA DAN ANGGARAN DARI SELURUH PROGRAM OPD</t>
  </si>
  <si>
    <t>Jumlah dokumen Evlap</t>
  </si>
  <si>
    <t>Jumlah Dokumen LK</t>
  </si>
  <si>
    <t>Panjang Jalan Gang</t>
  </si>
  <si>
    <t>Lokasi</t>
  </si>
  <si>
    <t>-</t>
  </si>
  <si>
    <t>Rata-rata Capaian Kinerja Kegiatan (%)</t>
  </si>
  <si>
    <t>5001.15</t>
  </si>
  <si>
    <t>Penyediaan Sarana dan Prasarana Infrastruktur Kelurahan (DAU-T)</t>
  </si>
  <si>
    <t>RATA RATA CAPAIAN KINERJA KEGIATAN URUSAN</t>
  </si>
  <si>
    <t>JUMLAH &amp; RATA RATA CAPAIAN KINERJA PROGRAM URUSAN</t>
  </si>
  <si>
    <t>JUMLAH ANGGARAN DAN REALISASI SELURUH PROGRAM OPD</t>
  </si>
  <si>
    <t>PREDIKAT KINERJA PROGRAM OPD</t>
  </si>
  <si>
    <t>EVALUASI PELAKSANAAN PROGRAM DAN KEGIATAN OPD TAHUN 2019</t>
  </si>
  <si>
    <t>LURAH</t>
  </si>
  <si>
    <t>URUSAN KEWILAYAHAN</t>
  </si>
</sst>
</file>

<file path=xl/styles.xml><?xml version="1.0" encoding="utf-8"?>
<styleSheet xmlns="http://schemas.openxmlformats.org/spreadsheetml/2006/main">
  <numFmts count="11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_);_(* \(#,##0\);_(* &quot;-&quot;??_);_(@_)"/>
    <numFmt numFmtId="169" formatCode="_(* #,##0.00_);_(* \(#,##0.00\);_(* &quot;-&quot;_);_(@_)"/>
    <numFmt numFmtId="170" formatCode="_-* #,##0.00_-;\-* #,##0.00_-;_-* &quot;-&quot;_-;_-@_-"/>
    <numFmt numFmtId="171" formatCode="0.0"/>
  </numFmts>
  <fonts count="3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6"/>
      <color theme="1"/>
      <name val="Calibri"/>
      <family val="2"/>
      <charset val="1"/>
      <scheme val="minor"/>
    </font>
    <font>
      <u/>
      <sz val="16"/>
      <color theme="1"/>
      <name val="Calibri"/>
      <family val="2"/>
      <charset val="1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u/>
      <sz val="9"/>
      <color theme="1"/>
      <name val="Times New Roman"/>
      <family val="1"/>
    </font>
    <font>
      <b/>
      <sz val="9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9"/>
      <color rgb="FF000000"/>
      <name val="Times New Roman"/>
      <family val="1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5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 style="thin">
        <color auto="1"/>
      </diagonal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40">
    <xf numFmtId="0" fontId="0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1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" fillId="0" borderId="0">
      <alignment vertical="top"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5" fillId="0" borderId="0" applyFont="0" applyFill="0" applyBorder="0" applyAlignment="0" applyProtection="0">
      <alignment vertical="top"/>
    </xf>
    <xf numFmtId="41" fontId="5" fillId="0" borderId="0" applyFont="0" applyFill="0" applyBorder="0" applyAlignment="0" applyProtection="0">
      <alignment vertical="top"/>
    </xf>
    <xf numFmtId="41" fontId="5" fillId="0" borderId="0" applyFont="0" applyFill="0" applyBorder="0" applyAlignment="0" applyProtection="0">
      <alignment vertical="top"/>
    </xf>
    <xf numFmtId="4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>
      <alignment vertical="top"/>
    </xf>
    <xf numFmtId="0" fontId="7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5" fillId="0" borderId="0">
      <alignment vertical="top"/>
    </xf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8" borderId="0" applyNumberFormat="0" applyBorder="0" applyAlignment="0" applyProtection="0"/>
    <xf numFmtId="43" fontId="9" fillId="0" borderId="0" applyFont="0" applyFill="0" applyBorder="0" applyAlignment="0" applyProtection="0"/>
    <xf numFmtId="0" fontId="5" fillId="0" borderId="0">
      <alignment vertical="top"/>
    </xf>
    <xf numFmtId="41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" fillId="0" borderId="0">
      <alignment vertical="top"/>
    </xf>
    <xf numFmtId="164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>
      <alignment vertical="top"/>
    </xf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0" fontId="9" fillId="0" borderId="0" applyNumberFormat="0" applyFill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9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0" fillId="0" borderId="10" xfId="1" applyFont="1" applyBorder="1" applyAlignment="1">
      <alignment vertical="center"/>
    </xf>
    <xf numFmtId="41" fontId="0" fillId="0" borderId="4" xfId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41" fontId="0" fillId="0" borderId="23" xfId="1" applyFont="1" applyBorder="1" applyAlignment="1">
      <alignment vertical="center"/>
    </xf>
    <xf numFmtId="41" fontId="3" fillId="0" borderId="26" xfId="1" applyFont="1" applyBorder="1" applyAlignment="1">
      <alignment horizontal="center" vertical="center"/>
    </xf>
    <xf numFmtId="2" fontId="3" fillId="0" borderId="26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41" fontId="0" fillId="0" borderId="11" xfId="1" applyFont="1" applyBorder="1" applyAlignment="1">
      <alignment vertical="center"/>
    </xf>
    <xf numFmtId="1" fontId="3" fillId="0" borderId="27" xfId="0" applyNumberFormat="1" applyFont="1" applyBorder="1" applyAlignment="1">
      <alignment vertical="center"/>
    </xf>
    <xf numFmtId="41" fontId="0" fillId="0" borderId="5" xfId="1" applyFont="1" applyBorder="1" applyAlignment="1">
      <alignment vertical="center"/>
    </xf>
    <xf numFmtId="41" fontId="0" fillId="0" borderId="24" xfId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41" fontId="3" fillId="0" borderId="37" xfId="1" applyFont="1" applyBorder="1" applyAlignment="1">
      <alignment horizontal="center" vertical="center"/>
    </xf>
    <xf numFmtId="2" fontId="3" fillId="0" borderId="37" xfId="0" applyNumberFormat="1" applyFon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2" xfId="0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4" xfId="0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3" fillId="0" borderId="27" xfId="0" applyNumberFormat="1" applyFont="1" applyBorder="1" applyAlignment="1">
      <alignment vertical="center"/>
    </xf>
    <xf numFmtId="0" fontId="15" fillId="0" borderId="4" xfId="5" applyNumberFormat="1" applyFont="1" applyFill="1" applyBorder="1" applyAlignment="1">
      <alignment horizontal="center" vertical="center" wrapText="1"/>
    </xf>
    <xf numFmtId="41" fontId="15" fillId="0" borderId="4" xfId="5" applyFont="1" applyFill="1" applyBorder="1" applyAlignment="1">
      <alignment horizontal="center" vertical="center" wrapText="1"/>
    </xf>
    <xf numFmtId="0" fontId="15" fillId="0" borderId="4" xfId="170" applyFont="1" applyFill="1" applyBorder="1" applyAlignment="1">
      <alignment horizontal="center" vertical="center" wrapText="1"/>
    </xf>
    <xf numFmtId="0" fontId="15" fillId="0" borderId="4" xfId="170" applyFont="1" applyFill="1" applyBorder="1" applyAlignment="1">
      <alignment vertical="center" wrapText="1"/>
    </xf>
    <xf numFmtId="41" fontId="15" fillId="0" borderId="4" xfId="5" applyFont="1" applyFill="1" applyBorder="1" applyAlignment="1">
      <alignment vertical="center" wrapText="1"/>
    </xf>
    <xf numFmtId="41" fontId="15" fillId="9" borderId="4" xfId="5" applyFont="1" applyFill="1" applyBorder="1" applyAlignment="1">
      <alignment vertical="center" wrapText="1"/>
    </xf>
    <xf numFmtId="41" fontId="17" fillId="0" borderId="4" xfId="5" applyFont="1" applyFill="1" applyBorder="1" applyAlignment="1">
      <alignment horizontal="center" vertical="center" wrapText="1"/>
    </xf>
    <xf numFmtId="41" fontId="17" fillId="9" borderId="4" xfId="5" applyFont="1" applyFill="1" applyBorder="1" applyAlignment="1">
      <alignment vertical="center" wrapText="1"/>
    </xf>
    <xf numFmtId="41" fontId="17" fillId="9" borderId="4" xfId="5" applyFont="1" applyFill="1" applyBorder="1" applyAlignment="1">
      <alignment horizontal="center" vertical="center" wrapText="1"/>
    </xf>
    <xf numFmtId="41" fontId="14" fillId="9" borderId="4" xfId="5" applyFont="1" applyFill="1" applyBorder="1" applyAlignment="1">
      <alignment horizontal="center" vertical="center" wrapText="1"/>
    </xf>
    <xf numFmtId="41" fontId="17" fillId="9" borderId="4" xfId="170" applyNumberFormat="1" applyFont="1" applyFill="1" applyBorder="1" applyAlignment="1">
      <alignment horizontal="center" vertical="center" wrapText="1"/>
    </xf>
    <xf numFmtId="169" fontId="18" fillId="9" borderId="4" xfId="170" applyNumberFormat="1" applyFont="1" applyFill="1" applyBorder="1" applyAlignment="1">
      <alignment horizontal="center" vertical="center" wrapText="1"/>
    </xf>
    <xf numFmtId="0" fontId="14" fillId="9" borderId="4" xfId="170" applyFont="1" applyFill="1" applyBorder="1" applyAlignment="1">
      <alignment vertical="center" wrapText="1"/>
    </xf>
    <xf numFmtId="0" fontId="15" fillId="9" borderId="4" xfId="5" applyNumberFormat="1" applyFont="1" applyFill="1" applyBorder="1" applyAlignment="1">
      <alignment horizontal="center" vertical="center" wrapText="1"/>
    </xf>
    <xf numFmtId="41" fontId="15" fillId="9" borderId="4" xfId="5" applyFont="1" applyFill="1" applyBorder="1" applyAlignment="1">
      <alignment horizontal="center" vertical="center" wrapText="1"/>
    </xf>
    <xf numFmtId="0" fontId="15" fillId="9" borderId="4" xfId="170" applyFont="1" applyFill="1" applyBorder="1" applyAlignment="1">
      <alignment vertical="center" wrapText="1"/>
    </xf>
    <xf numFmtId="168" fontId="15" fillId="9" borderId="4" xfId="28" applyNumberFormat="1" applyFont="1" applyFill="1" applyBorder="1" applyAlignment="1">
      <alignment vertical="center" wrapText="1"/>
    </xf>
    <xf numFmtId="0" fontId="15" fillId="9" borderId="4" xfId="170" applyFont="1" applyFill="1" applyBorder="1" applyAlignment="1">
      <alignment horizontal="center" vertical="center" wrapText="1"/>
    </xf>
    <xf numFmtId="168" fontId="15" fillId="9" borderId="4" xfId="28" applyNumberFormat="1" applyFont="1" applyFill="1" applyBorder="1" applyAlignment="1">
      <alignment horizontal="center" vertical="center" wrapText="1"/>
    </xf>
    <xf numFmtId="43" fontId="15" fillId="9" borderId="4" xfId="28" applyNumberFormat="1" applyFont="1" applyFill="1" applyBorder="1" applyAlignment="1">
      <alignment horizontal="center" vertical="center" wrapText="1"/>
    </xf>
    <xf numFmtId="169" fontId="17" fillId="9" borderId="4" xfId="170" applyNumberFormat="1" applyFont="1" applyFill="1" applyBorder="1" applyAlignment="1">
      <alignment horizontal="center" vertical="center" wrapText="1"/>
    </xf>
    <xf numFmtId="0" fontId="15" fillId="9" borderId="4" xfId="170" applyNumberFormat="1" applyFont="1" applyFill="1" applyBorder="1" applyAlignment="1">
      <alignment horizontal="center" vertical="center" wrapText="1"/>
    </xf>
    <xf numFmtId="0" fontId="15" fillId="9" borderId="4" xfId="28" applyNumberFormat="1" applyFont="1" applyFill="1" applyBorder="1" applyAlignment="1">
      <alignment horizontal="center" vertical="center" wrapText="1"/>
    </xf>
    <xf numFmtId="0" fontId="15" fillId="9" borderId="4" xfId="170" applyFont="1" applyFill="1" applyBorder="1" applyAlignment="1">
      <alignment horizontal="left" vertical="center" wrapText="1"/>
    </xf>
    <xf numFmtId="0" fontId="23" fillId="10" borderId="4" xfId="0" applyFont="1" applyFill="1" applyBorder="1" applyAlignment="1">
      <alignment horizontal="left" vertical="center" wrapText="1"/>
    </xf>
    <xf numFmtId="0" fontId="23" fillId="10" borderId="4" xfId="0" applyFont="1" applyFill="1" applyBorder="1" applyAlignment="1">
      <alignment horizontal="center" vertical="center" wrapText="1"/>
    </xf>
    <xf numFmtId="1" fontId="24" fillId="10" borderId="4" xfId="0" applyNumberFormat="1" applyFont="1" applyFill="1" applyBorder="1" applyAlignment="1">
      <alignment horizontal="center" vertical="center" wrapText="1"/>
    </xf>
    <xf numFmtId="171" fontId="23" fillId="10" borderId="4" xfId="0" applyNumberFormat="1" applyFont="1" applyFill="1" applyBorder="1" applyAlignment="1">
      <alignment horizontal="center" vertical="center" wrapText="1"/>
    </xf>
    <xf numFmtId="2" fontId="23" fillId="10" borderId="4" xfId="0" applyNumberFormat="1" applyFont="1" applyFill="1" applyBorder="1" applyAlignment="1">
      <alignment horizontal="center" vertical="center" wrapText="1"/>
    </xf>
    <xf numFmtId="1" fontId="24" fillId="10" borderId="49" xfId="0" applyNumberFormat="1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2" fontId="23" fillId="2" borderId="23" xfId="0" applyNumberFormat="1" applyFont="1" applyFill="1" applyBorder="1" applyAlignment="1">
      <alignment horizontal="center" vertical="center" wrapText="1"/>
    </xf>
    <xf numFmtId="1" fontId="23" fillId="10" borderId="4" xfId="0" applyNumberFormat="1" applyFont="1" applyFill="1" applyBorder="1" applyAlignment="1">
      <alignment horizontal="center" vertical="center" wrapText="1"/>
    </xf>
    <xf numFmtId="9" fontId="27" fillId="10" borderId="49" xfId="0" applyNumberFormat="1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 wrapText="1"/>
    </xf>
    <xf numFmtId="41" fontId="23" fillId="11" borderId="4" xfId="1" applyFont="1" applyFill="1" applyBorder="1" applyAlignment="1">
      <alignment horizontal="right" vertical="center"/>
    </xf>
    <xf numFmtId="41" fontId="23" fillId="11" borderId="4" xfId="0" applyNumberFormat="1" applyFont="1" applyFill="1" applyBorder="1" applyAlignment="1">
      <alignment horizontal="right" vertical="center" wrapText="1"/>
    </xf>
    <xf numFmtId="37" fontId="23" fillId="11" borderId="4" xfId="0" applyNumberFormat="1" applyFont="1" applyFill="1" applyBorder="1" applyAlignment="1">
      <alignment vertical="center" wrapText="1"/>
    </xf>
    <xf numFmtId="168" fontId="23" fillId="11" borderId="4" xfId="1" applyNumberFormat="1" applyFont="1" applyFill="1" applyBorder="1" applyAlignment="1">
      <alignment horizontal="right" vertical="center" wrapText="1"/>
    </xf>
    <xf numFmtId="0" fontId="23" fillId="11" borderId="4" xfId="0" applyFont="1" applyFill="1" applyBorder="1" applyAlignment="1">
      <alignment horizontal="right" vertical="center" wrapText="1"/>
    </xf>
    <xf numFmtId="3" fontId="23" fillId="11" borderId="4" xfId="0" applyNumberFormat="1" applyFont="1" applyFill="1" applyBorder="1" applyAlignment="1">
      <alignment horizontal="right" vertical="center" wrapText="1"/>
    </xf>
    <xf numFmtId="39" fontId="23" fillId="11" borderId="4" xfId="0" applyNumberFormat="1" applyFont="1" applyFill="1" applyBorder="1" applyAlignment="1">
      <alignment horizontal="center" vertical="center" wrapText="1"/>
    </xf>
    <xf numFmtId="37" fontId="23" fillId="11" borderId="4" xfId="0" applyNumberFormat="1" applyFont="1" applyFill="1" applyBorder="1" applyAlignment="1">
      <alignment horizontal="center" vertical="center" wrapText="1"/>
    </xf>
    <xf numFmtId="168" fontId="28" fillId="11" borderId="4" xfId="239" applyNumberFormat="1" applyFont="1" applyFill="1" applyBorder="1" applyAlignment="1">
      <alignment horizontal="center" vertical="center" wrapText="1"/>
    </xf>
    <xf numFmtId="2" fontId="23" fillId="11" borderId="4" xfId="0" applyNumberFormat="1" applyFont="1" applyFill="1" applyBorder="1" applyAlignment="1">
      <alignment horizontal="center" vertical="center" wrapText="1"/>
    </xf>
    <xf numFmtId="41" fontId="23" fillId="11" borderId="4" xfId="1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 wrapText="1"/>
    </xf>
    <xf numFmtId="41" fontId="18" fillId="11" borderId="4" xfId="1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 vertical="center" wrapText="1"/>
    </xf>
    <xf numFmtId="1" fontId="18" fillId="10" borderId="4" xfId="0" applyNumberFormat="1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left" vertical="center" wrapText="1"/>
    </xf>
    <xf numFmtId="9" fontId="29" fillId="10" borderId="49" xfId="0" applyNumberFormat="1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left" vertical="center" wrapText="1"/>
    </xf>
    <xf numFmtId="1" fontId="18" fillId="10" borderId="4" xfId="28" applyNumberFormat="1" applyFont="1" applyFill="1" applyBorder="1" applyAlignment="1">
      <alignment horizontal="center" vertical="center" wrapText="1"/>
    </xf>
    <xf numFmtId="9" fontId="18" fillId="10" borderId="49" xfId="0" applyNumberFormat="1" applyFont="1" applyFill="1" applyBorder="1" applyAlignment="1">
      <alignment horizontal="center" vertical="center" wrapText="1"/>
    </xf>
    <xf numFmtId="0" fontId="14" fillId="10" borderId="4" xfId="0" quotePrefix="1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 vertical="center" wrapText="1"/>
    </xf>
    <xf numFmtId="2" fontId="18" fillId="2" borderId="23" xfId="0" applyNumberFormat="1" applyFont="1" applyFill="1" applyBorder="1" applyAlignment="1">
      <alignment horizontal="center" vertical="center" wrapText="1"/>
    </xf>
    <xf numFmtId="9" fontId="15" fillId="0" borderId="4" xfId="0" applyNumberFormat="1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168" fontId="18" fillId="0" borderId="4" xfId="28" applyNumberFormat="1" applyFont="1" applyFill="1" applyBorder="1" applyAlignment="1">
      <alignment vertical="center" wrapText="1"/>
    </xf>
    <xf numFmtId="2" fontId="18" fillId="0" borderId="4" xfId="28" applyNumberFormat="1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8" fillId="12" borderId="4" xfId="76" applyFont="1" applyFill="1" applyBorder="1" applyAlignment="1">
      <alignment horizontal="center" vertical="center" wrapText="1"/>
    </xf>
    <xf numFmtId="168" fontId="18" fillId="9" borderId="4" xfId="28" applyNumberFormat="1" applyFont="1" applyFill="1" applyBorder="1" applyAlignment="1">
      <alignment horizontal="right" vertical="center" wrapText="1"/>
    </xf>
    <xf numFmtId="168" fontId="18" fillId="12" borderId="4" xfId="28" applyNumberFormat="1" applyFont="1" applyFill="1" applyBorder="1" applyAlignment="1">
      <alignment vertical="center" wrapText="1"/>
    </xf>
    <xf numFmtId="0" fontId="15" fillId="0" borderId="4" xfId="6" applyFont="1" applyFill="1" applyBorder="1" applyAlignment="1">
      <alignment vertical="center" wrapText="1"/>
    </xf>
    <xf numFmtId="0" fontId="14" fillId="10" borderId="4" xfId="5" applyNumberFormat="1" applyFont="1" applyFill="1" applyBorder="1" applyAlignment="1">
      <alignment horizontal="center" vertical="center" wrapText="1"/>
    </xf>
    <xf numFmtId="41" fontId="14" fillId="10" borderId="4" xfId="5" applyFont="1" applyFill="1" applyBorder="1" applyAlignment="1">
      <alignment horizontal="center" vertical="center" wrapText="1"/>
    </xf>
    <xf numFmtId="41" fontId="14" fillId="10" borderId="4" xfId="5" applyFont="1" applyFill="1" applyBorder="1" applyAlignment="1">
      <alignment vertical="center" wrapText="1"/>
    </xf>
    <xf numFmtId="43" fontId="14" fillId="10" borderId="4" xfId="28" applyNumberFormat="1" applyFont="1" applyFill="1" applyBorder="1" applyAlignment="1">
      <alignment horizontal="center" vertical="center" wrapText="1"/>
    </xf>
    <xf numFmtId="41" fontId="18" fillId="10" borderId="4" xfId="170" applyNumberFormat="1" applyFont="1" applyFill="1" applyBorder="1" applyAlignment="1">
      <alignment horizontal="center" vertical="center" wrapText="1"/>
    </xf>
    <xf numFmtId="0" fontId="18" fillId="10" borderId="4" xfId="170" applyNumberFormat="1" applyFont="1" applyFill="1" applyBorder="1" applyAlignment="1">
      <alignment horizontal="center" vertical="center" wrapText="1"/>
    </xf>
    <xf numFmtId="0" fontId="14" fillId="10" borderId="4" xfId="170" applyFont="1" applyFill="1" applyBorder="1" applyAlignment="1">
      <alignment horizontal="center" vertical="center" wrapText="1"/>
    </xf>
    <xf numFmtId="0" fontId="14" fillId="10" borderId="4" xfId="170" applyNumberFormat="1" applyFont="1" applyFill="1" applyBorder="1" applyAlignment="1">
      <alignment horizontal="center" vertical="center" wrapText="1"/>
    </xf>
    <xf numFmtId="0" fontId="14" fillId="10" borderId="4" xfId="170" applyFont="1" applyFill="1" applyBorder="1" applyAlignment="1">
      <alignment vertical="center" wrapText="1"/>
    </xf>
    <xf numFmtId="169" fontId="18" fillId="10" borderId="4" xfId="170" applyNumberFormat="1" applyFont="1" applyFill="1" applyBorder="1" applyAlignment="1">
      <alignment horizontal="center" vertical="center" wrapText="1"/>
    </xf>
    <xf numFmtId="41" fontId="18" fillId="10" borderId="4" xfId="5" applyFont="1" applyFill="1" applyBorder="1" applyAlignment="1">
      <alignment vertical="center" wrapText="1"/>
    </xf>
    <xf numFmtId="0" fontId="18" fillId="10" borderId="4" xfId="170" applyFont="1" applyFill="1" applyBorder="1" applyAlignment="1">
      <alignment horizontal="center" vertical="center" wrapText="1"/>
    </xf>
    <xf numFmtId="41" fontId="18" fillId="10" borderId="4" xfId="5" applyFont="1" applyFill="1" applyBorder="1" applyAlignment="1">
      <alignment horizontal="center" vertical="center" wrapText="1"/>
    </xf>
    <xf numFmtId="0" fontId="18" fillId="10" borderId="4" xfId="28" applyNumberFormat="1" applyFont="1" applyFill="1" applyBorder="1" applyAlignment="1">
      <alignment horizontal="center" vertical="center" wrapText="1"/>
    </xf>
    <xf numFmtId="0" fontId="18" fillId="10" borderId="4" xfId="5" applyNumberFormat="1" applyFont="1" applyFill="1" applyBorder="1" applyAlignment="1">
      <alignment horizontal="center" vertical="center" wrapText="1"/>
    </xf>
    <xf numFmtId="0" fontId="18" fillId="10" borderId="4" xfId="170" applyFont="1" applyFill="1" applyBorder="1" applyAlignment="1">
      <alignment vertical="center" wrapText="1"/>
    </xf>
    <xf numFmtId="168" fontId="18" fillId="10" borderId="4" xfId="28" applyNumberFormat="1" applyFont="1" applyFill="1" applyBorder="1" applyAlignment="1">
      <alignment vertical="center" wrapText="1"/>
    </xf>
    <xf numFmtId="0" fontId="14" fillId="9" borderId="4" xfId="170" applyFont="1" applyFill="1" applyBorder="1" applyAlignment="1">
      <alignment horizontal="center" vertical="center" wrapText="1"/>
    </xf>
    <xf numFmtId="0" fontId="15" fillId="10" borderId="4" xfId="5" applyNumberFormat="1" applyFont="1" applyFill="1" applyBorder="1" applyAlignment="1">
      <alignment horizontal="center" vertical="center" wrapText="1"/>
    </xf>
    <xf numFmtId="0" fontId="15" fillId="10" borderId="4" xfId="170" applyNumberFormat="1" applyFont="1" applyFill="1" applyBorder="1" applyAlignment="1">
      <alignment horizontal="center" vertical="center" wrapText="1"/>
    </xf>
    <xf numFmtId="168" fontId="14" fillId="10" borderId="4" xfId="28" applyNumberFormat="1" applyFont="1" applyFill="1" applyBorder="1" applyAlignment="1">
      <alignment vertical="center" wrapText="1"/>
    </xf>
    <xf numFmtId="169" fontId="23" fillId="2" borderId="4" xfId="0" applyNumberFormat="1" applyFont="1" applyFill="1" applyBorder="1" applyAlignment="1">
      <alignment horizontal="center" vertical="center" wrapText="1"/>
    </xf>
    <xf numFmtId="169" fontId="14" fillId="10" borderId="4" xfId="170" applyNumberFormat="1" applyFont="1" applyFill="1" applyBorder="1" applyAlignment="1">
      <alignment vertical="center" wrapText="1"/>
    </xf>
    <xf numFmtId="169" fontId="14" fillId="0" borderId="4" xfId="0" applyNumberFormat="1" applyFont="1" applyFill="1" applyBorder="1" applyAlignment="1">
      <alignment vertical="center" wrapText="1"/>
    </xf>
    <xf numFmtId="169" fontId="15" fillId="0" borderId="4" xfId="0" applyNumberFormat="1" applyFont="1" applyFill="1" applyBorder="1" applyAlignment="1">
      <alignment vertical="center"/>
    </xf>
    <xf numFmtId="0" fontId="1" fillId="0" borderId="0" xfId="170" applyAlignment="1">
      <alignment vertical="center"/>
    </xf>
    <xf numFmtId="0" fontId="1" fillId="0" borderId="0" xfId="170" applyFill="1" applyAlignment="1">
      <alignment vertical="center"/>
    </xf>
    <xf numFmtId="0" fontId="1" fillId="9" borderId="0" xfId="170" applyFill="1" applyAlignment="1">
      <alignment vertical="center"/>
    </xf>
    <xf numFmtId="0" fontId="23" fillId="10" borderId="23" xfId="0" applyFont="1" applyFill="1" applyBorder="1" applyAlignment="1">
      <alignment vertical="center" wrapText="1"/>
    </xf>
    <xf numFmtId="0" fontId="15" fillId="0" borderId="4" xfId="170" quotePrefix="1" applyFont="1" applyFill="1" applyBorder="1" applyAlignment="1">
      <alignment vertical="center"/>
    </xf>
    <xf numFmtId="0" fontId="15" fillId="0" borderId="4" xfId="170" applyFont="1" applyFill="1" applyBorder="1" applyAlignment="1">
      <alignment horizontal="left" vertical="center" wrapText="1"/>
    </xf>
    <xf numFmtId="0" fontId="25" fillId="2" borderId="23" xfId="0" applyFont="1" applyFill="1" applyBorder="1" applyAlignment="1">
      <alignment vertical="center"/>
    </xf>
    <xf numFmtId="0" fontId="26" fillId="10" borderId="4" xfId="0" applyFont="1" applyFill="1" applyBorder="1" applyAlignment="1">
      <alignment vertical="center" wrapText="1"/>
    </xf>
    <xf numFmtId="0" fontId="15" fillId="0" borderId="52" xfId="170" quotePrefix="1" applyFont="1" applyFill="1" applyBorder="1" applyAlignment="1">
      <alignment vertical="center"/>
    </xf>
    <xf numFmtId="0" fontId="25" fillId="10" borderId="4" xfId="0" applyFont="1" applyFill="1" applyBorder="1" applyAlignment="1">
      <alignment vertical="center" wrapText="1"/>
    </xf>
    <xf numFmtId="9" fontId="19" fillId="9" borderId="4" xfId="168" applyNumberFormat="1" applyFont="1" applyFill="1" applyBorder="1" applyAlignment="1">
      <alignment horizontal="left" vertical="center" wrapText="1"/>
    </xf>
    <xf numFmtId="0" fontId="25" fillId="11" borderId="4" xfId="0" applyFont="1" applyFill="1" applyBorder="1" applyAlignment="1">
      <alignment vertical="center"/>
    </xf>
    <xf numFmtId="0" fontId="18" fillId="10" borderId="17" xfId="0" applyFont="1" applyFill="1" applyBorder="1" applyAlignment="1">
      <alignment horizontal="left" vertical="center" wrapText="1"/>
    </xf>
    <xf numFmtId="0" fontId="15" fillId="9" borderId="4" xfId="170" quotePrefix="1" applyFont="1" applyFill="1" applyBorder="1" applyAlignment="1">
      <alignment horizontal="left" vertical="center"/>
    </xf>
    <xf numFmtId="0" fontId="18" fillId="10" borderId="4" xfId="0" applyFont="1" applyFill="1" applyBorder="1" applyAlignment="1">
      <alignment vertical="center" wrapText="1"/>
    </xf>
    <xf numFmtId="0" fontId="3" fillId="0" borderId="0" xfId="170" applyFont="1" applyAlignment="1">
      <alignment vertical="center"/>
    </xf>
    <xf numFmtId="0" fontId="16" fillId="10" borderId="4" xfId="6" applyFont="1" applyFill="1" applyBorder="1" applyAlignment="1">
      <alignment vertical="center" wrapText="1"/>
    </xf>
    <xf numFmtId="0" fontId="30" fillId="10" borderId="4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vertical="center"/>
    </xf>
    <xf numFmtId="0" fontId="1" fillId="0" borderId="0" xfId="170" applyBorder="1" applyAlignment="1">
      <alignment vertical="center"/>
    </xf>
    <xf numFmtId="0" fontId="14" fillId="0" borderId="0" xfId="170" applyFont="1" applyBorder="1" applyAlignment="1">
      <alignment horizontal="center" vertical="center"/>
    </xf>
    <xf numFmtId="0" fontId="12" fillId="0" borderId="0" xfId="170" applyFont="1" applyAlignment="1">
      <alignment vertical="center"/>
    </xf>
    <xf numFmtId="0" fontId="13" fillId="0" borderId="0" xfId="17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5" fillId="0" borderId="0" xfId="170" applyFont="1" applyAlignment="1">
      <alignment vertical="center"/>
    </xf>
    <xf numFmtId="0" fontId="1" fillId="2" borderId="0" xfId="170" applyFill="1" applyAlignment="1">
      <alignment vertical="center"/>
    </xf>
    <xf numFmtId="41" fontId="18" fillId="0" borderId="4" xfId="170" applyNumberFormat="1" applyFont="1" applyFill="1" applyBorder="1" applyAlignment="1">
      <alignment horizontal="center" vertical="center" wrapText="1"/>
    </xf>
    <xf numFmtId="43" fontId="14" fillId="0" borderId="4" xfId="28" applyNumberFormat="1" applyFont="1" applyFill="1" applyBorder="1" applyAlignment="1">
      <alignment vertical="center" wrapText="1"/>
    </xf>
    <xf numFmtId="0" fontId="14" fillId="10" borderId="4" xfId="2" applyFont="1" applyFill="1" applyBorder="1" applyAlignment="1">
      <alignment vertical="center" wrapText="1"/>
    </xf>
    <xf numFmtId="9" fontId="14" fillId="10" borderId="4" xfId="0" applyNumberFormat="1" applyFont="1" applyFill="1" applyBorder="1" applyAlignment="1">
      <alignment horizontal="center" vertical="center" wrapText="1"/>
    </xf>
    <xf numFmtId="0" fontId="14" fillId="2" borderId="45" xfId="170" applyFont="1" applyFill="1" applyBorder="1" applyAlignment="1">
      <alignment vertical="center" wrapText="1"/>
    </xf>
    <xf numFmtId="0" fontId="14" fillId="2" borderId="49" xfId="170" applyFont="1" applyFill="1" applyBorder="1" applyAlignment="1">
      <alignment vertical="center" wrapText="1"/>
    </xf>
    <xf numFmtId="0" fontId="32" fillId="0" borderId="0" xfId="170" applyFont="1" applyFill="1" applyAlignment="1">
      <alignment vertical="center"/>
    </xf>
    <xf numFmtId="2" fontId="33" fillId="13" borderId="4" xfId="0" applyNumberFormat="1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vertical="center" wrapText="1"/>
    </xf>
    <xf numFmtId="0" fontId="14" fillId="10" borderId="17" xfId="0" quotePrefix="1" applyFont="1" applyFill="1" applyBorder="1" applyAlignment="1">
      <alignment horizontal="center" vertical="center"/>
    </xf>
    <xf numFmtId="0" fontId="20" fillId="0" borderId="0" xfId="170" applyFont="1" applyAlignment="1"/>
    <xf numFmtId="0" fontId="15" fillId="14" borderId="4" xfId="170" applyFont="1" applyFill="1" applyBorder="1" applyAlignment="1">
      <alignment horizontal="center" vertical="center"/>
    </xf>
    <xf numFmtId="0" fontId="15" fillId="14" borderId="17" xfId="170" applyFont="1" applyFill="1" applyBorder="1" applyAlignment="1">
      <alignment vertical="center"/>
    </xf>
    <xf numFmtId="0" fontId="15" fillId="14" borderId="49" xfId="170" applyFont="1" applyFill="1" applyBorder="1" applyAlignment="1">
      <alignment horizontal="center" vertical="center"/>
    </xf>
    <xf numFmtId="0" fontId="15" fillId="14" borderId="49" xfId="170" applyFont="1" applyFill="1" applyBorder="1" applyAlignment="1">
      <alignment horizontal="center" vertical="center" wrapText="1"/>
    </xf>
    <xf numFmtId="0" fontId="14" fillId="14" borderId="52" xfId="170" applyFont="1" applyFill="1" applyBorder="1" applyAlignment="1">
      <alignment vertical="center"/>
    </xf>
    <xf numFmtId="41" fontId="15" fillId="9" borderId="4" xfId="1" applyFont="1" applyFill="1" applyBorder="1" applyAlignment="1">
      <alignment horizontal="center" vertical="center"/>
    </xf>
    <xf numFmtId="41" fontId="1" fillId="0" borderId="0" xfId="170" applyNumberFormat="1" applyFill="1" applyAlignment="1">
      <alignment vertical="center"/>
    </xf>
    <xf numFmtId="41" fontId="1" fillId="0" borderId="0" xfId="170" applyNumberFormat="1" applyAlignment="1">
      <alignment vertical="center"/>
    </xf>
    <xf numFmtId="169" fontId="14" fillId="10" borderId="4" xfId="1" applyNumberFormat="1" applyFont="1" applyFill="1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5" fillId="10" borderId="23" xfId="170" applyFont="1" applyFill="1" applyBorder="1" applyAlignment="1">
      <alignment horizontal="center" vertical="center" wrapText="1"/>
    </xf>
    <xf numFmtId="0" fontId="15" fillId="10" borderId="13" xfId="170" applyFont="1" applyFill="1" applyBorder="1" applyAlignment="1">
      <alignment horizontal="center" vertical="center" wrapText="1"/>
    </xf>
    <xf numFmtId="0" fontId="15" fillId="10" borderId="52" xfId="170" applyFont="1" applyFill="1" applyBorder="1" applyAlignment="1">
      <alignment horizontal="center" vertical="center" wrapText="1"/>
    </xf>
    <xf numFmtId="41" fontId="18" fillId="10" borderId="23" xfId="5" applyFont="1" applyFill="1" applyBorder="1" applyAlignment="1">
      <alignment horizontal="center" vertical="center" wrapText="1"/>
    </xf>
    <xf numFmtId="41" fontId="18" fillId="10" borderId="13" xfId="5" applyFont="1" applyFill="1" applyBorder="1" applyAlignment="1">
      <alignment horizontal="center" vertical="center" wrapText="1"/>
    </xf>
    <xf numFmtId="41" fontId="18" fillId="10" borderId="52" xfId="5" applyFont="1" applyFill="1" applyBorder="1" applyAlignment="1">
      <alignment horizontal="center" vertical="center" wrapText="1"/>
    </xf>
    <xf numFmtId="41" fontId="14" fillId="10" borderId="23" xfId="5" applyFont="1" applyFill="1" applyBorder="1" applyAlignment="1">
      <alignment horizontal="center" vertical="center" wrapText="1"/>
    </xf>
    <xf numFmtId="41" fontId="14" fillId="10" borderId="13" xfId="5" applyFont="1" applyFill="1" applyBorder="1" applyAlignment="1">
      <alignment horizontal="center" vertical="center" wrapText="1"/>
    </xf>
    <xf numFmtId="41" fontId="14" fillId="10" borderId="52" xfId="5" applyFont="1" applyFill="1" applyBorder="1" applyAlignment="1">
      <alignment horizontal="center" vertical="center" wrapText="1"/>
    </xf>
    <xf numFmtId="43" fontId="14" fillId="10" borderId="23" xfId="28" applyNumberFormat="1" applyFont="1" applyFill="1" applyBorder="1" applyAlignment="1">
      <alignment horizontal="center" vertical="center" wrapText="1"/>
    </xf>
    <xf numFmtId="43" fontId="14" fillId="10" borderId="13" xfId="28" applyNumberFormat="1" applyFont="1" applyFill="1" applyBorder="1" applyAlignment="1">
      <alignment horizontal="center" vertical="center" wrapText="1"/>
    </xf>
    <xf numFmtId="43" fontId="14" fillId="10" borderId="52" xfId="28" applyNumberFormat="1" applyFont="1" applyFill="1" applyBorder="1" applyAlignment="1">
      <alignment horizontal="center" vertical="center" wrapText="1"/>
    </xf>
    <xf numFmtId="41" fontId="18" fillId="10" borderId="23" xfId="170" applyNumberFormat="1" applyFont="1" applyFill="1" applyBorder="1" applyAlignment="1">
      <alignment horizontal="center" vertical="center" wrapText="1"/>
    </xf>
    <xf numFmtId="41" fontId="18" fillId="10" borderId="13" xfId="170" applyNumberFormat="1" applyFont="1" applyFill="1" applyBorder="1" applyAlignment="1">
      <alignment horizontal="center" vertical="center" wrapText="1"/>
    </xf>
    <xf numFmtId="41" fontId="18" fillId="10" borderId="52" xfId="170" applyNumberFormat="1" applyFont="1" applyFill="1" applyBorder="1" applyAlignment="1">
      <alignment horizontal="center" vertical="center" wrapText="1"/>
    </xf>
    <xf numFmtId="169" fontId="18" fillId="10" borderId="23" xfId="170" applyNumberFormat="1" applyFont="1" applyFill="1" applyBorder="1" applyAlignment="1">
      <alignment horizontal="center" vertical="center" wrapText="1"/>
    </xf>
    <xf numFmtId="169" fontId="18" fillId="10" borderId="13" xfId="170" applyNumberFormat="1" applyFont="1" applyFill="1" applyBorder="1" applyAlignment="1">
      <alignment horizontal="center" vertical="center" wrapText="1"/>
    </xf>
    <xf numFmtId="169" fontId="18" fillId="10" borderId="52" xfId="170" applyNumberFormat="1" applyFont="1" applyFill="1" applyBorder="1" applyAlignment="1">
      <alignment horizontal="center" vertical="center" wrapText="1"/>
    </xf>
    <xf numFmtId="0" fontId="18" fillId="10" borderId="23" xfId="170" applyFont="1" applyFill="1" applyBorder="1" applyAlignment="1">
      <alignment horizontal="center" vertical="center" wrapText="1"/>
    </xf>
    <xf numFmtId="0" fontId="18" fillId="10" borderId="13" xfId="170" applyFont="1" applyFill="1" applyBorder="1" applyAlignment="1">
      <alignment horizontal="center" vertical="center" wrapText="1"/>
    </xf>
    <xf numFmtId="0" fontId="18" fillId="10" borderId="52" xfId="170" applyFont="1" applyFill="1" applyBorder="1" applyAlignment="1">
      <alignment horizontal="center" vertical="center" wrapText="1"/>
    </xf>
    <xf numFmtId="0" fontId="14" fillId="2" borderId="17" xfId="170" applyFont="1" applyFill="1" applyBorder="1" applyAlignment="1">
      <alignment horizontal="right" vertical="center"/>
    </xf>
    <xf numFmtId="0" fontId="14" fillId="2" borderId="45" xfId="170" quotePrefix="1" applyFont="1" applyFill="1" applyBorder="1" applyAlignment="1">
      <alignment horizontal="right" vertical="center"/>
    </xf>
    <xf numFmtId="0" fontId="14" fillId="2" borderId="49" xfId="170" quotePrefix="1" applyFont="1" applyFill="1" applyBorder="1" applyAlignment="1">
      <alignment horizontal="right" vertical="center"/>
    </xf>
    <xf numFmtId="0" fontId="18" fillId="10" borderId="44" xfId="0" quotePrefix="1" applyFont="1" applyFill="1" applyBorder="1" applyAlignment="1">
      <alignment horizontal="center" vertical="center" wrapText="1"/>
    </xf>
    <xf numFmtId="0" fontId="18" fillId="10" borderId="46" xfId="0" quotePrefix="1" applyFont="1" applyFill="1" applyBorder="1" applyAlignment="1">
      <alignment horizontal="center" vertical="center" wrapText="1"/>
    </xf>
    <xf numFmtId="0" fontId="18" fillId="10" borderId="50" xfId="0" quotePrefix="1" applyFont="1" applyFill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14" fillId="13" borderId="17" xfId="170" applyFont="1" applyFill="1" applyBorder="1" applyAlignment="1">
      <alignment horizontal="right" vertical="center"/>
    </xf>
    <xf numFmtId="0" fontId="14" fillId="13" borderId="45" xfId="170" applyFont="1" applyFill="1" applyBorder="1" applyAlignment="1">
      <alignment horizontal="right" vertical="center"/>
    </xf>
    <xf numFmtId="0" fontId="14" fillId="13" borderId="49" xfId="170" applyFont="1" applyFill="1" applyBorder="1" applyAlignment="1">
      <alignment horizontal="right" vertical="center"/>
    </xf>
    <xf numFmtId="0" fontId="14" fillId="0" borderId="17" xfId="170" applyFont="1" applyBorder="1" applyAlignment="1">
      <alignment horizontal="center" vertical="center"/>
    </xf>
    <xf numFmtId="0" fontId="14" fillId="0" borderId="45" xfId="170" applyFont="1" applyBorder="1" applyAlignment="1">
      <alignment horizontal="center" vertical="center"/>
    </xf>
    <xf numFmtId="0" fontId="14" fillId="0" borderId="49" xfId="170" applyFont="1" applyBorder="1" applyAlignment="1">
      <alignment horizontal="center" vertical="center"/>
    </xf>
    <xf numFmtId="0" fontId="18" fillId="11" borderId="17" xfId="0" applyFont="1" applyFill="1" applyBorder="1" applyAlignment="1">
      <alignment horizontal="right" vertical="center" wrapText="1"/>
    </xf>
    <xf numFmtId="0" fontId="23" fillId="11" borderId="45" xfId="0" applyFont="1" applyFill="1" applyBorder="1" applyAlignment="1">
      <alignment horizontal="right" vertical="center" wrapText="1"/>
    </xf>
    <xf numFmtId="0" fontId="23" fillId="11" borderId="49" xfId="0" applyFont="1" applyFill="1" applyBorder="1" applyAlignment="1">
      <alignment horizontal="right" vertical="center" wrapText="1"/>
    </xf>
    <xf numFmtId="0" fontId="22" fillId="0" borderId="0" xfId="170" applyFont="1" applyAlignment="1">
      <alignment horizontal="center" vertical="center"/>
    </xf>
    <xf numFmtId="0" fontId="15" fillId="0" borderId="0" xfId="170" applyFont="1" applyAlignment="1">
      <alignment horizontal="center" vertical="center"/>
    </xf>
    <xf numFmtId="0" fontId="14" fillId="0" borderId="17" xfId="170" applyFont="1" applyBorder="1" applyAlignment="1">
      <alignment horizontal="right" vertical="center"/>
    </xf>
    <xf numFmtId="0" fontId="14" fillId="0" borderId="45" xfId="170" applyFont="1" applyBorder="1" applyAlignment="1">
      <alignment horizontal="right" vertical="center"/>
    </xf>
    <xf numFmtId="0" fontId="14" fillId="0" borderId="49" xfId="170" applyFont="1" applyBorder="1" applyAlignment="1">
      <alignment horizontal="right" vertical="center"/>
    </xf>
    <xf numFmtId="0" fontId="25" fillId="10" borderId="44" xfId="0" quotePrefix="1" applyFont="1" applyFill="1" applyBorder="1" applyAlignment="1">
      <alignment horizontal="center" vertical="center" wrapText="1"/>
    </xf>
    <xf numFmtId="0" fontId="25" fillId="10" borderId="50" xfId="0" quotePrefix="1" applyFont="1" applyFill="1" applyBorder="1" applyAlignment="1">
      <alignment horizontal="center" vertical="center" wrapText="1"/>
    </xf>
    <xf numFmtId="168" fontId="14" fillId="10" borderId="23" xfId="28" applyNumberFormat="1" applyFont="1" applyFill="1" applyBorder="1" applyAlignment="1">
      <alignment horizontal="center" vertical="center" wrapText="1"/>
    </xf>
    <xf numFmtId="168" fontId="14" fillId="10" borderId="13" xfId="28" applyNumberFormat="1" applyFont="1" applyFill="1" applyBorder="1" applyAlignment="1">
      <alignment horizontal="center" vertical="center" wrapText="1"/>
    </xf>
    <xf numFmtId="168" fontId="14" fillId="10" borderId="52" xfId="28" applyNumberFormat="1" applyFont="1" applyFill="1" applyBorder="1" applyAlignment="1">
      <alignment horizontal="center" vertical="center" wrapText="1"/>
    </xf>
    <xf numFmtId="2" fontId="23" fillId="10" borderId="23" xfId="0" applyNumberFormat="1" applyFont="1" applyFill="1" applyBorder="1" applyAlignment="1">
      <alignment horizontal="center" vertical="center" wrapText="1"/>
    </xf>
    <xf numFmtId="2" fontId="23" fillId="10" borderId="13" xfId="0" applyNumberFormat="1" applyFont="1" applyFill="1" applyBorder="1" applyAlignment="1">
      <alignment horizontal="center" vertical="center" wrapText="1"/>
    </xf>
    <xf numFmtId="2" fontId="23" fillId="10" borderId="52" xfId="0" applyNumberFormat="1" applyFont="1" applyFill="1" applyBorder="1" applyAlignment="1">
      <alignment horizontal="center" vertical="center" wrapText="1"/>
    </xf>
    <xf numFmtId="41" fontId="23" fillId="10" borderId="23" xfId="0" applyNumberFormat="1" applyFont="1" applyFill="1" applyBorder="1" applyAlignment="1">
      <alignment horizontal="center" vertical="center" wrapText="1"/>
    </xf>
    <xf numFmtId="41" fontId="23" fillId="10" borderId="13" xfId="0" applyNumberFormat="1" applyFont="1" applyFill="1" applyBorder="1" applyAlignment="1">
      <alignment horizontal="center" vertical="center" wrapText="1"/>
    </xf>
    <xf numFmtId="41" fontId="23" fillId="10" borderId="52" xfId="0" applyNumberFormat="1" applyFont="1" applyFill="1" applyBorder="1" applyAlignment="1">
      <alignment horizontal="center" vertical="center" wrapText="1"/>
    </xf>
    <xf numFmtId="41" fontId="23" fillId="10" borderId="23" xfId="1" applyFont="1" applyFill="1" applyBorder="1" applyAlignment="1">
      <alignment horizontal="center" vertical="center" wrapText="1"/>
    </xf>
    <xf numFmtId="41" fontId="23" fillId="10" borderId="13" xfId="1" applyFont="1" applyFill="1" applyBorder="1" applyAlignment="1">
      <alignment horizontal="center" vertical="center" wrapText="1"/>
    </xf>
    <xf numFmtId="41" fontId="23" fillId="10" borderId="52" xfId="1" applyFont="1" applyFill="1" applyBorder="1" applyAlignment="1">
      <alignment horizontal="center" vertical="center" wrapText="1"/>
    </xf>
    <xf numFmtId="0" fontId="14" fillId="14" borderId="23" xfId="170" applyFont="1" applyFill="1" applyBorder="1" applyAlignment="1">
      <alignment horizontal="center" vertical="center" textRotation="255" wrapText="1"/>
    </xf>
    <xf numFmtId="0" fontId="14" fillId="14" borderId="13" xfId="170" applyFont="1" applyFill="1" applyBorder="1" applyAlignment="1">
      <alignment horizontal="center" vertical="center" textRotation="255" wrapText="1"/>
    </xf>
    <xf numFmtId="0" fontId="14" fillId="14" borderId="52" xfId="170" applyFont="1" applyFill="1" applyBorder="1" applyAlignment="1">
      <alignment horizontal="center" vertical="center" textRotation="255" wrapText="1"/>
    </xf>
    <xf numFmtId="0" fontId="26" fillId="13" borderId="17" xfId="0" applyFont="1" applyFill="1" applyBorder="1" applyAlignment="1">
      <alignment horizontal="left" vertical="center"/>
    </xf>
    <xf numFmtId="0" fontId="26" fillId="13" borderId="45" xfId="0" applyFont="1" applyFill="1" applyBorder="1" applyAlignment="1">
      <alignment horizontal="left" vertical="center"/>
    </xf>
    <xf numFmtId="0" fontId="26" fillId="13" borderId="49" xfId="0" applyFont="1" applyFill="1" applyBorder="1" applyAlignment="1">
      <alignment horizontal="left" vertical="center"/>
    </xf>
    <xf numFmtId="0" fontId="23" fillId="10" borderId="44" xfId="0" quotePrefix="1" applyFont="1" applyFill="1" applyBorder="1" applyAlignment="1">
      <alignment horizontal="center" vertical="center" wrapText="1"/>
    </xf>
    <xf numFmtId="0" fontId="23" fillId="10" borderId="46" xfId="0" quotePrefix="1" applyFont="1" applyFill="1" applyBorder="1" applyAlignment="1">
      <alignment horizontal="center" vertical="center" wrapText="1"/>
    </xf>
    <xf numFmtId="0" fontId="23" fillId="10" borderId="50" xfId="0" quotePrefix="1" applyFont="1" applyFill="1" applyBorder="1" applyAlignment="1">
      <alignment horizontal="center" vertical="center" wrapText="1"/>
    </xf>
    <xf numFmtId="0" fontId="23" fillId="10" borderId="23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center" vertical="center" wrapText="1"/>
    </xf>
    <xf numFmtId="0" fontId="23" fillId="10" borderId="52" xfId="0" applyFont="1" applyFill="1" applyBorder="1" applyAlignment="1">
      <alignment horizontal="center" vertical="center" wrapText="1"/>
    </xf>
    <xf numFmtId="2" fontId="25" fillId="10" borderId="23" xfId="0" applyNumberFormat="1" applyFont="1" applyFill="1" applyBorder="1" applyAlignment="1">
      <alignment horizontal="center" vertical="center"/>
    </xf>
    <xf numFmtId="2" fontId="25" fillId="10" borderId="13" xfId="0" applyNumberFormat="1" applyFont="1" applyFill="1" applyBorder="1" applyAlignment="1">
      <alignment horizontal="center" vertical="center"/>
    </xf>
    <xf numFmtId="2" fontId="25" fillId="10" borderId="52" xfId="0" applyNumberFormat="1" applyFont="1" applyFill="1" applyBorder="1" applyAlignment="1">
      <alignment horizontal="center" vertical="center"/>
    </xf>
    <xf numFmtId="0" fontId="23" fillId="10" borderId="23" xfId="0" applyFont="1" applyFill="1" applyBorder="1" applyAlignment="1">
      <alignment horizontal="left" vertical="center" wrapText="1"/>
    </xf>
    <xf numFmtId="0" fontId="23" fillId="10" borderId="13" xfId="0" applyFont="1" applyFill="1" applyBorder="1" applyAlignment="1">
      <alignment horizontal="left" vertical="center" wrapText="1"/>
    </xf>
    <xf numFmtId="0" fontId="23" fillId="10" borderId="52" xfId="0" applyFont="1" applyFill="1" applyBorder="1" applyAlignment="1">
      <alignment horizontal="left" vertical="center" wrapText="1"/>
    </xf>
    <xf numFmtId="0" fontId="14" fillId="14" borderId="23" xfId="170" applyFont="1" applyFill="1" applyBorder="1" applyAlignment="1">
      <alignment horizontal="center" vertical="center" wrapText="1"/>
    </xf>
    <xf numFmtId="0" fontId="14" fillId="14" borderId="13" xfId="170" applyFont="1" applyFill="1" applyBorder="1" applyAlignment="1">
      <alignment horizontal="center" vertical="center" wrapText="1"/>
    </xf>
    <xf numFmtId="0" fontId="14" fillId="14" borderId="52" xfId="170" applyFont="1" applyFill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left" vertical="center" wrapText="1"/>
    </xf>
    <xf numFmtId="0" fontId="18" fillId="10" borderId="13" xfId="0" applyFont="1" applyFill="1" applyBorder="1" applyAlignment="1">
      <alignment horizontal="left" vertical="center" wrapText="1"/>
    </xf>
    <xf numFmtId="0" fontId="14" fillId="10" borderId="44" xfId="0" quotePrefix="1" applyFont="1" applyFill="1" applyBorder="1" applyAlignment="1">
      <alignment horizontal="center" vertical="center"/>
    </xf>
    <xf numFmtId="0" fontId="14" fillId="10" borderId="50" xfId="0" quotePrefix="1" applyFont="1" applyFill="1" applyBorder="1" applyAlignment="1">
      <alignment horizontal="center" vertical="center"/>
    </xf>
    <xf numFmtId="0" fontId="23" fillId="11" borderId="17" xfId="0" applyFont="1" applyFill="1" applyBorder="1" applyAlignment="1">
      <alignment horizontal="right" vertical="center" wrapText="1"/>
    </xf>
    <xf numFmtId="0" fontId="18" fillId="10" borderId="52" xfId="0" applyFont="1" applyFill="1" applyBorder="1" applyAlignment="1">
      <alignment horizontal="left" vertical="center" wrapText="1"/>
    </xf>
    <xf numFmtId="0" fontId="18" fillId="10" borderId="44" xfId="0" applyFont="1" applyFill="1" applyBorder="1" applyAlignment="1">
      <alignment horizontal="center" vertical="center" wrapText="1"/>
    </xf>
    <xf numFmtId="0" fontId="18" fillId="10" borderId="46" xfId="0" applyFont="1" applyFill="1" applyBorder="1" applyAlignment="1">
      <alignment horizontal="center" vertical="center" wrapText="1"/>
    </xf>
    <xf numFmtId="0" fontId="18" fillId="10" borderId="50" xfId="0" applyFont="1" applyFill="1" applyBorder="1" applyAlignment="1">
      <alignment horizontal="center" vertical="center" wrapText="1"/>
    </xf>
    <xf numFmtId="0" fontId="14" fillId="10" borderId="44" xfId="2" quotePrefix="1" applyFont="1" applyFill="1" applyBorder="1" applyAlignment="1">
      <alignment horizontal="center" vertical="center"/>
    </xf>
    <xf numFmtId="0" fontId="14" fillId="10" borderId="50" xfId="2" quotePrefix="1" applyFont="1" applyFill="1" applyBorder="1" applyAlignment="1">
      <alignment horizontal="center" vertical="center"/>
    </xf>
    <xf numFmtId="0" fontId="31" fillId="10" borderId="23" xfId="2" applyFont="1" applyFill="1" applyBorder="1" applyAlignment="1">
      <alignment horizontal="left" vertical="center" wrapText="1"/>
    </xf>
    <xf numFmtId="0" fontId="16" fillId="10" borderId="52" xfId="2" applyFont="1" applyFill="1" applyBorder="1" applyAlignment="1">
      <alignment horizontal="left" vertical="center" wrapText="1"/>
    </xf>
    <xf numFmtId="0" fontId="20" fillId="0" borderId="0" xfId="170" applyFont="1" applyAlignment="1">
      <alignment horizontal="center"/>
    </xf>
    <xf numFmtId="0" fontId="14" fillId="14" borderId="44" xfId="170" applyFont="1" applyFill="1" applyBorder="1" applyAlignment="1">
      <alignment horizontal="center" vertical="center" wrapText="1"/>
    </xf>
    <xf numFmtId="0" fontId="14" fillId="14" borderId="42" xfId="170" applyFont="1" applyFill="1" applyBorder="1" applyAlignment="1">
      <alignment horizontal="center" vertical="center" wrapText="1"/>
    </xf>
    <xf numFmtId="0" fontId="14" fillId="14" borderId="46" xfId="170" applyFont="1" applyFill="1" applyBorder="1" applyAlignment="1">
      <alignment horizontal="center" vertical="center" wrapText="1"/>
    </xf>
    <xf numFmtId="0" fontId="14" fillId="14" borderId="47" xfId="170" applyFont="1" applyFill="1" applyBorder="1" applyAlignment="1">
      <alignment horizontal="center" vertical="center" wrapText="1"/>
    </xf>
    <xf numFmtId="0" fontId="14" fillId="14" borderId="50" xfId="170" applyFont="1" applyFill="1" applyBorder="1" applyAlignment="1">
      <alignment horizontal="center" vertical="center" wrapText="1"/>
    </xf>
    <xf numFmtId="0" fontId="14" fillId="14" borderId="51" xfId="170" applyFont="1" applyFill="1" applyBorder="1" applyAlignment="1">
      <alignment horizontal="center" vertical="center" wrapText="1"/>
    </xf>
    <xf numFmtId="0" fontId="14" fillId="14" borderId="4" xfId="170" applyFont="1" applyFill="1" applyBorder="1" applyAlignment="1">
      <alignment horizontal="center" vertical="center" wrapText="1"/>
    </xf>
    <xf numFmtId="0" fontId="14" fillId="14" borderId="17" xfId="170" applyFont="1" applyFill="1" applyBorder="1" applyAlignment="1">
      <alignment horizontal="center" vertical="center" wrapText="1"/>
    </xf>
    <xf numFmtId="0" fontId="14" fillId="14" borderId="45" xfId="170" applyFont="1" applyFill="1" applyBorder="1" applyAlignment="1">
      <alignment horizontal="center" vertical="center" wrapText="1"/>
    </xf>
    <xf numFmtId="0" fontId="14" fillId="14" borderId="49" xfId="170" applyFont="1" applyFill="1" applyBorder="1" applyAlignment="1">
      <alignment horizontal="center" vertical="center" wrapText="1"/>
    </xf>
    <xf numFmtId="0" fontId="14" fillId="14" borderId="44" xfId="170" applyFont="1" applyFill="1" applyBorder="1" applyAlignment="1">
      <alignment horizontal="center" vertical="center"/>
    </xf>
    <xf numFmtId="0" fontId="14" fillId="14" borderId="46" xfId="170" applyFont="1" applyFill="1" applyBorder="1" applyAlignment="1">
      <alignment horizontal="center" vertical="center"/>
    </xf>
    <xf numFmtId="0" fontId="14" fillId="14" borderId="50" xfId="170" applyFont="1" applyFill="1" applyBorder="1" applyAlignment="1">
      <alignment horizontal="center" vertical="center"/>
    </xf>
    <xf numFmtId="168" fontId="23" fillId="10" borderId="23" xfId="239" applyNumberFormat="1" applyFont="1" applyFill="1" applyBorder="1" applyAlignment="1">
      <alignment horizontal="center" vertical="center" wrapText="1"/>
    </xf>
    <xf numFmtId="168" fontId="23" fillId="10" borderId="13" xfId="239" applyNumberFormat="1" applyFont="1" applyFill="1" applyBorder="1" applyAlignment="1">
      <alignment horizontal="center" vertical="center" wrapText="1"/>
    </xf>
    <xf numFmtId="168" fontId="23" fillId="10" borderId="52" xfId="239" applyNumberFormat="1" applyFont="1" applyFill="1" applyBorder="1" applyAlignment="1">
      <alignment horizontal="center" vertical="center" wrapText="1"/>
    </xf>
    <xf numFmtId="0" fontId="14" fillId="10" borderId="23" xfId="170" applyFont="1" applyFill="1" applyBorder="1" applyAlignment="1">
      <alignment horizontal="center" vertical="center" wrapText="1"/>
    </xf>
    <xf numFmtId="0" fontId="14" fillId="10" borderId="52" xfId="170" applyFont="1" applyFill="1" applyBorder="1" applyAlignment="1">
      <alignment horizontal="center" vertical="center" wrapText="1"/>
    </xf>
  </cellXfs>
  <cellStyles count="240">
    <cellStyle name="Accent5 2" xfId="159"/>
    <cellStyle name="Comma" xfId="239" builtinId="3"/>
    <cellStyle name="Comma [0]" xfId="1" builtinId="6"/>
    <cellStyle name="Comma [0] 12" xfId="190"/>
    <cellStyle name="Comma [0] 2" xfId="5"/>
    <cellStyle name="Comma [0] 2 10" xfId="167"/>
    <cellStyle name="Comma [0] 2 11" xfId="223"/>
    <cellStyle name="Comma [0] 2 2" xfId="21"/>
    <cellStyle name="Comma [0] 2 2 2" xfId="235"/>
    <cellStyle name="Comma [0] 2 3" xfId="22"/>
    <cellStyle name="Comma [0] 2 4" xfId="23"/>
    <cellStyle name="Comma [0] 2 5" xfId="162"/>
    <cellStyle name="Comma [0] 2 6" xfId="171"/>
    <cellStyle name="Comma [0] 2 7" xfId="206"/>
    <cellStyle name="Comma [0] 2 8" xfId="224"/>
    <cellStyle name="Comma [0] 2 9" xfId="225"/>
    <cellStyle name="Comma [0] 3" xfId="24"/>
    <cellStyle name="Comma [0] 3 2" xfId="172"/>
    <cellStyle name="Comma [0] 3 3" xfId="180"/>
    <cellStyle name="Comma [0] 3 3 2" xfId="173"/>
    <cellStyle name="Comma [0] 3 4" xfId="174"/>
    <cellStyle name="Comma [0] 4" xfId="9"/>
    <cellStyle name="Comma [0] 5" xfId="169"/>
    <cellStyle name="Comma [0] 6" xfId="221"/>
    <cellStyle name="Comma [0] 7" xfId="234"/>
    <cellStyle name="Comma [0] 8" xfId="237"/>
    <cellStyle name="Comma [0] 9" xfId="191"/>
    <cellStyle name="Comma 10" xfId="25"/>
    <cellStyle name="Comma 11" xfId="26"/>
    <cellStyle name="Comma 12" xfId="27"/>
    <cellStyle name="Comma 13" xfId="236"/>
    <cellStyle name="Comma 2" xfId="7"/>
    <cellStyle name="Comma 2 10" xfId="226"/>
    <cellStyle name="Comma 2 11" xfId="227"/>
    <cellStyle name="Comma 2 2" xfId="28"/>
    <cellStyle name="Comma 2 2 2" xfId="29"/>
    <cellStyle name="Comma 2 2 2 2" xfId="30"/>
    <cellStyle name="Comma 2 2 2 2 2" xfId="31"/>
    <cellStyle name="Comma 2 2 2 2 2 2" xfId="32"/>
    <cellStyle name="Comma 2 2 2 2 3" xfId="33"/>
    <cellStyle name="Comma 2 2 2 3" xfId="34"/>
    <cellStyle name="Comma 2 2 2 3 2" xfId="35"/>
    <cellStyle name="Comma 2 2 3" xfId="36"/>
    <cellStyle name="Comma 2 2 3 2" xfId="37"/>
    <cellStyle name="Comma 2 2 4" xfId="38"/>
    <cellStyle name="Comma 2 2 5" xfId="163"/>
    <cellStyle name="Comma 2 2 6" xfId="178"/>
    <cellStyle name="Comma 2 3" xfId="39"/>
    <cellStyle name="Comma 2 4" xfId="12"/>
    <cellStyle name="Comma 2 4 2" xfId="40"/>
    <cellStyle name="Comma 2 4 3" xfId="41"/>
    <cellStyle name="Comma 2 4 4" xfId="42"/>
    <cellStyle name="Comma 2 4 5" xfId="43"/>
    <cellStyle name="Comma 2 4 5 2" xfId="44"/>
    <cellStyle name="Comma 2 4 6" xfId="14"/>
    <cellStyle name="Comma 2 5" xfId="45"/>
    <cellStyle name="Comma 2 6" xfId="46"/>
    <cellStyle name="Comma 2 7" xfId="181"/>
    <cellStyle name="Comma 2 8" xfId="228"/>
    <cellStyle name="Comma 2 9" xfId="229"/>
    <cellStyle name="Comma 3" xfId="8"/>
    <cellStyle name="Comma 3 2" xfId="11"/>
    <cellStyle name="Comma 3 3" xfId="160"/>
    <cellStyle name="Comma 4" xfId="47"/>
    <cellStyle name="Comma 5" xfId="48"/>
    <cellStyle name="Comma 6" xfId="49"/>
    <cellStyle name="Comma 6 2" xfId="50"/>
    <cellStyle name="Comma 6 2 2" xfId="192"/>
    <cellStyle name="Comma 6 3" xfId="51"/>
    <cellStyle name="Comma 6 4" xfId="52"/>
    <cellStyle name="Comma 6 5" xfId="20"/>
    <cellStyle name="Comma 7" xfId="17"/>
    <cellStyle name="Comma 8" xfId="53"/>
    <cellStyle name="Comma 8 3" xfId="193"/>
    <cellStyle name="Comma 9" xfId="54"/>
    <cellStyle name="Currency [0] 2" xfId="208"/>
    <cellStyle name="Currency [0] 2 3" xfId="175"/>
    <cellStyle name="Currency [0] 3" xfId="211"/>
    <cellStyle name="Currency [0] 4" xfId="213"/>
    <cellStyle name="Currency 2" xfId="209"/>
    <cellStyle name="Normal" xfId="0" builtinId="0"/>
    <cellStyle name="Normal 10" xfId="55"/>
    <cellStyle name="Normal 10 2" xfId="170"/>
    <cellStyle name="Normal 11" xfId="56"/>
    <cellStyle name="Normal 11 2" xfId="222"/>
    <cellStyle name="Normal 12" xfId="57"/>
    <cellStyle name="Normal 12 2" xfId="58"/>
    <cellStyle name="Normal 12 3" xfId="194"/>
    <cellStyle name="Normal 12 4" xfId="195"/>
    <cellStyle name="Normal 13" xfId="59"/>
    <cellStyle name="Normal 13 2" xfId="185"/>
    <cellStyle name="Normal 13 2 2 2" xfId="196"/>
    <cellStyle name="Normal 13 2 3" xfId="197"/>
    <cellStyle name="Normal 13 2 5" xfId="198"/>
    <cellStyle name="Normal 13 3 2" xfId="199"/>
    <cellStyle name="Normal 14" xfId="60"/>
    <cellStyle name="Normal 14 2" xfId="212"/>
    <cellStyle name="Normal 15" xfId="61"/>
    <cellStyle name="Normal 15 2" xfId="62"/>
    <cellStyle name="Normal 15 3" xfId="63"/>
    <cellStyle name="Normal 15 4" xfId="186"/>
    <cellStyle name="Normal 16" xfId="64"/>
    <cellStyle name="Normal 16 2 2" xfId="200"/>
    <cellStyle name="Normal 17" xfId="65"/>
    <cellStyle name="Normal 17 2" xfId="187"/>
    <cellStyle name="Normal 18" xfId="66"/>
    <cellStyle name="Normal 19" xfId="67"/>
    <cellStyle name="Normal 19 2" xfId="188"/>
    <cellStyle name="Normal 2" xfId="2"/>
    <cellStyle name="Normal 2 10" xfId="230"/>
    <cellStyle name="Normal 2 11" xfId="231"/>
    <cellStyle name="Normal 2 2" xfId="10"/>
    <cellStyle name="Normal 2 2 2" xfId="68"/>
    <cellStyle name="Normal 2 2 2 2" xfId="69"/>
    <cellStyle name="Normal 2 2 2 2 2" xfId="70"/>
    <cellStyle name="Normal 2 2 2 2 2 2" xfId="71"/>
    <cellStyle name="Normal 2 2 2 2 3" xfId="72"/>
    <cellStyle name="Normal 2 2 2 3" xfId="73"/>
    <cellStyle name="Normal 2 2 2 3 2" xfId="74"/>
    <cellStyle name="Normal 2 2 3" xfId="75"/>
    <cellStyle name="Normal 2 2 3 2" xfId="76"/>
    <cellStyle name="Normal 2 2 4" xfId="77"/>
    <cellStyle name="Normal 2 3" xfId="6"/>
    <cellStyle name="Normal 2 3 2" xfId="161"/>
    <cellStyle name="Normal 2 3 2 2" xfId="176"/>
    <cellStyle name="Normal 2 3 3" xfId="177"/>
    <cellStyle name="Normal 2 3 4 2 2" xfId="201"/>
    <cellStyle name="Normal 2 3 4 2 3" xfId="232"/>
    <cellStyle name="Normal 2 3 4 2 3 2" xfId="202"/>
    <cellStyle name="Normal 2 4" xfId="18"/>
    <cellStyle name="Normal 2 4 3" xfId="203"/>
    <cellStyle name="Normal 2 5" xfId="78"/>
    <cellStyle name="Normal 2 6" xfId="79"/>
    <cellStyle name="Normal 2 7" xfId="3"/>
    <cellStyle name="Normal 2 7 2" xfId="210"/>
    <cellStyle name="Normal 2 8" xfId="179"/>
    <cellStyle name="Normal 2 9" xfId="233"/>
    <cellStyle name="Normal 20" xfId="80"/>
    <cellStyle name="Normal 21" xfId="81"/>
    <cellStyle name="Normal 21 2" xfId="189"/>
    <cellStyle name="Normal 22" xfId="82"/>
    <cellStyle name="Normal 23" xfId="83"/>
    <cellStyle name="Normal 24" xfId="4"/>
    <cellStyle name="Normal 25" xfId="84"/>
    <cellStyle name="Normal 26" xfId="85"/>
    <cellStyle name="Normal 27" xfId="86"/>
    <cellStyle name="Normal 28" xfId="87"/>
    <cellStyle name="Normal 29" xfId="88"/>
    <cellStyle name="Normal 3" xfId="89"/>
    <cellStyle name="Normal 3 2" xfId="90"/>
    <cellStyle name="Normal 3 2 2" xfId="164"/>
    <cellStyle name="Normal 3 2 2 2" xfId="204"/>
    <cellStyle name="Normal 3 3" xfId="91"/>
    <cellStyle name="Normal 3 3 2" xfId="205"/>
    <cellStyle name="Normal 3 4" xfId="168"/>
    <cellStyle name="Normal 3 5" xfId="215"/>
    <cellStyle name="Normal 30" xfId="92"/>
    <cellStyle name="Normal 30 2" xfId="165"/>
    <cellStyle name="Normal 31" xfId="93"/>
    <cellStyle name="Normal 32" xfId="94"/>
    <cellStyle name="Normal 33" xfId="95"/>
    <cellStyle name="Normal 34" xfId="96"/>
    <cellStyle name="Normal 35" xfId="97"/>
    <cellStyle name="Normal 36" xfId="98"/>
    <cellStyle name="Normal 37" xfId="99"/>
    <cellStyle name="Normal 38" xfId="100"/>
    <cellStyle name="Normal 39" xfId="101"/>
    <cellStyle name="Normal 4" xfId="102"/>
    <cellStyle name="Normal 4 2" xfId="207"/>
    <cellStyle name="Normal 4 3" xfId="216"/>
    <cellStyle name="Normal 40" xfId="103"/>
    <cellStyle name="Normal 41" xfId="104"/>
    <cellStyle name="Normal 42" xfId="105"/>
    <cellStyle name="Normal 43" xfId="106"/>
    <cellStyle name="Normal 44" xfId="107"/>
    <cellStyle name="Normal 45" xfId="108"/>
    <cellStyle name="Normal 46" xfId="109"/>
    <cellStyle name="Normal 47" xfId="110"/>
    <cellStyle name="Normal 48" xfId="111"/>
    <cellStyle name="Normal 49" xfId="112"/>
    <cellStyle name="Normal 5" xfId="113"/>
    <cellStyle name="Normal 5 2" xfId="217"/>
    <cellStyle name="Normal 50" xfId="214"/>
    <cellStyle name="Normal 51" xfId="114"/>
    <cellStyle name="Normal 52" xfId="115"/>
    <cellStyle name="Normal 53" xfId="116"/>
    <cellStyle name="Normal 54" xfId="117"/>
    <cellStyle name="Normal 55" xfId="118"/>
    <cellStyle name="Normal 56" xfId="119"/>
    <cellStyle name="Normal 57" xfId="120"/>
    <cellStyle name="Normal 58" xfId="121"/>
    <cellStyle name="Normal 59" xfId="122"/>
    <cellStyle name="Normal 6" xfId="123"/>
    <cellStyle name="Normal 6 2" xfId="182"/>
    <cellStyle name="Normal 6 3" xfId="218"/>
    <cellStyle name="Normal 60" xfId="124"/>
    <cellStyle name="Normal 61" xfId="125"/>
    <cellStyle name="Normal 62" xfId="126"/>
    <cellStyle name="Normal 63" xfId="127"/>
    <cellStyle name="Normal 64" xfId="128"/>
    <cellStyle name="Normal 65" xfId="129"/>
    <cellStyle name="Normal 66" xfId="130"/>
    <cellStyle name="Normal 67" xfId="131"/>
    <cellStyle name="Normal 68" xfId="132"/>
    <cellStyle name="Normal 69" xfId="133"/>
    <cellStyle name="Normal 7" xfId="134"/>
    <cellStyle name="Normal 7 2" xfId="183"/>
    <cellStyle name="Normal 7 3" xfId="219"/>
    <cellStyle name="Normal 70" xfId="135"/>
    <cellStyle name="Normal 71" xfId="136"/>
    <cellStyle name="Normal 72" xfId="137"/>
    <cellStyle name="Normal 73" xfId="138"/>
    <cellStyle name="Normal 74" xfId="139"/>
    <cellStyle name="Normal 75" xfId="140"/>
    <cellStyle name="Normal 76" xfId="141"/>
    <cellStyle name="Normal 77" xfId="142"/>
    <cellStyle name="Normal 78" xfId="143"/>
    <cellStyle name="Normal 79" xfId="144"/>
    <cellStyle name="Normal 8" xfId="145"/>
    <cellStyle name="Normal 8 2" xfId="220"/>
    <cellStyle name="Normal 9" xfId="146"/>
    <cellStyle name="Normal 9 2" xfId="184"/>
    <cellStyle name="Percent 2" xfId="13"/>
    <cellStyle name="Percent 2 2" xfId="15"/>
    <cellStyle name="Percent 2 2 2" xfId="16"/>
    <cellStyle name="Percent 2 2 2 2" xfId="147"/>
    <cellStyle name="Percent 2 2 2 2 2" xfId="148"/>
    <cellStyle name="Percent 2 2 2 2 2 2" xfId="149"/>
    <cellStyle name="Percent 2 2 2 2 3" xfId="150"/>
    <cellStyle name="Percent 2 2 2 3" xfId="151"/>
    <cellStyle name="Percent 2 2 2 3 2" xfId="152"/>
    <cellStyle name="Percent 2 2 3" xfId="153"/>
    <cellStyle name="Percent 2 2 3 2" xfId="154"/>
    <cellStyle name="Percent 2 2 4" xfId="155"/>
    <cellStyle name="Percent 2 2 5" xfId="166"/>
    <cellStyle name="Percent 2 3" xfId="156"/>
    <cellStyle name="Percent 2 4" xfId="157"/>
    <cellStyle name="Percent 2 5" xfId="158"/>
    <cellStyle name="Percent 2 6" xfId="19"/>
    <cellStyle name="Percent 3" xfId="238"/>
  </cellStyles>
  <dxfs count="0"/>
  <tableStyles count="0" defaultTableStyle="TableStyleMedium9" defaultPivotStyle="PivotStyleLight16"/>
  <colors>
    <mruColors>
      <color rgb="FFCCCC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09_1601a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1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2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7a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8a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05aq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07a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09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10a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11au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12a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13_2102a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1aw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2ax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4a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6az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8b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42b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302b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601b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602b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604b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19_1801af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1b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2b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3b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4b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5bk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6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7b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716b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003b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301b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1a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501bq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603b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604b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607b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701bu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704bv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01bw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03bx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07b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11b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2ah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13c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3001c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3101cd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3202c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1_1706cf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2_1804cg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5_1802ch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206_1804ci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06_1904a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3ai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06_2208a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08_1502a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7aj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8a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0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1.09 . 1.20.03 . 16 . 01</v>
          </cell>
          <cell r="C15" t="str">
            <v>Penataan penguasaan, pemilikan, penggunaan dan pemanfaatan tanah</v>
          </cell>
          <cell r="D15">
            <v>165455000</v>
          </cell>
          <cell r="E15">
            <v>29476500</v>
          </cell>
          <cell r="F15">
            <v>28826500</v>
          </cell>
          <cell r="G15">
            <v>78426500</v>
          </cell>
          <cell r="H15">
            <v>28725500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165455000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165455000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29276500</v>
          </cell>
          <cell r="AY15">
            <v>165455000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165455000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165455000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28826500</v>
          </cell>
          <cell r="CP15">
            <v>165455000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165455000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165455000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78426500</v>
          </cell>
          <cell r="EG15">
            <v>165455000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165455000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165455000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28725500</v>
          </cell>
          <cell r="FX15">
            <v>165455000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165455000</v>
          </cell>
          <cell r="E16">
            <v>29476500</v>
          </cell>
          <cell r="F16">
            <v>28826500</v>
          </cell>
          <cell r="G16">
            <v>78426500</v>
          </cell>
          <cell r="H16">
            <v>28725500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165455000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165455000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29276500</v>
          </cell>
          <cell r="AY16">
            <v>165455000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165455000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165455000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28826500</v>
          </cell>
          <cell r="CP16">
            <v>165455000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165455000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165455000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78426500</v>
          </cell>
          <cell r="EG16">
            <v>165455000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165455000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165455000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28725500</v>
          </cell>
          <cell r="FX16">
            <v>165455000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96350000</v>
          </cell>
          <cell r="E17">
            <v>12150000</v>
          </cell>
          <cell r="F17">
            <v>11500000</v>
          </cell>
          <cell r="G17">
            <v>61200000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12150000</v>
          </cell>
          <cell r="AY17">
            <v>96350000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11500000</v>
          </cell>
          <cell r="CP17">
            <v>96350000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61200000</v>
          </cell>
          <cell r="EG17">
            <v>96350000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96350000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46000000</v>
          </cell>
          <cell r="E19">
            <v>11500000</v>
          </cell>
          <cell r="F19">
            <v>11500000</v>
          </cell>
          <cell r="G19">
            <v>11500000</v>
          </cell>
          <cell r="H19">
            <v>11500000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11500000</v>
          </cell>
          <cell r="AY19">
            <v>46000000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11500000</v>
          </cell>
          <cell r="CP19">
            <v>46000000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11500000</v>
          </cell>
          <cell r="EG19">
            <v>46000000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11500000</v>
          </cell>
          <cell r="FX19">
            <v>46000000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49700000</v>
          </cell>
          <cell r="E20">
            <v>0</v>
          </cell>
          <cell r="F20">
            <v>0</v>
          </cell>
          <cell r="G20">
            <v>49700000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49700000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49700000</v>
          </cell>
          <cell r="EG20">
            <v>49700000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49700000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69105000</v>
          </cell>
          <cell r="E21">
            <v>17326500</v>
          </cell>
          <cell r="F21">
            <v>17326500</v>
          </cell>
          <cell r="G21">
            <v>17226500</v>
          </cell>
          <cell r="H21">
            <v>17225500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69105000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69105000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17126500</v>
          </cell>
          <cell r="AY21">
            <v>69105000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69105000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69105000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17326500</v>
          </cell>
          <cell r="CP21">
            <v>69105000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69105000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69105000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17226500</v>
          </cell>
          <cell r="EG21">
            <v>69105000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69105000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69105000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17225500</v>
          </cell>
          <cell r="FX21">
            <v>69105000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1215000</v>
          </cell>
          <cell r="E22">
            <v>304000</v>
          </cell>
          <cell r="F22">
            <v>304000</v>
          </cell>
          <cell r="G22">
            <v>304000</v>
          </cell>
          <cell r="H22">
            <v>303000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303000</v>
          </cell>
          <cell r="FX22">
            <v>1215000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999000</v>
          </cell>
          <cell r="E23">
            <v>250000</v>
          </cell>
          <cell r="F23">
            <v>250000</v>
          </cell>
          <cell r="G23">
            <v>250000</v>
          </cell>
          <cell r="H23">
            <v>249000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999000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999000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999000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999000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999000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999000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999000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999000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999000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999000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999000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249000</v>
          </cell>
          <cell r="FX23">
            <v>999000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5 . 2 . 2 . 03</v>
          </cell>
          <cell r="C25" t="str">
            <v>Belanja Jasa Kantor</v>
          </cell>
          <cell r="D25">
            <v>200000</v>
          </cell>
          <cell r="E25">
            <v>100000</v>
          </cell>
          <cell r="F25">
            <v>100000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200000</v>
          </cell>
        </row>
        <row r="26">
          <cell r="A26">
            <v>12</v>
          </cell>
          <cell r="B26" t="str">
            <v>5 . 2 . 2 . 03 . 13</v>
          </cell>
          <cell r="C26" t="str">
            <v>Belanja Dokumentasi</v>
          </cell>
          <cell r="D26">
            <v>200000</v>
          </cell>
          <cell r="E26">
            <v>100000</v>
          </cell>
          <cell r="F26">
            <v>100000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200000</v>
          </cell>
        </row>
        <row r="27">
          <cell r="A27">
            <v>13</v>
          </cell>
          <cell r="B27" t="str">
            <v>5 . 2 . 2 . 06</v>
          </cell>
          <cell r="C27" t="str">
            <v>Belanja Cetak dan Penggandaan</v>
          </cell>
          <cell r="D27">
            <v>800000</v>
          </cell>
          <cell r="E27">
            <v>200000</v>
          </cell>
          <cell r="F27">
            <v>200000</v>
          </cell>
          <cell r="G27">
            <v>200000</v>
          </cell>
          <cell r="H27">
            <v>200000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200000</v>
          </cell>
          <cell r="CP27">
            <v>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200000</v>
          </cell>
          <cell r="EG27">
            <v>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200000</v>
          </cell>
          <cell r="FX27">
            <v>800000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800000</v>
          </cell>
          <cell r="E28">
            <v>200000</v>
          </cell>
          <cell r="F28">
            <v>200000</v>
          </cell>
          <cell r="G28">
            <v>200000</v>
          </cell>
          <cell r="H28">
            <v>200000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200000</v>
          </cell>
          <cell r="CP28">
            <v>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200000</v>
          </cell>
          <cell r="FX28">
            <v>800000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45700000</v>
          </cell>
          <cell r="E29">
            <v>11425000</v>
          </cell>
          <cell r="F29">
            <v>11425000</v>
          </cell>
          <cell r="G29">
            <v>11425000</v>
          </cell>
          <cell r="H29">
            <v>11425000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11425000</v>
          </cell>
          <cell r="AY29">
            <v>45700000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11425000</v>
          </cell>
          <cell r="CP29">
            <v>45700000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11425000</v>
          </cell>
          <cell r="EG29">
            <v>45700000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11425000</v>
          </cell>
          <cell r="FX29">
            <v>45700000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45700000</v>
          </cell>
          <cell r="E30">
            <v>11425000</v>
          </cell>
          <cell r="F30">
            <v>11425000</v>
          </cell>
          <cell r="G30">
            <v>11425000</v>
          </cell>
          <cell r="H30">
            <v>11425000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45700000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45700000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11425000</v>
          </cell>
          <cell r="AY30">
            <v>45700000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45700000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45700000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11425000</v>
          </cell>
          <cell r="CP30">
            <v>45700000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45700000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45700000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11425000</v>
          </cell>
          <cell r="EG30">
            <v>45700000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45700000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45700000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11425000</v>
          </cell>
          <cell r="FX30">
            <v>45700000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21190000</v>
          </cell>
          <cell r="E31">
            <v>5297500</v>
          </cell>
          <cell r="F31">
            <v>5297500</v>
          </cell>
          <cell r="G31">
            <v>5297500</v>
          </cell>
          <cell r="H31">
            <v>5297500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21190000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21190000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5297500</v>
          </cell>
          <cell r="AY31">
            <v>21190000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21190000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21190000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5297500</v>
          </cell>
          <cell r="CP31">
            <v>21190000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21190000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21190000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5297500</v>
          </cell>
          <cell r="EG31">
            <v>21190000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21190000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21190000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5297500</v>
          </cell>
          <cell r="FX31">
            <v>21190000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3930000</v>
          </cell>
          <cell r="E32">
            <v>982500</v>
          </cell>
          <cell r="F32">
            <v>982500</v>
          </cell>
          <cell r="G32">
            <v>982500</v>
          </cell>
          <cell r="H32">
            <v>982500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3930000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3930000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982500</v>
          </cell>
          <cell r="AY32">
            <v>3930000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3930000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3930000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982500</v>
          </cell>
          <cell r="CP32">
            <v>3930000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3930000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3930000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982500</v>
          </cell>
          <cell r="EG32">
            <v>3930000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3930000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3930000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982500</v>
          </cell>
          <cell r="FX32">
            <v>3930000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17260000</v>
          </cell>
          <cell r="E33">
            <v>4315000</v>
          </cell>
          <cell r="F33">
            <v>4315000</v>
          </cell>
          <cell r="G33">
            <v>4315000</v>
          </cell>
          <cell r="H33">
            <v>4315000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17260000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17260000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4315000</v>
          </cell>
          <cell r="AY33">
            <v>17260000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17260000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17260000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4315000</v>
          </cell>
          <cell r="CP33">
            <v>17260000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17260000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17260000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4315000</v>
          </cell>
          <cell r="EG33">
            <v>17260000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17260000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17260000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4315000</v>
          </cell>
          <cell r="FX33">
            <v>17260000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1.20 . 1.20.03 . 01 . 11</v>
          </cell>
          <cell r="C15" t="str">
            <v>Penyediaan barang cetakan dan penggandaan</v>
          </cell>
          <cell r="D15">
            <v>213425000</v>
          </cell>
          <cell r="E15">
            <v>61975000</v>
          </cell>
          <cell r="F15">
            <v>53500000</v>
          </cell>
          <cell r="G15">
            <v>51525000</v>
          </cell>
          <cell r="H15">
            <v>46425000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213425000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213425000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61975000</v>
          </cell>
          <cell r="AY15">
            <v>213425000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213425000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213425000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53500000</v>
          </cell>
          <cell r="CP15">
            <v>213425000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213425000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213425000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51525000</v>
          </cell>
          <cell r="EG15">
            <v>213425000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213425000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213425000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46425000</v>
          </cell>
          <cell r="FX15">
            <v>213425000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6525000</v>
          </cell>
          <cell r="E16">
            <v>2475000</v>
          </cell>
          <cell r="F16">
            <v>3000000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3000000</v>
          </cell>
          <cell r="CP16">
            <v>6525000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6525000</v>
          </cell>
          <cell r="E17">
            <v>2475000</v>
          </cell>
          <cell r="F17">
            <v>3000000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3000000</v>
          </cell>
          <cell r="CP17">
            <v>6525000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2625000</v>
          </cell>
          <cell r="E19">
            <v>525000</v>
          </cell>
          <cell r="F19">
            <v>1050000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1050000</v>
          </cell>
          <cell r="CP19">
            <v>2625000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206900000</v>
          </cell>
          <cell r="E20">
            <v>59500000</v>
          </cell>
          <cell r="F20">
            <v>50500000</v>
          </cell>
          <cell r="G20">
            <v>51000000</v>
          </cell>
          <cell r="H20">
            <v>45900000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206900000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206900000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59500000</v>
          </cell>
          <cell r="AY20">
            <v>206900000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206900000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206900000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50500000</v>
          </cell>
          <cell r="CP20">
            <v>206900000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206900000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206900000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51000000</v>
          </cell>
          <cell r="EG20">
            <v>206900000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206900000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206900000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45900000</v>
          </cell>
          <cell r="FX20">
            <v>206900000</v>
          </cell>
        </row>
        <row r="21">
          <cell r="A21">
            <v>7</v>
          </cell>
          <cell r="B21" t="str">
            <v>5 . 2 . 2 . 06</v>
          </cell>
          <cell r="C21" t="str">
            <v>Belanja Cetak dan Penggandaan</v>
          </cell>
          <cell r="D21">
            <v>204400000</v>
          </cell>
          <cell r="E21">
            <v>59000000</v>
          </cell>
          <cell r="F21">
            <v>50000000</v>
          </cell>
          <cell r="G21">
            <v>50000000</v>
          </cell>
          <cell r="H21">
            <v>45400000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204400000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204400000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59000000</v>
          </cell>
          <cell r="AY21">
            <v>204400000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204400000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204400000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204400000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204400000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204400000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50000000</v>
          </cell>
          <cell r="EG21">
            <v>204400000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204400000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204400000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45400000</v>
          </cell>
          <cell r="FX21">
            <v>204400000</v>
          </cell>
        </row>
        <row r="22">
          <cell r="A22">
            <v>8</v>
          </cell>
          <cell r="B22" t="str">
            <v>5 . 2 . 2 . 06 . 01</v>
          </cell>
          <cell r="C22" t="str">
            <v>Belanja cetak</v>
          </cell>
          <cell r="D22">
            <v>170000000</v>
          </cell>
          <cell r="E22">
            <v>50000000</v>
          </cell>
          <cell r="F22">
            <v>40000000</v>
          </cell>
          <cell r="G22">
            <v>40000000</v>
          </cell>
          <cell r="H22">
            <v>40000000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170000000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170000000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50000000</v>
          </cell>
          <cell r="AY22">
            <v>170000000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170000000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40000000</v>
          </cell>
          <cell r="CP22">
            <v>170000000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170000000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170000000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40000000</v>
          </cell>
          <cell r="EG22">
            <v>170000000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170000000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170000000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40000000</v>
          </cell>
          <cell r="FX22">
            <v>170000000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20400000</v>
          </cell>
          <cell r="E23">
            <v>5000000</v>
          </cell>
          <cell r="F23">
            <v>6000000</v>
          </cell>
          <cell r="G23">
            <v>6000000</v>
          </cell>
          <cell r="H23">
            <v>3400000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6000000</v>
          </cell>
          <cell r="CP23">
            <v>20400000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6000000</v>
          </cell>
          <cell r="EG23">
            <v>20400000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3400000</v>
          </cell>
          <cell r="FX23">
            <v>20400000</v>
          </cell>
        </row>
        <row r="24">
          <cell r="A24">
            <v>10</v>
          </cell>
          <cell r="B24" t="str">
            <v>5 . 2 . 2 . 06 . 03</v>
          </cell>
          <cell r="C24" t="str">
            <v>Belanja Cetak Spanduk</v>
          </cell>
          <cell r="D24">
            <v>14000000</v>
          </cell>
          <cell r="E24">
            <v>4000000</v>
          </cell>
          <cell r="F24">
            <v>4000000</v>
          </cell>
          <cell r="G24">
            <v>4000000</v>
          </cell>
          <cell r="H24">
            <v>2000000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4000000</v>
          </cell>
          <cell r="AY24">
            <v>14000000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4000000</v>
          </cell>
          <cell r="CP24">
            <v>14000000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4000000</v>
          </cell>
          <cell r="EG24">
            <v>14000000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2000000</v>
          </cell>
          <cell r="FX24">
            <v>14000000</v>
          </cell>
        </row>
        <row r="25">
          <cell r="A25">
            <v>11</v>
          </cell>
          <cell r="B25" t="str">
            <v>5 . 2 . 3</v>
          </cell>
          <cell r="C25" t="str">
            <v>Belanja Modal</v>
          </cell>
          <cell r="D25">
            <v>2500000</v>
          </cell>
          <cell r="E25">
            <v>500000</v>
          </cell>
          <cell r="F25">
            <v>500000</v>
          </cell>
          <cell r="G25">
            <v>1000000</v>
          </cell>
          <cell r="H25">
            <v>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500000</v>
          </cell>
          <cell r="FX25">
            <v>2500000</v>
          </cell>
        </row>
        <row r="26">
          <cell r="A26">
            <v>12</v>
          </cell>
          <cell r="B26" t="str">
            <v>5 . 2 . 3 . 27</v>
          </cell>
          <cell r="C26" t="str">
            <v>Belanja Modal Pengadaan Buku/Kepustakaan</v>
          </cell>
          <cell r="D26">
            <v>2500000</v>
          </cell>
          <cell r="E26">
            <v>500000</v>
          </cell>
          <cell r="F26">
            <v>500000</v>
          </cell>
          <cell r="G26">
            <v>1000000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2500000</v>
          </cell>
        </row>
        <row r="27">
          <cell r="A27">
            <v>13</v>
          </cell>
          <cell r="B27" t="str">
            <v>5 . 2 . 3 . 27 . 30</v>
          </cell>
          <cell r="C27" t="str">
            <v>Belanja modal pengadaan  buku / kepustakaan lainnya</v>
          </cell>
          <cell r="D27">
            <v>2500000</v>
          </cell>
          <cell r="E27">
            <v>500000</v>
          </cell>
          <cell r="F27">
            <v>500000</v>
          </cell>
          <cell r="G27">
            <v>1000000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2500000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2500000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1000000</v>
          </cell>
          <cell r="EG27">
            <v>2500000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2500000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1.20 . 1.20.03 . 01 . 12</v>
          </cell>
          <cell r="C15" t="str">
            <v>Penyediaan komponen instalasi listrik/penerangan bangunan kantor</v>
          </cell>
          <cell r="D15">
            <v>254600000</v>
          </cell>
          <cell r="E15">
            <v>202550000</v>
          </cell>
          <cell r="F15">
            <v>35050000</v>
          </cell>
          <cell r="G15">
            <v>11000000</v>
          </cell>
          <cell r="H15">
            <v>6000000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254600000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254600000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202550000</v>
          </cell>
          <cell r="AY15">
            <v>254600000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254600000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254600000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35050000</v>
          </cell>
          <cell r="CP15">
            <v>254600000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254600000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254600000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11000000</v>
          </cell>
          <cell r="EG15">
            <v>254600000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254600000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254600000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6000000</v>
          </cell>
          <cell r="FX15">
            <v>254600000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8750000</v>
          </cell>
          <cell r="E16">
            <v>2700000</v>
          </cell>
          <cell r="F16">
            <v>3050000</v>
          </cell>
          <cell r="G16">
            <v>2000000</v>
          </cell>
          <cell r="H16">
            <v>1000000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3050000</v>
          </cell>
          <cell r="CP16">
            <v>8750000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2000000</v>
          </cell>
          <cell r="EG16">
            <v>8750000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1000000</v>
          </cell>
          <cell r="FX16">
            <v>8750000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8750000</v>
          </cell>
          <cell r="E17">
            <v>2700000</v>
          </cell>
          <cell r="F17">
            <v>3050000</v>
          </cell>
          <cell r="G17">
            <v>2000000</v>
          </cell>
          <cell r="H17">
            <v>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2700000</v>
          </cell>
          <cell r="AY17">
            <v>8750000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3050000</v>
          </cell>
          <cell r="CP17">
            <v>8750000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2000000</v>
          </cell>
          <cell r="EG17">
            <v>8750000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1000000</v>
          </cell>
          <cell r="FX17">
            <v>8750000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1750000</v>
          </cell>
          <cell r="E18">
            <v>700000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1750000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1750000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1750000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1750000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1750000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1750000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1750000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1750000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1750000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1750000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1750000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1750000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7000000</v>
          </cell>
          <cell r="E19">
            <v>2000000</v>
          </cell>
          <cell r="F19">
            <v>2000000</v>
          </cell>
          <cell r="G19">
            <v>2000000</v>
          </cell>
          <cell r="H19">
            <v>1000000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</v>
          </cell>
          <cell r="AY19">
            <v>7000000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</v>
          </cell>
          <cell r="CP19">
            <v>7000000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</v>
          </cell>
          <cell r="EG19">
            <v>7000000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1000000</v>
          </cell>
          <cell r="FX19">
            <v>7000000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32000000</v>
          </cell>
          <cell r="E20">
            <v>8500000</v>
          </cell>
          <cell r="F20">
            <v>9500000</v>
          </cell>
          <cell r="G20">
            <v>9000000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8500000</v>
          </cell>
          <cell r="AY20">
            <v>32000000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9500000</v>
          </cell>
          <cell r="CP20">
            <v>32000000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9000000</v>
          </cell>
          <cell r="EG20">
            <v>32000000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32000000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29000000</v>
          </cell>
          <cell r="E21">
            <v>7500000</v>
          </cell>
          <cell r="F21">
            <v>8500000</v>
          </cell>
          <cell r="G21">
            <v>8000000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</v>
          </cell>
          <cell r="AY21">
            <v>29000000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8500000</v>
          </cell>
          <cell r="CP21">
            <v>29000000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8000000</v>
          </cell>
          <cell r="EG21">
            <v>29000000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29000000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500000</v>
          </cell>
          <cell r="F22">
            <v>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5 . 2 . 2 . 01 . 03</v>
          </cell>
          <cell r="C23" t="str">
            <v>Belanja alat listrik dan elektronik ( lampu pijar, battery kering)</v>
          </cell>
          <cell r="D23">
            <v>28000000</v>
          </cell>
          <cell r="E23">
            <v>7000000</v>
          </cell>
          <cell r="F23">
            <v>8000000</v>
          </cell>
          <cell r="G23">
            <v>8000000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7000000</v>
          </cell>
          <cell r="AY23">
            <v>28000000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8000000</v>
          </cell>
          <cell r="CP23">
            <v>28000000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8000000</v>
          </cell>
          <cell r="EG23">
            <v>28000000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28000000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3000000</v>
          </cell>
          <cell r="E24">
            <v>1000000</v>
          </cell>
          <cell r="F24">
            <v>1000000</v>
          </cell>
          <cell r="G24">
            <v>1000000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1000000</v>
          </cell>
          <cell r="CP24">
            <v>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1000000</v>
          </cell>
          <cell r="EG24">
            <v>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3000000</v>
          </cell>
        </row>
        <row r="25">
          <cell r="A25">
            <v>11</v>
          </cell>
          <cell r="B25" t="str">
            <v>5 . 2 . 2 . 11 . 01</v>
          </cell>
          <cell r="C25" t="str">
            <v>Belanja makanan dan minuman harian</v>
          </cell>
          <cell r="D25">
            <v>3000000</v>
          </cell>
          <cell r="E25">
            <v>1000000</v>
          </cell>
          <cell r="F25">
            <v>1000000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1000000</v>
          </cell>
          <cell r="AY25">
            <v>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3000000</v>
          </cell>
        </row>
        <row r="26">
          <cell r="A26">
            <v>12</v>
          </cell>
          <cell r="B26" t="str">
            <v>5 . 2 . 3</v>
          </cell>
          <cell r="C26" t="str">
            <v>Belanja Modal</v>
          </cell>
          <cell r="D26">
            <v>213850000</v>
          </cell>
          <cell r="E26">
            <v>191350000</v>
          </cell>
          <cell r="F26">
            <v>22500000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213850000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213850000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191350000</v>
          </cell>
          <cell r="AY26">
            <v>213850000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213850000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213850000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22500000</v>
          </cell>
          <cell r="CP26">
            <v>213850000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213850000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213850000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213850000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213850000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213850000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213850000</v>
          </cell>
        </row>
        <row r="27">
          <cell r="A27">
            <v>13</v>
          </cell>
          <cell r="B27" t="str">
            <v>5 . 2 . 3 . 25</v>
          </cell>
          <cell r="C27" t="str">
            <v>Belanja Modal Pengadaan Instalasi Listrik dan Telepon</v>
          </cell>
          <cell r="D27">
            <v>213850000</v>
          </cell>
          <cell r="E27">
            <v>191350000</v>
          </cell>
          <cell r="F27">
            <v>22500000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213850000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213850000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191350000</v>
          </cell>
          <cell r="AY27">
            <v>213850000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213850000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213850000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22500000</v>
          </cell>
          <cell r="CP27">
            <v>213850000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213850000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213850000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213850000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213850000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213850000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213850000</v>
          </cell>
        </row>
        <row r="28">
          <cell r="A28">
            <v>14</v>
          </cell>
          <cell r="B28" t="str">
            <v>5 . 2 . 3 . 25 . 01</v>
          </cell>
          <cell r="C28" t="str">
            <v>Belanja modal Pengadaan instalasi listrik</v>
          </cell>
          <cell r="D28">
            <v>191350000</v>
          </cell>
          <cell r="E28">
            <v>191350000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191350000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191350000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191350000</v>
          </cell>
          <cell r="AY28">
            <v>191350000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191350000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191350000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191350000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191350000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191350000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191350000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191350000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191350000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191350000</v>
          </cell>
        </row>
        <row r="29">
          <cell r="A29">
            <v>15</v>
          </cell>
          <cell r="B29" t="str">
            <v>5 . 2 . 3 . 25 . 04</v>
          </cell>
          <cell r="C29" t="str">
            <v>Belanja modal pengadaan instalasi telepon lainnya</v>
          </cell>
          <cell r="D29">
            <v>22500000</v>
          </cell>
          <cell r="E29">
            <v>0</v>
          </cell>
          <cell r="F29">
            <v>22500000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22500000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JUMLAH REALISASI BULAN INI</v>
          </cell>
          <cell r="FL13" t="str">
            <v>JUMLAH REALISASI S/D BULAN LALU</v>
          </cell>
          <cell r="FM13" t="str">
            <v>JUMLAH REALISASI S/D BULAN INI</v>
          </cell>
          <cell r="FN13" t="str">
            <v>SISA ANGGARAN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No.</v>
          </cell>
          <cell r="FU13" t="str">
            <v>No.</v>
          </cell>
          <cell r="FV13" t="str">
            <v>No.</v>
          </cell>
          <cell r="FW13" t="str">
            <v>No.</v>
          </cell>
          <cell r="FX13" t="str">
            <v>No.</v>
          </cell>
          <cell r="FY13" t="str">
            <v>No.</v>
          </cell>
          <cell r="FZ13" t="str">
            <v>No.</v>
          </cell>
          <cell r="GA13" t="str">
            <v>No.</v>
          </cell>
          <cell r="GB13" t="str">
            <v>No.</v>
          </cell>
          <cell r="GC13" t="str">
            <v>No.</v>
          </cell>
          <cell r="GD13" t="str">
            <v>No.</v>
          </cell>
          <cell r="GE13" t="str">
            <v>No.</v>
          </cell>
          <cell r="GF13" t="str">
            <v>No.</v>
          </cell>
          <cell r="GG13" t="str">
            <v>No.</v>
          </cell>
          <cell r="GH13" t="str">
            <v>No.</v>
          </cell>
          <cell r="GI13" t="str">
            <v>No.</v>
          </cell>
          <cell r="GJ13" t="str">
            <v>No.</v>
          </cell>
          <cell r="GK13" t="str">
            <v>No.</v>
          </cell>
          <cell r="GL13" t="str">
            <v>No.</v>
          </cell>
          <cell r="GM13" t="str">
            <v>No.</v>
          </cell>
          <cell r="GN13" t="str">
            <v>JUMLAH REALISASI BULAN INI</v>
          </cell>
          <cell r="GO13" t="str">
            <v>JUMLAH REALISASI S/D BULAN LALU</v>
          </cell>
          <cell r="GP13" t="str">
            <v>JUMLAH REALISASI S/D BULAN INI</v>
          </cell>
          <cell r="GQ13" t="str">
            <v>SISA ANGGARAN TRIWULAN IV</v>
          </cell>
          <cell r="GR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  <cell r="FT14" t="str">
            <v>Tgl.</v>
          </cell>
          <cell r="FU14" t="str">
            <v>Tgl.</v>
          </cell>
          <cell r="FV14" t="str">
            <v>Tgl.</v>
          </cell>
          <cell r="FW14" t="str">
            <v>Tgl.</v>
          </cell>
          <cell r="FX14" t="str">
            <v>Tgl.</v>
          </cell>
          <cell r="FY14" t="str">
            <v>Tgl.</v>
          </cell>
          <cell r="FZ14" t="str">
            <v>Tgl.</v>
          </cell>
          <cell r="GA14" t="str">
            <v>Tgl.</v>
          </cell>
          <cell r="GB14" t="str">
            <v>Tgl.</v>
          </cell>
          <cell r="GC14" t="str">
            <v>Tgl.</v>
          </cell>
          <cell r="GD14" t="str">
            <v>Tgl.</v>
          </cell>
          <cell r="GE14" t="str">
            <v>Tgl.</v>
          </cell>
          <cell r="GF14" t="str">
            <v>Tgl.</v>
          </cell>
          <cell r="GG14" t="str">
            <v>Tgl.</v>
          </cell>
          <cell r="GH14" t="str">
            <v>Tgl.</v>
          </cell>
          <cell r="GI14" t="str">
            <v>Tgl.</v>
          </cell>
          <cell r="GJ14" t="str">
            <v>Tgl.</v>
          </cell>
          <cell r="GK14" t="str">
            <v>Tgl.</v>
          </cell>
          <cell r="GL14" t="str">
            <v>Tgl.</v>
          </cell>
          <cell r="GM14" t="str">
            <v>Tgl.</v>
          </cell>
        </row>
        <row r="15">
          <cell r="A15">
            <v>1</v>
          </cell>
          <cell r="B15" t="str">
            <v>1.20 . 1.20.03 . 01 . 17</v>
          </cell>
          <cell r="C15" t="str">
            <v>Penyediaan makanan dan minuman</v>
          </cell>
          <cell r="D15">
            <v>1243555300</v>
          </cell>
          <cell r="E15">
            <v>252381060</v>
          </cell>
          <cell r="F15">
            <v>373009090</v>
          </cell>
          <cell r="G15">
            <v>369709090</v>
          </cell>
          <cell r="H15">
            <v>248456060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1243555300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1243555300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252381060</v>
          </cell>
          <cell r="AY15">
            <v>1243555300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1243555300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1243555300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373009090</v>
          </cell>
          <cell r="CP15">
            <v>1243555300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1243555300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1243555300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369709090</v>
          </cell>
          <cell r="EG15">
            <v>1243555300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1243555300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1243555300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248456060</v>
          </cell>
          <cell r="GR15">
            <v>1243555300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29675000</v>
          </cell>
          <cell r="E16">
            <v>8645000</v>
          </cell>
          <cell r="F16">
            <v>9805000</v>
          </cell>
          <cell r="G16">
            <v>6505000</v>
          </cell>
          <cell r="H16">
            <v>4720000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8645000</v>
          </cell>
          <cell r="AY16">
            <v>29675000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9805000</v>
          </cell>
          <cell r="CP16">
            <v>29675000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6505000</v>
          </cell>
          <cell r="EG16">
            <v>29675000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29675000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4720000</v>
          </cell>
          <cell r="GR16">
            <v>29675000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20075000</v>
          </cell>
          <cell r="E17">
            <v>6245000</v>
          </cell>
          <cell r="F17">
            <v>7405000</v>
          </cell>
          <cell r="G17">
            <v>4105000</v>
          </cell>
          <cell r="H17">
            <v>2320000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20075000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20075000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6245000</v>
          </cell>
          <cell r="AY17">
            <v>20075000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20075000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20075000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7405000</v>
          </cell>
          <cell r="CP17">
            <v>20075000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20075000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20075000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4105000</v>
          </cell>
          <cell r="EG17">
            <v>20075000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20075000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20075000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2320000</v>
          </cell>
          <cell r="GR17">
            <v>20075000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3300000</v>
          </cell>
          <cell r="F18">
            <v>3300000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3300000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6600000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13475000</v>
          </cell>
          <cell r="E19">
            <v>2945000</v>
          </cell>
          <cell r="F19">
            <v>4105000</v>
          </cell>
          <cell r="G19">
            <v>4105000</v>
          </cell>
          <cell r="H19">
            <v>2320000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13475000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13475000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2945000</v>
          </cell>
          <cell r="AY19">
            <v>13475000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13475000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13475000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4105000</v>
          </cell>
          <cell r="CP19">
            <v>13475000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13475000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13475000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4105000</v>
          </cell>
          <cell r="EG19">
            <v>13475000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13475000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13475000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2320000</v>
          </cell>
          <cell r="GR19">
            <v>13475000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9600000</v>
          </cell>
          <cell r="E20">
            <v>2400000</v>
          </cell>
          <cell r="F20">
            <v>2400000</v>
          </cell>
          <cell r="G20">
            <v>2400000</v>
          </cell>
          <cell r="H20">
            <v>2400000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2400000</v>
          </cell>
          <cell r="AY20">
            <v>9600000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2400000</v>
          </cell>
          <cell r="CP20">
            <v>9600000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2400000</v>
          </cell>
          <cell r="EG20">
            <v>9600000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9600000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2400000</v>
          </cell>
          <cell r="GR20">
            <v>9600000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9600000</v>
          </cell>
          <cell r="E21">
            <v>2400000</v>
          </cell>
          <cell r="F21">
            <v>2400000</v>
          </cell>
          <cell r="G21">
            <v>2400000</v>
          </cell>
          <cell r="H21">
            <v>2400000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9600000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9600000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2400000</v>
          </cell>
          <cell r="AY21">
            <v>9600000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9600000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9600000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2400000</v>
          </cell>
          <cell r="CP21">
            <v>9600000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9600000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9600000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2400000</v>
          </cell>
          <cell r="EG21">
            <v>9600000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9600000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9600000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2400000</v>
          </cell>
          <cell r="GR21">
            <v>9600000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1213880300</v>
          </cell>
          <cell r="E22">
            <v>243736060</v>
          </cell>
          <cell r="F22">
            <v>363204090</v>
          </cell>
          <cell r="G22">
            <v>363204090</v>
          </cell>
          <cell r="H22">
            <v>243736060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1213880300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1213880300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243736060</v>
          </cell>
          <cell r="AY22">
            <v>1213880300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1213880300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1213880300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363204090</v>
          </cell>
          <cell r="CP22">
            <v>1213880300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1213880300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1213880300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363204090</v>
          </cell>
          <cell r="EG22">
            <v>1213880300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1213880300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1213880300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243736060</v>
          </cell>
          <cell r="GR22">
            <v>1213880300</v>
          </cell>
        </row>
        <row r="23">
          <cell r="A23">
            <v>9</v>
          </cell>
          <cell r="B23" t="str">
            <v>5 . 2 . 2 . 11</v>
          </cell>
          <cell r="C23" t="str">
            <v>Belanja Makanan dan  Minuman</v>
          </cell>
          <cell r="D23">
            <v>1213880300</v>
          </cell>
          <cell r="E23">
            <v>243736060</v>
          </cell>
          <cell r="F23">
            <v>363204090</v>
          </cell>
          <cell r="G23">
            <v>363204090</v>
          </cell>
          <cell r="H23">
            <v>243736060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1213880300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1213880300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243736060</v>
          </cell>
          <cell r="AY23">
            <v>1213880300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1213880300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1213880300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363204090</v>
          </cell>
          <cell r="CP23">
            <v>1213880300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1213880300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1213880300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363204090</v>
          </cell>
          <cell r="EG23">
            <v>1213880300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1213880300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1213880300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243736060</v>
          </cell>
          <cell r="GR23">
            <v>1213880300</v>
          </cell>
        </row>
        <row r="24">
          <cell r="A24">
            <v>10</v>
          </cell>
          <cell r="B24" t="str">
            <v>5 . 2 . 2 . 11 . 01</v>
          </cell>
          <cell r="C24" t="str">
            <v>Belanja makanan dan minuman harian</v>
          </cell>
          <cell r="D24">
            <v>124162000</v>
          </cell>
          <cell r="E24">
            <v>24832400</v>
          </cell>
          <cell r="F24">
            <v>37248600</v>
          </cell>
          <cell r="G24">
            <v>37248600</v>
          </cell>
          <cell r="H24">
            <v>24832400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124162000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124162000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24832400</v>
          </cell>
          <cell r="AY24">
            <v>124162000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124162000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124162000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37248600</v>
          </cell>
          <cell r="CP24">
            <v>124162000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124162000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124162000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37248600</v>
          </cell>
          <cell r="EG24">
            <v>124162000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124162000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124162000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24832400</v>
          </cell>
          <cell r="GR24">
            <v>124162000</v>
          </cell>
        </row>
        <row r="25">
          <cell r="A25">
            <v>11</v>
          </cell>
          <cell r="B25" t="str">
            <v>5 . 2 . 2 . 11 . 02</v>
          </cell>
          <cell r="C25" t="str">
            <v>Belanja makanan dan minuman rapat</v>
          </cell>
          <cell r="D25">
            <v>100000000</v>
          </cell>
          <cell r="E25">
            <v>20000000</v>
          </cell>
          <cell r="F25">
            <v>30000000</v>
          </cell>
          <cell r="G25">
            <v>30000000</v>
          </cell>
          <cell r="H25">
            <v>20000000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20000000</v>
          </cell>
          <cell r="AY25">
            <v>100000000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30000000</v>
          </cell>
          <cell r="CP25">
            <v>100000000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30000000</v>
          </cell>
          <cell r="EG25">
            <v>100000000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100000000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20000000</v>
          </cell>
          <cell r="GR25">
            <v>100000000</v>
          </cell>
        </row>
        <row r="26">
          <cell r="A26">
            <v>12</v>
          </cell>
          <cell r="B26" t="str">
            <v>5 . 2 . 2 . 11 . 03</v>
          </cell>
          <cell r="C26" t="str">
            <v>Belanja makanan dan minuman tamu</v>
          </cell>
          <cell r="D26">
            <v>970518300</v>
          </cell>
          <cell r="E26">
            <v>194103660</v>
          </cell>
          <cell r="F26">
            <v>291155490</v>
          </cell>
          <cell r="G26">
            <v>291155490</v>
          </cell>
          <cell r="H26">
            <v>194103660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970518300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970518300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194103660</v>
          </cell>
          <cell r="AY26">
            <v>970518300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970518300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970518300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291155490</v>
          </cell>
          <cell r="CP26">
            <v>970518300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970518300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970518300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291155490</v>
          </cell>
          <cell r="EG26">
            <v>970518300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970518300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970518300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194103660</v>
          </cell>
          <cell r="GR26">
            <v>970518300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19200000</v>
          </cell>
          <cell r="E27">
            <v>4800000</v>
          </cell>
          <cell r="F27">
            <v>4800000</v>
          </cell>
          <cell r="G27">
            <v>4800000</v>
          </cell>
          <cell r="H27">
            <v>4800000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19200000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19200000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4800000</v>
          </cell>
          <cell r="AY27">
            <v>19200000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19200000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19200000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4800000</v>
          </cell>
          <cell r="CP27">
            <v>19200000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19200000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19200000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4800000</v>
          </cell>
          <cell r="EG27">
            <v>19200000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19200000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19200000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4800000</v>
          </cell>
          <cell r="GR27">
            <v>19200000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1.20 . 1.20.03 . 01 . 18</v>
          </cell>
          <cell r="C15" t="str">
            <v>Rapat-rapat koordinasi dan konsultasi ke luar daerah</v>
          </cell>
          <cell r="D15">
            <v>1408700000</v>
          </cell>
          <cell r="E15">
            <v>329350000</v>
          </cell>
          <cell r="F15">
            <v>429350000</v>
          </cell>
          <cell r="G15">
            <v>425000000</v>
          </cell>
          <cell r="H15">
            <v>225000000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1408700000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1408700000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329350000</v>
          </cell>
          <cell r="AY15">
            <v>1408700000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1408700000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1408700000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429350000</v>
          </cell>
          <cell r="CP15">
            <v>1408700000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1408700000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1408700000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425000000</v>
          </cell>
          <cell r="EG15">
            <v>1408700000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1408700000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1408700000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225000000</v>
          </cell>
          <cell r="FX15">
            <v>1408700000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8700000</v>
          </cell>
          <cell r="E16">
            <v>4350000</v>
          </cell>
          <cell r="F16">
            <v>4350000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4350000</v>
          </cell>
          <cell r="AY16">
            <v>8700000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4350000</v>
          </cell>
          <cell r="CP16">
            <v>8700000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8700000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8700000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8700000</v>
          </cell>
          <cell r="E17">
            <v>4350000</v>
          </cell>
          <cell r="F17">
            <v>4350000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4350000</v>
          </cell>
          <cell r="AY17">
            <v>8700000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4350000</v>
          </cell>
          <cell r="CP17">
            <v>8700000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8700000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8700000</v>
          </cell>
          <cell r="E18">
            <v>4350000</v>
          </cell>
          <cell r="F18">
            <v>4350000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4350000</v>
          </cell>
          <cell r="AY18">
            <v>8700000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4350000</v>
          </cell>
          <cell r="CP18">
            <v>8700000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8700000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1400000000</v>
          </cell>
          <cell r="E19">
            <v>325000000</v>
          </cell>
          <cell r="F19">
            <v>425000000</v>
          </cell>
          <cell r="G19">
            <v>425000000</v>
          </cell>
          <cell r="H19">
            <v>225000000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325000000</v>
          </cell>
          <cell r="AY19">
            <v>1400000000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425000000</v>
          </cell>
          <cell r="CP19">
            <v>1400000000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425000000</v>
          </cell>
          <cell r="EG19">
            <v>1400000000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225000000</v>
          </cell>
          <cell r="FX19">
            <v>1400000000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1400000000</v>
          </cell>
          <cell r="E20">
            <v>325000000</v>
          </cell>
          <cell r="F20">
            <v>425000000</v>
          </cell>
          <cell r="G20">
            <v>425000000</v>
          </cell>
          <cell r="H20">
            <v>225000000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1400000000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1400000000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325000000</v>
          </cell>
          <cell r="AY20">
            <v>1400000000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1400000000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1400000000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425000000</v>
          </cell>
          <cell r="CP20">
            <v>1400000000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1400000000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1400000000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425000000</v>
          </cell>
          <cell r="EG20">
            <v>1400000000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1400000000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1400000000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225000000</v>
          </cell>
          <cell r="FX20">
            <v>1400000000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250000000</v>
          </cell>
          <cell r="E21">
            <v>75000000</v>
          </cell>
          <cell r="F21">
            <v>75000000</v>
          </cell>
          <cell r="G21">
            <v>75000000</v>
          </cell>
          <cell r="H21">
            <v>25000000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75000000</v>
          </cell>
          <cell r="AY21">
            <v>250000000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75000000</v>
          </cell>
          <cell r="CP21">
            <v>250000000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75000000</v>
          </cell>
          <cell r="EG21">
            <v>250000000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25000000</v>
          </cell>
          <cell r="FX21">
            <v>250000000</v>
          </cell>
        </row>
        <row r="22">
          <cell r="A22">
            <v>8</v>
          </cell>
          <cell r="B22" t="str">
            <v>5 . 2 . 2 . 15 . 02</v>
          </cell>
          <cell r="C22" t="str">
            <v>Belanja perjalanan dinas luar daerah</v>
          </cell>
          <cell r="D22">
            <v>1150000000</v>
          </cell>
          <cell r="E22">
            <v>250000000</v>
          </cell>
          <cell r="F22">
            <v>350000000</v>
          </cell>
          <cell r="G22">
            <v>350000000</v>
          </cell>
          <cell r="H22">
            <v>200000000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1150000000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1150000000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250000000</v>
          </cell>
          <cell r="AY22">
            <v>1150000000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1150000000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1150000000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350000000</v>
          </cell>
          <cell r="CP22">
            <v>1150000000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1150000000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1150000000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350000000</v>
          </cell>
          <cell r="EG22">
            <v>1150000000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1150000000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1150000000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200000000</v>
          </cell>
          <cell r="FX22">
            <v>1150000000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1.20 . 1.20.03 . 02 . 05</v>
          </cell>
          <cell r="C15" t="str">
            <v>Pengadaan Kendaraan dinas/operasional</v>
          </cell>
          <cell r="D15">
            <v>2762900000</v>
          </cell>
          <cell r="E15">
            <v>2762900000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2762900000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2762900000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2762900000</v>
          </cell>
          <cell r="AY15">
            <v>2762900000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2762900000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2762900000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2762900000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2762900000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2762900000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2762900000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2762900000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2762900000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2762900000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1900000</v>
          </cell>
          <cell r="E16">
            <v>1900000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1900000</v>
          </cell>
          <cell r="AY16">
            <v>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1900000</v>
          </cell>
          <cell r="E17">
            <v>1900000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1900000</v>
          </cell>
          <cell r="AY17">
            <v>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1900000</v>
          </cell>
          <cell r="E18">
            <v>1900000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1900000</v>
          </cell>
          <cell r="AY18">
            <v>1900000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1900000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2761000000</v>
          </cell>
          <cell r="E19">
            <v>2761000000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2761000000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2761000000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2761000000</v>
          </cell>
          <cell r="AY19">
            <v>2761000000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2761000000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2761000000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2761000000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2761000000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2761000000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2761000000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2761000000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2761000000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2761000000</v>
          </cell>
        </row>
        <row r="20">
          <cell r="A20">
            <v>6</v>
          </cell>
          <cell r="B20" t="str">
            <v>5 . 2 . 3 . 03</v>
          </cell>
          <cell r="C20" t="str">
            <v>Belanja Modal Pengadaan Alat-alat Angkutan Darat Bermotor</v>
          </cell>
          <cell r="D20">
            <v>2761000000</v>
          </cell>
          <cell r="E20">
            <v>2761000000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2761000000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2761000000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2761000000</v>
          </cell>
          <cell r="AY20">
            <v>2761000000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2761000000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2761000000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2761000000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2761000000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2761000000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2761000000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2761000000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2761000000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2761000000</v>
          </cell>
        </row>
        <row r="21">
          <cell r="A21">
            <v>7</v>
          </cell>
          <cell r="B21" t="str">
            <v>5 . 2 . 3 . 03 . 02</v>
          </cell>
          <cell r="C21" t="str">
            <v>Belanja modal Pengadaan alat-alat angkutan darat bermotor jeep</v>
          </cell>
          <cell r="D21">
            <v>1265000000</v>
          </cell>
          <cell r="E21">
            <v>1265000000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1265000000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1265000000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1265000000</v>
          </cell>
          <cell r="AY21">
            <v>1265000000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1265000000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1265000000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1265000000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1265000000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1265000000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1265000000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1265000000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1265000000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1265000000</v>
          </cell>
        </row>
        <row r="22">
          <cell r="A22">
            <v>8</v>
          </cell>
          <cell r="B22" t="str">
            <v>5 . 2 . 3 . 03 . 05</v>
          </cell>
          <cell r="C22" t="str">
            <v>Belanja modal Pengadaan alat-alat angkutan darat bermotor micro bus</v>
          </cell>
          <cell r="D22">
            <v>1305000000</v>
          </cell>
          <cell r="E22">
            <v>1305000000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1305000000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1305000000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1305000000</v>
          </cell>
          <cell r="AY22">
            <v>1305000000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1305000000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1305000000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1305000000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1305000000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1305000000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1305000000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1305000000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1305000000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1305000000</v>
          </cell>
        </row>
        <row r="23">
          <cell r="A23">
            <v>9</v>
          </cell>
          <cell r="B23" t="str">
            <v>5 . 2 . 3 . 03 . 09</v>
          </cell>
          <cell r="C23" t="str">
            <v>Belanja modal Pengadaan alat-alat angkutan darat bermotor pick up</v>
          </cell>
          <cell r="D23">
            <v>191000000</v>
          </cell>
          <cell r="E23">
            <v>191000000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191000000</v>
          </cell>
          <cell r="AY23">
            <v>191000000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191000000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1.20 . 1.20.03 . 02 . 07</v>
          </cell>
          <cell r="C15" t="str">
            <v>Pengadaan perlengkapan gedung kantor</v>
          </cell>
          <cell r="D15">
            <v>818350000</v>
          </cell>
          <cell r="E15">
            <v>88825000</v>
          </cell>
          <cell r="F15">
            <v>299925000</v>
          </cell>
          <cell r="G15">
            <v>303550000</v>
          </cell>
          <cell r="H15">
            <v>126050000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818350000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818350000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88825000</v>
          </cell>
          <cell r="AY15">
            <v>818350000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818350000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818350000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299925000</v>
          </cell>
          <cell r="CP15">
            <v>818350000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818350000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818350000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303550000</v>
          </cell>
          <cell r="EG15">
            <v>818350000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818350000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818350000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126050000</v>
          </cell>
          <cell r="FX15">
            <v>818350000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0</v>
          </cell>
          <cell r="G16">
            <v>2850000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2850000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0</v>
          </cell>
          <cell r="G17">
            <v>2850000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2850000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106500000</v>
          </cell>
          <cell r="E19">
            <v>44925000</v>
          </cell>
          <cell r="F19">
            <v>61575000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106500000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106500000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44925000</v>
          </cell>
          <cell r="AY19">
            <v>106500000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106500000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106500000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61575000</v>
          </cell>
          <cell r="CP19">
            <v>106500000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106500000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106500000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106500000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106500000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106500000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106500000</v>
          </cell>
        </row>
        <row r="20">
          <cell r="A20">
            <v>6</v>
          </cell>
          <cell r="B20" t="str">
            <v>5 . 2 . 2 . 02</v>
          </cell>
          <cell r="C20" t="str">
            <v>Belanja Bahan/Material</v>
          </cell>
          <cell r="D20">
            <v>106500000</v>
          </cell>
          <cell r="E20">
            <v>44925000</v>
          </cell>
          <cell r="F20">
            <v>61575000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106500000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106500000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44925000</v>
          </cell>
          <cell r="AY20">
            <v>106500000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106500000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106500000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61575000</v>
          </cell>
          <cell r="CP20">
            <v>106500000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106500000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106500000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106500000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106500000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106500000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106500000</v>
          </cell>
        </row>
        <row r="21">
          <cell r="A21">
            <v>7</v>
          </cell>
          <cell r="B21" t="str">
            <v>5 . 2 . 2 . 02 . 01</v>
          </cell>
          <cell r="C21" t="str">
            <v>Belanja bahan baku bangunan</v>
          </cell>
          <cell r="D21">
            <v>3000000</v>
          </cell>
          <cell r="E21">
            <v>0</v>
          </cell>
          <cell r="F21">
            <v>3000000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3000000</v>
          </cell>
          <cell r="CP21">
            <v>3000000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3000000</v>
          </cell>
        </row>
        <row r="22">
          <cell r="A22">
            <v>8</v>
          </cell>
          <cell r="B22" t="str">
            <v>5 . 2 . 2 . 02 . 08</v>
          </cell>
          <cell r="C22" t="str">
            <v>Belanja Vandel, plakat, cinderamata dan umbul-umbul</v>
          </cell>
          <cell r="D22">
            <v>44925000</v>
          </cell>
          <cell r="E22">
            <v>44925000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44925000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44925000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44925000</v>
          </cell>
          <cell r="AY22">
            <v>44925000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44925000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44925000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44925000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44925000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44925000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44925000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44925000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44925000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44925000</v>
          </cell>
        </row>
        <row r="23">
          <cell r="A23">
            <v>9</v>
          </cell>
          <cell r="B23" t="str">
            <v>5 . 2 . 2 . 02 . 20</v>
          </cell>
          <cell r="C23" t="str">
            <v>Belanja bahan/material lainnya</v>
          </cell>
          <cell r="D23">
            <v>58575000</v>
          </cell>
          <cell r="E23">
            <v>0</v>
          </cell>
          <cell r="F23">
            <v>58575000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58575000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58575000</v>
          </cell>
          <cell r="CP23">
            <v>58575000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58575000</v>
          </cell>
        </row>
        <row r="24">
          <cell r="A24">
            <v>10</v>
          </cell>
          <cell r="B24" t="str">
            <v>5 . 2 . 3</v>
          </cell>
          <cell r="C24" t="str">
            <v>Belanja Modal</v>
          </cell>
          <cell r="D24">
            <v>706150000</v>
          </cell>
          <cell r="E24">
            <v>41050000</v>
          </cell>
          <cell r="F24">
            <v>238350000</v>
          </cell>
          <cell r="G24">
            <v>300700000</v>
          </cell>
          <cell r="H24">
            <v>126050000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706150000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706150000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41050000</v>
          </cell>
          <cell r="AY24">
            <v>706150000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706150000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706150000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238350000</v>
          </cell>
          <cell r="CP24">
            <v>706150000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706150000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706150000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300700000</v>
          </cell>
          <cell r="EG24">
            <v>706150000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706150000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706150000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126050000</v>
          </cell>
          <cell r="FX24">
            <v>706150000</v>
          </cell>
        </row>
        <row r="25">
          <cell r="A25">
            <v>11</v>
          </cell>
          <cell r="B25" t="str">
            <v>5 . 2 . 3 . 10</v>
          </cell>
          <cell r="C25" t="str">
            <v>Belanja Modal Pengadaan Peralatan Kantor</v>
          </cell>
          <cell r="D25">
            <v>192825000</v>
          </cell>
          <cell r="E25">
            <v>0</v>
          </cell>
          <cell r="F25">
            <v>192825000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192825000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192825000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192825000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192825000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192825000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192825000</v>
          </cell>
          <cell r="CP25">
            <v>192825000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192825000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192825000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192825000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192825000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192825000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192825000</v>
          </cell>
        </row>
        <row r="26">
          <cell r="A26">
            <v>12</v>
          </cell>
          <cell r="B26" t="str">
            <v>5 . 2 . 3 . 10 . 14</v>
          </cell>
          <cell r="C26" t="str">
            <v>Belanja modal pengadaan AC</v>
          </cell>
          <cell r="D26">
            <v>192825000</v>
          </cell>
          <cell r="E26">
            <v>0</v>
          </cell>
          <cell r="F26">
            <v>192825000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192825000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192825000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192825000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192825000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192825000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192825000</v>
          </cell>
          <cell r="CP26">
            <v>192825000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192825000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192825000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192825000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192825000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192825000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192825000</v>
          </cell>
        </row>
        <row r="27">
          <cell r="A27">
            <v>13</v>
          </cell>
          <cell r="B27" t="str">
            <v>5 . 2 . 3 . 11</v>
          </cell>
          <cell r="C27" t="str">
            <v>Belanja Modal Pengadaan Perlengkapan Kantor</v>
          </cell>
          <cell r="D27">
            <v>338750000</v>
          </cell>
          <cell r="E27">
            <v>41050000</v>
          </cell>
          <cell r="F27">
            <v>45525000</v>
          </cell>
          <cell r="G27">
            <v>126125000</v>
          </cell>
          <cell r="H27">
            <v>126050000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338750000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338750000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41050000</v>
          </cell>
          <cell r="AY27">
            <v>338750000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338750000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338750000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45525000</v>
          </cell>
          <cell r="CP27">
            <v>338750000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338750000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338750000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126125000</v>
          </cell>
          <cell r="EG27">
            <v>338750000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338750000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338750000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126050000</v>
          </cell>
          <cell r="FX27">
            <v>338750000</v>
          </cell>
        </row>
        <row r="28">
          <cell r="A28">
            <v>14</v>
          </cell>
          <cell r="B28" t="str">
            <v>5 . 2 . 3 . 11 . 04</v>
          </cell>
          <cell r="C28" t="str">
            <v>Belanja modal Pengadaan filling kabinet</v>
          </cell>
          <cell r="D28">
            <v>60525000</v>
          </cell>
          <cell r="E28">
            <v>0</v>
          </cell>
          <cell r="F28">
            <v>0</v>
          </cell>
          <cell r="G28">
            <v>0</v>
          </cell>
          <cell r="H28">
            <v>60525000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60525000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60525000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60525000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60525000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60525000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60525000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60525000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60525000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60525000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60525000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60525000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60525000</v>
          </cell>
          <cell r="FX28">
            <v>60525000</v>
          </cell>
        </row>
        <row r="29">
          <cell r="A29">
            <v>15</v>
          </cell>
          <cell r="B29" t="str">
            <v>5 . 2 . 3 . 11 . 05</v>
          </cell>
          <cell r="C29" t="str">
            <v>Belanja modal Pengadaan white board</v>
          </cell>
          <cell r="D29">
            <v>15525000</v>
          </cell>
          <cell r="E29">
            <v>15525000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15525000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15525000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15525000</v>
          </cell>
          <cell r="AY29">
            <v>15525000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15525000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15525000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15525000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15525000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15525000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15525000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15525000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15525000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15525000</v>
          </cell>
        </row>
        <row r="30">
          <cell r="A30">
            <v>16</v>
          </cell>
          <cell r="B30" t="str">
            <v>5 . 2 . 3 . 11 . 08</v>
          </cell>
          <cell r="C30" t="str">
            <v>Belanja modal pengadaan perlengkapan kantor lainnya</v>
          </cell>
          <cell r="D30">
            <v>262700000</v>
          </cell>
          <cell r="E30">
            <v>25525000</v>
          </cell>
          <cell r="F30">
            <v>45525000</v>
          </cell>
          <cell r="G30">
            <v>126125000</v>
          </cell>
          <cell r="H30">
            <v>65525000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262700000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262700000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25525000</v>
          </cell>
          <cell r="AY30">
            <v>262700000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262700000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262700000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45525000</v>
          </cell>
          <cell r="CP30">
            <v>262700000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262700000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262700000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126125000</v>
          </cell>
          <cell r="EG30">
            <v>262700000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262700000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262700000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65525000</v>
          </cell>
          <cell r="FX30">
            <v>262700000</v>
          </cell>
        </row>
        <row r="31">
          <cell r="A31">
            <v>17</v>
          </cell>
          <cell r="B31" t="str">
            <v>5 . 2 . 3 . 15</v>
          </cell>
          <cell r="C31" t="str">
            <v>Belanja Modal Pengadaan Penghias Ruangan Rumah Tangga</v>
          </cell>
          <cell r="D31">
            <v>78025000</v>
          </cell>
          <cell r="E31">
            <v>0</v>
          </cell>
          <cell r="F31">
            <v>0</v>
          </cell>
          <cell r="G31">
            <v>78025000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78025000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78025000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78025000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78025000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78025000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78025000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78025000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78025000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78025000</v>
          </cell>
          <cell r="EG31">
            <v>78025000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78025000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78025000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78025000</v>
          </cell>
        </row>
        <row r="32">
          <cell r="A32">
            <v>18</v>
          </cell>
          <cell r="B32" t="str">
            <v>5 . 2 . 3 . 15 . 02</v>
          </cell>
          <cell r="C32" t="str">
            <v>Belanja modal Pengadaan jam dinding/meja</v>
          </cell>
          <cell r="D32">
            <v>7500000</v>
          </cell>
          <cell r="E32">
            <v>0</v>
          </cell>
          <cell r="F32">
            <v>0</v>
          </cell>
          <cell r="G32">
            <v>7500000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7500000</v>
          </cell>
          <cell r="EG32">
            <v>7500000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7500000</v>
          </cell>
        </row>
        <row r="33">
          <cell r="A33">
            <v>19</v>
          </cell>
          <cell r="B33" t="str">
            <v>5 . 2 . 3 . 15 . 03</v>
          </cell>
          <cell r="C33" t="str">
            <v>Belanja modal pengadaan penghias ruangan rumah tangga lainnya</v>
          </cell>
          <cell r="D33">
            <v>70525000</v>
          </cell>
          <cell r="E33">
            <v>0</v>
          </cell>
          <cell r="F33">
            <v>0</v>
          </cell>
          <cell r="G33">
            <v>70525000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70525000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70525000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70525000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70525000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70525000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70525000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70525000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70525000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70525000</v>
          </cell>
          <cell r="EG33">
            <v>70525000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70525000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70525000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70525000</v>
          </cell>
        </row>
        <row r="34">
          <cell r="A34">
            <v>20</v>
          </cell>
          <cell r="B34" t="str">
            <v>5 . 2 . 3 . 16</v>
          </cell>
          <cell r="C34" t="str">
            <v>Belanja Modal Pengadaan Alat-alat Studio</v>
          </cell>
          <cell r="D34">
            <v>84550000</v>
          </cell>
          <cell r="E34">
            <v>0</v>
          </cell>
          <cell r="F34">
            <v>0</v>
          </cell>
          <cell r="G34">
            <v>84550000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84550000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84550000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84550000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84550000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84550000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84550000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84550000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84550000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84550000</v>
          </cell>
          <cell r="EG34">
            <v>84550000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84550000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84550000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84550000</v>
          </cell>
        </row>
        <row r="35">
          <cell r="A35">
            <v>21</v>
          </cell>
          <cell r="B35" t="str">
            <v>5 . 2 . 3 . 16 . 05</v>
          </cell>
          <cell r="C35" t="str">
            <v>Belanja modal pengadaan sound sistem</v>
          </cell>
          <cell r="D35">
            <v>84550000</v>
          </cell>
          <cell r="E35">
            <v>0</v>
          </cell>
          <cell r="F35">
            <v>0</v>
          </cell>
          <cell r="G35">
            <v>84550000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84550000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84550000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84550000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84550000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84550000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84550000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84550000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84550000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84550000</v>
          </cell>
          <cell r="EG35">
            <v>84550000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84550000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84550000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84550000</v>
          </cell>
        </row>
        <row r="36">
          <cell r="A36">
            <v>22</v>
          </cell>
          <cell r="B36" t="str">
            <v>5 . 2 . 3 . 17</v>
          </cell>
          <cell r="C36" t="str">
            <v>Belanja Modal Pengadaan Alat-alat Komunikasi</v>
          </cell>
          <cell r="D36">
            <v>12000000</v>
          </cell>
          <cell r="E36">
            <v>0</v>
          </cell>
          <cell r="F36">
            <v>0</v>
          </cell>
          <cell r="G36">
            <v>12000000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12000000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12000000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12000000</v>
          </cell>
          <cell r="EG36">
            <v>12000000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12000000</v>
          </cell>
        </row>
        <row r="37">
          <cell r="A37">
            <v>23</v>
          </cell>
          <cell r="B37" t="str">
            <v>5 . 2 . 3 . 17 . 02</v>
          </cell>
          <cell r="C37" t="str">
            <v>Belanja modal Pengadaan faximili</v>
          </cell>
          <cell r="D37">
            <v>12000000</v>
          </cell>
          <cell r="E37">
            <v>0</v>
          </cell>
          <cell r="F37">
            <v>0</v>
          </cell>
          <cell r="G37">
            <v>12000000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12000000</v>
          </cell>
          <cell r="EG37">
            <v>12000000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12000000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1.20 . 1.20.03 . 02 . 09</v>
          </cell>
          <cell r="C15" t="str">
            <v>Pengadaan peralatan gedung kantor</v>
          </cell>
          <cell r="D15">
            <v>458860000</v>
          </cell>
          <cell r="E15">
            <v>40950000</v>
          </cell>
          <cell r="F15">
            <v>257085000</v>
          </cell>
          <cell r="G15">
            <v>49475000</v>
          </cell>
          <cell r="H15">
            <v>111350000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458860000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458860000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40950000</v>
          </cell>
          <cell r="AY15">
            <v>458860000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458860000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458860000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257085000</v>
          </cell>
          <cell r="CP15">
            <v>458860000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458860000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458860000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49475000</v>
          </cell>
          <cell r="EG15">
            <v>458860000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458860000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458860000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111350000</v>
          </cell>
          <cell r="FX15">
            <v>458860000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454060000</v>
          </cell>
          <cell r="E19">
            <v>38550000</v>
          </cell>
          <cell r="F19">
            <v>257085000</v>
          </cell>
          <cell r="G19">
            <v>47075000</v>
          </cell>
          <cell r="H19">
            <v>111350000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454060000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454060000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38550000</v>
          </cell>
          <cell r="AY19">
            <v>454060000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454060000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454060000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257085000</v>
          </cell>
          <cell r="CP19">
            <v>454060000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454060000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454060000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47075000</v>
          </cell>
          <cell r="EG19">
            <v>454060000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454060000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454060000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111350000</v>
          </cell>
          <cell r="FX19">
            <v>454060000</v>
          </cell>
        </row>
        <row r="20">
          <cell r="A20">
            <v>6</v>
          </cell>
          <cell r="B20" t="str">
            <v>5 . 2 . 3 . 10</v>
          </cell>
          <cell r="C20" t="str">
            <v>Belanja Modal Pengadaan Peralatan Kantor</v>
          </cell>
          <cell r="D20">
            <v>59015000</v>
          </cell>
          <cell r="E20">
            <v>25525000</v>
          </cell>
          <cell r="F20">
            <v>29190000</v>
          </cell>
          <cell r="G20">
            <v>0</v>
          </cell>
          <cell r="H20">
            <v>4300000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59015000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59015000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25525000</v>
          </cell>
          <cell r="AY20">
            <v>59015000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59015000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59015000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29190000</v>
          </cell>
          <cell r="CP20">
            <v>59015000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59015000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59015000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59015000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59015000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59015000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4300000</v>
          </cell>
          <cell r="FX20">
            <v>59015000</v>
          </cell>
        </row>
        <row r="21">
          <cell r="A21">
            <v>7</v>
          </cell>
          <cell r="B21" t="str">
            <v>5 . 2 . 3 . 10 . 01</v>
          </cell>
          <cell r="C21" t="str">
            <v>Belanja modal Pengadaan mesin tik</v>
          </cell>
          <cell r="D21">
            <v>15025000</v>
          </cell>
          <cell r="E21">
            <v>0</v>
          </cell>
          <cell r="F21">
            <v>15025000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15025000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15025000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15025000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15025000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15025000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15025000</v>
          </cell>
          <cell r="CP21">
            <v>15025000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15025000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15025000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15025000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15025000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15025000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15025000</v>
          </cell>
        </row>
        <row r="22">
          <cell r="A22">
            <v>8</v>
          </cell>
          <cell r="B22" t="str">
            <v>5 . 2 . 3 . 10 . 02</v>
          </cell>
          <cell r="C22" t="str">
            <v>Belanja modal Pengadaan mesin hitung</v>
          </cell>
          <cell r="D22">
            <v>4300000</v>
          </cell>
          <cell r="E22">
            <v>0</v>
          </cell>
          <cell r="F22">
            <v>0</v>
          </cell>
          <cell r="G22">
            <v>0</v>
          </cell>
          <cell r="H22">
            <v>4300000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4300000</v>
          </cell>
          <cell r="FX22">
            <v>4300000</v>
          </cell>
        </row>
        <row r="23">
          <cell r="A23">
            <v>9</v>
          </cell>
          <cell r="B23" t="str">
            <v>5 . 2 . 3 . 10 . 11</v>
          </cell>
          <cell r="C23" t="str">
            <v>Belanja modal Pengadaan tabung pemadam kebakaran</v>
          </cell>
          <cell r="D23">
            <v>25525000</v>
          </cell>
          <cell r="E23">
            <v>25525000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25525000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25525000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25525000</v>
          </cell>
          <cell r="AY23">
            <v>25525000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25525000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25525000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25525000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25525000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25525000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25525000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25525000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25525000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25525000</v>
          </cell>
        </row>
        <row r="24">
          <cell r="A24">
            <v>10</v>
          </cell>
          <cell r="B24" t="str">
            <v>5 . 2 . 3 . 10 . 13</v>
          </cell>
          <cell r="C24" t="str">
            <v>Belanja modal pengadaan TV</v>
          </cell>
          <cell r="D24">
            <v>14165000</v>
          </cell>
          <cell r="E24">
            <v>0</v>
          </cell>
          <cell r="F24">
            <v>14165000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14165000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14165000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14165000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14165000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14165000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14165000</v>
          </cell>
          <cell r="CP24">
            <v>14165000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14165000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14165000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14165000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14165000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14165000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14165000</v>
          </cell>
        </row>
        <row r="25">
          <cell r="A25">
            <v>11</v>
          </cell>
          <cell r="B25" t="str">
            <v>5 . 2 . 3 . 12</v>
          </cell>
          <cell r="C25" t="str">
            <v>Belanja Modal Pengadaan Komputer</v>
          </cell>
          <cell r="D25">
            <v>314945000</v>
          </cell>
          <cell r="E25">
            <v>0</v>
          </cell>
          <cell r="F25">
            <v>220895000</v>
          </cell>
          <cell r="G25">
            <v>18525000</v>
          </cell>
          <cell r="H25">
            <v>75525000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314945000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314945000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314945000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314945000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314945000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220895000</v>
          </cell>
          <cell r="CP25">
            <v>314945000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314945000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314945000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18525000</v>
          </cell>
          <cell r="EG25">
            <v>314945000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314945000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314945000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75525000</v>
          </cell>
          <cell r="FX25">
            <v>314945000</v>
          </cell>
        </row>
        <row r="26">
          <cell r="A26">
            <v>12</v>
          </cell>
          <cell r="B26" t="str">
            <v>5 . 2 . 3 . 12 . 02</v>
          </cell>
          <cell r="C26" t="str">
            <v>Belanja modal Pengadaan komputer/PC</v>
          </cell>
          <cell r="D26">
            <v>104295000</v>
          </cell>
          <cell r="E26">
            <v>0</v>
          </cell>
          <cell r="F26">
            <v>28770000</v>
          </cell>
          <cell r="G26">
            <v>0</v>
          </cell>
          <cell r="H26">
            <v>75525000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104295000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104295000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104295000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104295000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104295000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28770000</v>
          </cell>
          <cell r="CP26">
            <v>104295000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104295000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104295000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104295000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104295000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104295000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75525000</v>
          </cell>
          <cell r="FX26">
            <v>104295000</v>
          </cell>
        </row>
        <row r="27">
          <cell r="A27">
            <v>13</v>
          </cell>
          <cell r="B27" t="str">
            <v>5 . 2 . 3 . 12 . 03</v>
          </cell>
          <cell r="C27" t="str">
            <v>Belanja modal Pengadaan komputer note book</v>
          </cell>
          <cell r="D27">
            <v>182125000</v>
          </cell>
          <cell r="E27">
            <v>0</v>
          </cell>
          <cell r="F27">
            <v>182125000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182125000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182125000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182125000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182125000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182125000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182125000</v>
          </cell>
          <cell r="CP27">
            <v>182125000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182125000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182125000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182125000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182125000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182125000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182125000</v>
          </cell>
        </row>
        <row r="28">
          <cell r="A28">
            <v>14</v>
          </cell>
          <cell r="B28" t="str">
            <v>5 . 2 . 3 . 12 . 04</v>
          </cell>
          <cell r="C28" t="str">
            <v>Belanja modal Pengadaan printer</v>
          </cell>
          <cell r="D28">
            <v>18525000</v>
          </cell>
          <cell r="E28">
            <v>0</v>
          </cell>
          <cell r="F28">
            <v>0</v>
          </cell>
          <cell r="G28">
            <v>18525000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18525000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18525000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18525000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18525000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18525000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18525000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18525000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18525000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18525000</v>
          </cell>
          <cell r="EG28">
            <v>18525000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18525000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18525000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18525000</v>
          </cell>
        </row>
        <row r="29">
          <cell r="A29">
            <v>15</v>
          </cell>
          <cell r="B29" t="str">
            <v>5 . 2 . 3 . 12 . 09</v>
          </cell>
          <cell r="C29" t="str">
            <v>Belanja modal Pengadaan kelengkapan komputer (flash disk, mouse, keyboard, hardisk, speaker)</v>
          </cell>
          <cell r="D29">
            <v>10000000</v>
          </cell>
          <cell r="E29">
            <v>0</v>
          </cell>
          <cell r="F29">
            <v>10000000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10000000</v>
          </cell>
          <cell r="CP29">
            <v>10000000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10000000</v>
          </cell>
        </row>
        <row r="30">
          <cell r="A30">
            <v>16</v>
          </cell>
          <cell r="B30" t="str">
            <v>5 . 2 . 3 . 14</v>
          </cell>
          <cell r="C30" t="str">
            <v>Belanja Modal Pengadaan Peralatan Dapur</v>
          </cell>
          <cell r="D30">
            <v>31025000</v>
          </cell>
          <cell r="E30">
            <v>13025000</v>
          </cell>
          <cell r="F30">
            <v>7000000</v>
          </cell>
          <cell r="G30">
            <v>5000000</v>
          </cell>
          <cell r="H30">
            <v>6000000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31025000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31025000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13025000</v>
          </cell>
          <cell r="AY30">
            <v>31025000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31025000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31025000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7000000</v>
          </cell>
          <cell r="CP30">
            <v>31025000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31025000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31025000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5000000</v>
          </cell>
          <cell r="EG30">
            <v>31025000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31025000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31025000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6000000</v>
          </cell>
          <cell r="FX30">
            <v>31025000</v>
          </cell>
        </row>
        <row r="31">
          <cell r="A31">
            <v>17</v>
          </cell>
          <cell r="B31" t="str">
            <v>5 . 2 . 3 . 14 . 04</v>
          </cell>
          <cell r="C31" t="str">
            <v>Belanja modal Pengadaan dispenser</v>
          </cell>
          <cell r="D31">
            <v>13025000</v>
          </cell>
          <cell r="E31">
            <v>13025000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13025000</v>
          </cell>
          <cell r="AY31">
            <v>13025000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13025000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13025000</v>
          </cell>
        </row>
        <row r="32">
          <cell r="A32">
            <v>18</v>
          </cell>
          <cell r="B32" t="str">
            <v>5 . 2 . 3 . 14 . 05</v>
          </cell>
          <cell r="C32" t="str">
            <v>Belanja modal Pengadaan kulkas</v>
          </cell>
          <cell r="D32">
            <v>6000000</v>
          </cell>
          <cell r="E32">
            <v>0</v>
          </cell>
          <cell r="F32">
            <v>0</v>
          </cell>
          <cell r="G32">
            <v>0</v>
          </cell>
          <cell r="H32">
            <v>6000000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6000000</v>
          </cell>
          <cell r="FX32">
            <v>6000000</v>
          </cell>
        </row>
        <row r="33">
          <cell r="A33">
            <v>19</v>
          </cell>
          <cell r="B33" t="str">
            <v>5 . 2 . 3 . 14 . 06</v>
          </cell>
          <cell r="C33" t="str">
            <v>Belanja modal Pengadaan rak piring</v>
          </cell>
          <cell r="D33">
            <v>2000000</v>
          </cell>
          <cell r="E33">
            <v>0</v>
          </cell>
          <cell r="F33">
            <v>2000000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2000000</v>
          </cell>
        </row>
        <row r="34">
          <cell r="A34">
            <v>20</v>
          </cell>
          <cell r="B34" t="str">
            <v>5 . 2 . 3 . 14 . 07</v>
          </cell>
          <cell r="C34" t="str">
            <v>Belanja modal Pengadaan piring / gelas / mangkok / cangkir / sendok / garpu / pisau</v>
          </cell>
          <cell r="D34">
            <v>5000000</v>
          </cell>
          <cell r="E34">
            <v>0</v>
          </cell>
          <cell r="F34">
            <v>0</v>
          </cell>
          <cell r="G34">
            <v>5000000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5000000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5000000</v>
          </cell>
          <cell r="EG34">
            <v>5000000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5000000</v>
          </cell>
        </row>
        <row r="35">
          <cell r="A35">
            <v>21</v>
          </cell>
          <cell r="B35" t="str">
            <v>5 . 2 . 3 . 14 . 08</v>
          </cell>
          <cell r="C35" t="str">
            <v>Belanja modal pengadaan peralatan dapur lainnya</v>
          </cell>
          <cell r="D35">
            <v>5000000</v>
          </cell>
          <cell r="E35">
            <v>0</v>
          </cell>
          <cell r="F35">
            <v>5000000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5000000</v>
          </cell>
          <cell r="CP35">
            <v>5000000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5000000</v>
          </cell>
        </row>
        <row r="36">
          <cell r="A36">
            <v>22</v>
          </cell>
          <cell r="B36" t="str">
            <v>5 . 2 . 3 . 16</v>
          </cell>
          <cell r="C36" t="str">
            <v>Belanja Modal Pengadaan Alat-alat Studio</v>
          </cell>
          <cell r="D36">
            <v>49075000</v>
          </cell>
          <cell r="E36">
            <v>0</v>
          </cell>
          <cell r="F36">
            <v>0</v>
          </cell>
          <cell r="G36">
            <v>23550000</v>
          </cell>
          <cell r="H36">
            <v>25525000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49075000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49075000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49075000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49075000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49075000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49075000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49075000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49075000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23550000</v>
          </cell>
          <cell r="EG36">
            <v>49075000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49075000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49075000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25525000</v>
          </cell>
          <cell r="FX36">
            <v>49075000</v>
          </cell>
        </row>
        <row r="37">
          <cell r="A37">
            <v>23</v>
          </cell>
          <cell r="B37" t="str">
            <v>5 . 2 . 3 . 16 . 02</v>
          </cell>
          <cell r="C37" t="str">
            <v>Belanja modal Pengadaan handycam</v>
          </cell>
          <cell r="D37">
            <v>12525000</v>
          </cell>
          <cell r="E37">
            <v>0</v>
          </cell>
          <cell r="F37">
            <v>0</v>
          </cell>
          <cell r="G37">
            <v>12525000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12525000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12525000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12525000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12525000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12525000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12525000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12525000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12525000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12525000</v>
          </cell>
          <cell r="EG37">
            <v>12525000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12525000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12525000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12525000</v>
          </cell>
        </row>
        <row r="38">
          <cell r="A38">
            <v>24</v>
          </cell>
          <cell r="B38" t="str">
            <v>5 . 2 . 3 . 16 . 03</v>
          </cell>
          <cell r="C38" t="str">
            <v>Belanja modal Pengadaan proyektor</v>
          </cell>
          <cell r="D38">
            <v>25525000</v>
          </cell>
          <cell r="E38">
            <v>0</v>
          </cell>
          <cell r="F38">
            <v>0</v>
          </cell>
          <cell r="G38">
            <v>0</v>
          </cell>
          <cell r="H38">
            <v>25525000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25525000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25525000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25525000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25525000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25525000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25525000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25525000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25525000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25525000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25525000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25525000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25525000</v>
          </cell>
          <cell r="FX38">
            <v>25525000</v>
          </cell>
        </row>
        <row r="39">
          <cell r="A39">
            <v>25</v>
          </cell>
          <cell r="B39" t="str">
            <v>5 . 2 . 3 . 16 . 06</v>
          </cell>
          <cell r="C39" t="str">
            <v>Belanja modal pengadaan alat-alat studio lainnya</v>
          </cell>
          <cell r="D39">
            <v>11025000</v>
          </cell>
          <cell r="E39">
            <v>0</v>
          </cell>
          <cell r="F39">
            <v>0</v>
          </cell>
          <cell r="G39">
            <v>11025000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11025000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11025000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11025000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11025000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11025000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11025000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11025000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11025000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11025000</v>
          </cell>
          <cell r="EG39">
            <v>11025000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11025000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11025000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11025000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1.20 . 1.20.03 . 02 . 10</v>
          </cell>
          <cell r="C15" t="str">
            <v>Pengadaan mebeleur</v>
          </cell>
          <cell r="D15">
            <v>347125000</v>
          </cell>
          <cell r="E15">
            <v>108600000</v>
          </cell>
          <cell r="F15">
            <v>43325000</v>
          </cell>
          <cell r="G15">
            <v>148765000</v>
          </cell>
          <cell r="H15">
            <v>46435000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347125000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347125000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108600000</v>
          </cell>
          <cell r="AY15">
            <v>347125000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347125000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347125000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43325000</v>
          </cell>
          <cell r="CP15">
            <v>347125000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347125000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347125000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148765000</v>
          </cell>
          <cell r="EG15">
            <v>347125000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347125000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347125000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46435000</v>
          </cell>
          <cell r="FX15">
            <v>347125000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350000</v>
          </cell>
          <cell r="E19">
            <v>0</v>
          </cell>
          <cell r="F19">
            <v>350000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350000</v>
          </cell>
          <cell r="CP19">
            <v>350000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350000</v>
          </cell>
          <cell r="E20">
            <v>0</v>
          </cell>
          <cell r="F20">
            <v>350000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350000</v>
          </cell>
          <cell r="CP20">
            <v>350000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350000</v>
          </cell>
          <cell r="E21">
            <v>0</v>
          </cell>
          <cell r="F21">
            <v>350000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350000</v>
          </cell>
          <cell r="CP21">
            <v>350000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</v>
          </cell>
        </row>
        <row r="22">
          <cell r="A22">
            <v>8</v>
          </cell>
          <cell r="B22" t="str">
            <v>5 . 2 . 3</v>
          </cell>
          <cell r="C22" t="str">
            <v>Belanja Modal</v>
          </cell>
          <cell r="D22">
            <v>341975000</v>
          </cell>
          <cell r="E22">
            <v>106200000</v>
          </cell>
          <cell r="F22">
            <v>42975000</v>
          </cell>
          <cell r="G22">
            <v>146365000</v>
          </cell>
          <cell r="H22">
            <v>46435000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341975000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341975000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106200000</v>
          </cell>
          <cell r="AY22">
            <v>341975000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341975000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341975000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42975000</v>
          </cell>
          <cell r="CP22">
            <v>341975000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341975000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341975000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146365000</v>
          </cell>
          <cell r="EG22">
            <v>341975000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341975000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341975000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46435000</v>
          </cell>
          <cell r="FX22">
            <v>341975000</v>
          </cell>
        </row>
        <row r="23">
          <cell r="A23">
            <v>9</v>
          </cell>
          <cell r="B23" t="str">
            <v>5 . 2 . 3 . 13</v>
          </cell>
          <cell r="C23" t="str">
            <v>Belanja Modal Pengadaan mebeulair</v>
          </cell>
          <cell r="D23">
            <v>341975000</v>
          </cell>
          <cell r="E23">
            <v>106200000</v>
          </cell>
          <cell r="F23">
            <v>42975000</v>
          </cell>
          <cell r="G23">
            <v>146365000</v>
          </cell>
          <cell r="H23">
            <v>46435000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341975000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341975000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106200000</v>
          </cell>
          <cell r="AY23">
            <v>341975000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341975000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341975000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42975000</v>
          </cell>
          <cell r="CP23">
            <v>341975000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341975000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341975000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146365000</v>
          </cell>
          <cell r="EG23">
            <v>341975000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341975000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341975000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46435000</v>
          </cell>
          <cell r="FX23">
            <v>341975000</v>
          </cell>
        </row>
        <row r="24">
          <cell r="A24">
            <v>10</v>
          </cell>
          <cell r="B24" t="str">
            <v>5 . 2 . 3 . 13 . 01</v>
          </cell>
          <cell r="C24" t="str">
            <v>Belanja modal Pengadaan meja kerja</v>
          </cell>
          <cell r="D24">
            <v>27975000</v>
          </cell>
          <cell r="E24">
            <v>0</v>
          </cell>
          <cell r="F24">
            <v>27975000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27975000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27975000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27975000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27975000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27975000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27975000</v>
          </cell>
          <cell r="CP24">
            <v>27975000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27975000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27975000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27975000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27975000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27975000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27975000</v>
          </cell>
        </row>
        <row r="25">
          <cell r="A25">
            <v>11</v>
          </cell>
          <cell r="B25" t="str">
            <v>5 . 2 . 3 . 13 . 02</v>
          </cell>
          <cell r="C25" t="str">
            <v>Belanja modal Pengadaan meja rapat</v>
          </cell>
          <cell r="D25">
            <v>23000000</v>
          </cell>
          <cell r="E25">
            <v>23000000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23000000</v>
          </cell>
          <cell r="AY25">
            <v>23000000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23000000</v>
          </cell>
        </row>
        <row r="26">
          <cell r="A26">
            <v>12</v>
          </cell>
          <cell r="B26" t="str">
            <v>5 . 2 . 3 . 13 . 04</v>
          </cell>
          <cell r="C26" t="str">
            <v>Belanja modal Pengadaan kursi kerja</v>
          </cell>
          <cell r="D26">
            <v>83315000</v>
          </cell>
          <cell r="E26">
            <v>0</v>
          </cell>
          <cell r="F26">
            <v>0</v>
          </cell>
          <cell r="G26">
            <v>83315000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83315000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83315000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83315000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83315000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83315000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83315000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83315000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83315000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83315000</v>
          </cell>
          <cell r="EG26">
            <v>83315000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83315000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83315000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83315000</v>
          </cell>
        </row>
        <row r="27">
          <cell r="A27">
            <v>13</v>
          </cell>
          <cell r="B27" t="str">
            <v>5 . 2 . 3 . 13 . 05</v>
          </cell>
          <cell r="C27" t="str">
            <v>Belanja modal Pengadaan kursi rapat</v>
          </cell>
          <cell r="D27">
            <v>83200000</v>
          </cell>
          <cell r="E27">
            <v>83200000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83200000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83200000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83200000</v>
          </cell>
          <cell r="AY27">
            <v>83200000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83200000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83200000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83200000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83200000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83200000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83200000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83200000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83200000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83200000</v>
          </cell>
        </row>
        <row r="28">
          <cell r="A28">
            <v>14</v>
          </cell>
          <cell r="B28" t="str">
            <v>5 . 2 . 3 . 13 . 08</v>
          </cell>
          <cell r="C28" t="str">
            <v>Belanja modal Pengadaan sofa</v>
          </cell>
          <cell r="D28">
            <v>17325000</v>
          </cell>
          <cell r="E28">
            <v>0</v>
          </cell>
          <cell r="F28">
            <v>0</v>
          </cell>
          <cell r="G28">
            <v>17325000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17325000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17325000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17325000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17325000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17325000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17325000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17325000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17325000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17325000</v>
          </cell>
          <cell r="EG28">
            <v>17325000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17325000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17325000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17325000</v>
          </cell>
        </row>
        <row r="29">
          <cell r="A29">
            <v>15</v>
          </cell>
          <cell r="B29" t="str">
            <v>5 . 2 . 3 . 13 . 09</v>
          </cell>
          <cell r="C29" t="str">
            <v>Belanja modal Pengadaan rak buku/tv/kembang</v>
          </cell>
          <cell r="D29">
            <v>45725000</v>
          </cell>
          <cell r="E29">
            <v>0</v>
          </cell>
          <cell r="F29">
            <v>0</v>
          </cell>
          <cell r="G29">
            <v>45725000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45725000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45725000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45725000</v>
          </cell>
          <cell r="EG29">
            <v>45725000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45725000</v>
          </cell>
        </row>
        <row r="30">
          <cell r="A30">
            <v>16</v>
          </cell>
          <cell r="B30" t="str">
            <v>5 . 2 . 3 . 13 . 10</v>
          </cell>
          <cell r="C30" t="str">
            <v>Belanja modal pengadaan mebeulair lainnya</v>
          </cell>
          <cell r="D30">
            <v>61435000</v>
          </cell>
          <cell r="E30">
            <v>0</v>
          </cell>
          <cell r="F30">
            <v>15000000</v>
          </cell>
          <cell r="G30">
            <v>0</v>
          </cell>
          <cell r="H30">
            <v>46435000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61435000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61435000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61435000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61435000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61435000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15000000</v>
          </cell>
          <cell r="CP30">
            <v>61435000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61435000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61435000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61435000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61435000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61435000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46435000</v>
          </cell>
          <cell r="FX30">
            <v>61435000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1.20 . 1.20.03 . 02 . 11</v>
          </cell>
          <cell r="C15" t="str">
            <v>Pengadaan Rumah Dinas</v>
          </cell>
          <cell r="D15">
            <v>302325000</v>
          </cell>
          <cell r="E15">
            <v>162775000</v>
          </cell>
          <cell r="F15">
            <v>2000000</v>
          </cell>
          <cell r="G15">
            <v>750000</v>
          </cell>
          <cell r="H15">
            <v>136800000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302325000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302325000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162775000</v>
          </cell>
          <cell r="AY15">
            <v>302325000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302325000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302325000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2000000</v>
          </cell>
          <cell r="CP15">
            <v>302325000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302325000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302325000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750000</v>
          </cell>
          <cell r="EG15">
            <v>302325000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302325000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302325000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136800000</v>
          </cell>
          <cell r="FX15">
            <v>302325000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4825000</v>
          </cell>
          <cell r="E16">
            <v>2025000</v>
          </cell>
          <cell r="F16">
            <v>1250000</v>
          </cell>
          <cell r="G16">
            <v>0</v>
          </cell>
          <cell r="H16">
            <v>1550000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2025000</v>
          </cell>
          <cell r="AY16">
            <v>4825000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1250000</v>
          </cell>
          <cell r="CP16">
            <v>4825000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1550000</v>
          </cell>
          <cell r="FX16">
            <v>4825000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4825000</v>
          </cell>
          <cell r="E17">
            <v>2025000</v>
          </cell>
          <cell r="F17">
            <v>1250000</v>
          </cell>
          <cell r="G17">
            <v>0</v>
          </cell>
          <cell r="H17">
            <v>1550000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2025000</v>
          </cell>
          <cell r="AY17">
            <v>4825000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1250000</v>
          </cell>
          <cell r="CP17">
            <v>4825000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1550000</v>
          </cell>
          <cell r="FX17">
            <v>4825000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2500000</v>
          </cell>
          <cell r="E18">
            <v>1250000</v>
          </cell>
          <cell r="F18">
            <v>1250000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1250000</v>
          </cell>
          <cell r="AY18">
            <v>2500000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1250000</v>
          </cell>
          <cell r="CP18">
            <v>2500000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2325000</v>
          </cell>
          <cell r="E19">
            <v>775000</v>
          </cell>
          <cell r="F19">
            <v>0</v>
          </cell>
          <cell r="G19">
            <v>0</v>
          </cell>
          <cell r="H19">
            <v>1550000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2325000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2325000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775000</v>
          </cell>
          <cell r="AY19">
            <v>2325000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2325000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2325000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2325000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2325000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2325000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2325000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2325000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2325000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1550000</v>
          </cell>
          <cell r="FX19">
            <v>2325000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297500000</v>
          </cell>
          <cell r="E20">
            <v>160750000</v>
          </cell>
          <cell r="F20">
            <v>750000</v>
          </cell>
          <cell r="G20">
            <v>750000</v>
          </cell>
          <cell r="H20">
            <v>135250000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297500000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297500000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160750000</v>
          </cell>
          <cell r="AY20">
            <v>297500000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297500000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297500000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</v>
          </cell>
          <cell r="CP20">
            <v>297500000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297500000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297500000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</v>
          </cell>
          <cell r="EG20">
            <v>297500000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297500000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297500000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135250000</v>
          </cell>
          <cell r="FX20">
            <v>297500000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1500000</v>
          </cell>
          <cell r="E23">
            <v>500000</v>
          </cell>
          <cell r="F23">
            <v>500000</v>
          </cell>
          <cell r="G23">
            <v>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</v>
          </cell>
          <cell r="AY23">
            <v>1500000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</v>
          </cell>
          <cell r="CP23">
            <v>1500000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X23">
            <v>1500000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1500000</v>
          </cell>
          <cell r="E24">
            <v>500000</v>
          </cell>
          <cell r="F24">
            <v>500000</v>
          </cell>
          <cell r="G24">
            <v>500000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</v>
          </cell>
          <cell r="AY24">
            <v>1500000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1500000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1500000</v>
          </cell>
        </row>
        <row r="25">
          <cell r="A25">
            <v>11</v>
          </cell>
          <cell r="B25" t="str">
            <v>5 . 2 . 2 . 07</v>
          </cell>
          <cell r="C25" t="str">
            <v>Belanja Sewa Rumah / Gedung / Gudang / Parkir</v>
          </cell>
          <cell r="D25">
            <v>295000000</v>
          </cell>
          <cell r="E25">
            <v>160000000</v>
          </cell>
          <cell r="F25">
            <v>0</v>
          </cell>
          <cell r="G25">
            <v>0</v>
          </cell>
          <cell r="H25">
            <v>135000000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295000000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160000000</v>
          </cell>
          <cell r="AY25">
            <v>295000000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295000000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295000000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295000000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295000000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295000000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295000000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295000000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295000000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135000000</v>
          </cell>
          <cell r="FX25">
            <v>295000000</v>
          </cell>
        </row>
        <row r="26">
          <cell r="A26">
            <v>12</v>
          </cell>
          <cell r="B26" t="str">
            <v>5 . 2 . 2 . 07 . 01</v>
          </cell>
          <cell r="C26" t="str">
            <v>Belanja sewa rumah jabatan/rumah dinas</v>
          </cell>
          <cell r="D26">
            <v>295000000</v>
          </cell>
          <cell r="E26">
            <v>160000000</v>
          </cell>
          <cell r="F26">
            <v>0</v>
          </cell>
          <cell r="G26">
            <v>0</v>
          </cell>
          <cell r="H26">
            <v>135000000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295000000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295000000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160000000</v>
          </cell>
          <cell r="AY26">
            <v>295000000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295000000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295000000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295000000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295000000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295000000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295000000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295000000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295000000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135000000</v>
          </cell>
          <cell r="FX26">
            <v>295000000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1.20 . 1.20.03 . 02 . 12</v>
          </cell>
          <cell r="C15" t="str">
            <v>Pengadaan Tanah</v>
          </cell>
          <cell r="D15">
            <v>2297450000</v>
          </cell>
          <cell r="E15">
            <v>1506225000</v>
          </cell>
          <cell r="F15">
            <v>791225000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2297450000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2297450000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1506225000</v>
          </cell>
          <cell r="AY15">
            <v>2297450000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2297450000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2297450000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791225000</v>
          </cell>
          <cell r="CP15">
            <v>2297450000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2297450000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2297450000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2297450000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2297450000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2297450000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2297450000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2850000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2850000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2850000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2850000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2850000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2850000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2291750000</v>
          </cell>
          <cell r="E19">
            <v>1503375000</v>
          </cell>
          <cell r="F19">
            <v>788375000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2291750000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2291750000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1503375000</v>
          </cell>
          <cell r="AY19">
            <v>2291750000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2291750000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2291750000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788375000</v>
          </cell>
          <cell r="CP19">
            <v>2291750000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2291750000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2291750000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2291750000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2291750000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2291750000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2291750000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2291750000</v>
          </cell>
          <cell r="E20">
            <v>1503375000</v>
          </cell>
          <cell r="F20">
            <v>788375000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2291750000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2291750000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1503375000</v>
          </cell>
          <cell r="AY20">
            <v>2291750000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2291750000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2291750000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788375000</v>
          </cell>
          <cell r="CP20">
            <v>2291750000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2291750000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2291750000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2291750000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2291750000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2291750000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2291750000</v>
          </cell>
        </row>
        <row r="21">
          <cell r="A21">
            <v>7</v>
          </cell>
          <cell r="B21" t="str">
            <v>5 . 2 . 3 . 01 . 31</v>
          </cell>
          <cell r="C21" t="str">
            <v>Belanja modal pengadaan tanah lainnya</v>
          </cell>
          <cell r="D21">
            <v>2291750000</v>
          </cell>
          <cell r="E21">
            <v>1503375000</v>
          </cell>
          <cell r="F21">
            <v>788375000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2291750000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2291750000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1503375000</v>
          </cell>
          <cell r="AY21">
            <v>2291750000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2291750000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2291750000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788375000</v>
          </cell>
          <cell r="CP21">
            <v>2291750000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2291750000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2291750000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2291750000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2291750000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2291750000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2291750000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1.13 . 1.20.03 . 21 . 02</v>
          </cell>
          <cell r="C15" t="str">
            <v>Peningkatan jenjang kerjasama pelaku-pelaku usaha kesejahteraan sosial masyarakat</v>
          </cell>
          <cell r="D15">
            <v>153550000</v>
          </cell>
          <cell r="E15">
            <v>39360000</v>
          </cell>
          <cell r="F15">
            <v>39360000</v>
          </cell>
          <cell r="G15">
            <v>37470000</v>
          </cell>
          <cell r="H15">
            <v>37360000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153550000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153550000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39360000</v>
          </cell>
          <cell r="AY15">
            <v>153550000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153550000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153550000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39360000</v>
          </cell>
          <cell r="CP15">
            <v>153550000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153550000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153550000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37470000</v>
          </cell>
          <cell r="EG15">
            <v>153550000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153550000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153550000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37360000</v>
          </cell>
          <cell r="FX15">
            <v>153550000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1950000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1950000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149650000</v>
          </cell>
          <cell r="E19">
            <v>37410000</v>
          </cell>
          <cell r="F19">
            <v>37410000</v>
          </cell>
          <cell r="G19">
            <v>37470000</v>
          </cell>
          <cell r="H19">
            <v>37360000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149650000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149650000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37410000</v>
          </cell>
          <cell r="AY19">
            <v>149650000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149650000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149650000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37410000</v>
          </cell>
          <cell r="CP19">
            <v>149650000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149650000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149650000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37470000</v>
          </cell>
          <cell r="EG19">
            <v>149650000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149650000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149650000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37360000</v>
          </cell>
          <cell r="FX19">
            <v>149650000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1000000</v>
          </cell>
          <cell r="E20">
            <v>250000</v>
          </cell>
          <cell r="F20">
            <v>250000</v>
          </cell>
          <cell r="G20">
            <v>250000</v>
          </cell>
          <cell r="H20">
            <v>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250000</v>
          </cell>
          <cell r="AY20">
            <v>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250000</v>
          </cell>
          <cell r="CP20">
            <v>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250000</v>
          </cell>
          <cell r="EG20">
            <v>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250000</v>
          </cell>
          <cell r="FX20">
            <v>1000000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5 . 2 . 2 . 06</v>
          </cell>
          <cell r="C22" t="str">
            <v>Belanja Cetak dan Penggandaan</v>
          </cell>
          <cell r="D22">
            <v>2860000</v>
          </cell>
          <cell r="E22">
            <v>700000</v>
          </cell>
          <cell r="F22">
            <v>700000</v>
          </cell>
          <cell r="G22">
            <v>760000</v>
          </cell>
          <cell r="H22">
            <v>700000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2860000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2860000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700000</v>
          </cell>
          <cell r="AY22">
            <v>2860000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2860000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2860000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700000</v>
          </cell>
          <cell r="CP22">
            <v>2860000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2860000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2860000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760000</v>
          </cell>
          <cell r="EG22">
            <v>2860000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2860000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2860000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700000</v>
          </cell>
          <cell r="FX22">
            <v>2860000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2860000</v>
          </cell>
          <cell r="E23">
            <v>700000</v>
          </cell>
          <cell r="F23">
            <v>700000</v>
          </cell>
          <cell r="G23">
            <v>760000</v>
          </cell>
          <cell r="H23">
            <v>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</v>
          </cell>
          <cell r="AY23">
            <v>2860000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700000</v>
          </cell>
          <cell r="CP23">
            <v>2860000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760000</v>
          </cell>
          <cell r="EG23">
            <v>2860000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700000</v>
          </cell>
          <cell r="FX23">
            <v>2860000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2750000</v>
          </cell>
          <cell r="E24">
            <v>700000</v>
          </cell>
          <cell r="F24">
            <v>700000</v>
          </cell>
          <cell r="G24">
            <v>700000</v>
          </cell>
          <cell r="H24">
            <v>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700000</v>
          </cell>
          <cell r="AY24">
            <v>2750000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700000</v>
          </cell>
          <cell r="CP24">
            <v>2750000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700000</v>
          </cell>
          <cell r="EG24">
            <v>2750000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650000</v>
          </cell>
          <cell r="FX24">
            <v>2750000</v>
          </cell>
        </row>
        <row r="25">
          <cell r="A25">
            <v>11</v>
          </cell>
          <cell r="B25" t="str">
            <v>5 . 2 . 2 . 11 . 04</v>
          </cell>
          <cell r="C25" t="str">
            <v>Belanja makanan dan minuman pelaksanaan kegiatan</v>
          </cell>
          <cell r="D25">
            <v>2750000</v>
          </cell>
          <cell r="E25">
            <v>700000</v>
          </cell>
          <cell r="F25">
            <v>700000</v>
          </cell>
          <cell r="G25">
            <v>700000</v>
          </cell>
          <cell r="H25">
            <v>650000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2750000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2750000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700000</v>
          </cell>
          <cell r="AY25">
            <v>2750000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2750000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2750000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700000</v>
          </cell>
          <cell r="CP25">
            <v>2750000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2750000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2750000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2750000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2750000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2750000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650000</v>
          </cell>
          <cell r="FX25">
            <v>2750000</v>
          </cell>
        </row>
        <row r="26">
          <cell r="A26">
            <v>12</v>
          </cell>
          <cell r="B26" t="str">
            <v>5 . 2 . 2 . 15</v>
          </cell>
          <cell r="C26" t="str">
            <v>Belanja Perjalanan Dinas</v>
          </cell>
          <cell r="D26">
            <v>143040000</v>
          </cell>
          <cell r="E26">
            <v>35760000</v>
          </cell>
          <cell r="F26">
            <v>35760000</v>
          </cell>
          <cell r="G26">
            <v>35760000</v>
          </cell>
          <cell r="H26">
            <v>35760000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143040000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143040000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35760000</v>
          </cell>
          <cell r="AY26">
            <v>143040000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143040000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143040000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35760000</v>
          </cell>
          <cell r="CP26">
            <v>143040000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143040000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143040000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35760000</v>
          </cell>
          <cell r="EG26">
            <v>143040000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143040000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143040000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35760000</v>
          </cell>
          <cell r="FX26">
            <v>143040000</v>
          </cell>
        </row>
        <row r="27">
          <cell r="A27">
            <v>13</v>
          </cell>
          <cell r="B27" t="str">
            <v>5 . 2 . 2 . 15 . 01</v>
          </cell>
          <cell r="C27" t="str">
            <v>Belanja perjalanan dinas dalam daerah</v>
          </cell>
          <cell r="D27">
            <v>143040000</v>
          </cell>
          <cell r="E27">
            <v>35760000</v>
          </cell>
          <cell r="F27">
            <v>35760000</v>
          </cell>
          <cell r="G27">
            <v>35760000</v>
          </cell>
          <cell r="H27">
            <v>35760000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143040000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143040000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35760000</v>
          </cell>
          <cell r="AY27">
            <v>143040000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143040000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143040000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35760000</v>
          </cell>
          <cell r="CP27">
            <v>143040000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143040000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143040000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35760000</v>
          </cell>
          <cell r="EG27">
            <v>143040000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143040000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143040000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35760000</v>
          </cell>
          <cell r="FX27">
            <v>143040000</v>
          </cell>
        </row>
        <row r="28">
          <cell r="A28">
            <v>14</v>
          </cell>
        </row>
        <row r="29">
          <cell r="A29">
            <v>15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1.20 . 1.20.03 . 02 . 21</v>
          </cell>
          <cell r="C15" t="str">
            <v>Pemeliharaan rutin/berkala rumah dinas</v>
          </cell>
          <cell r="D15">
            <v>141675000</v>
          </cell>
          <cell r="E15">
            <v>30525000</v>
          </cell>
          <cell r="F15">
            <v>41025000</v>
          </cell>
          <cell r="G15">
            <v>41025000</v>
          </cell>
          <cell r="H15">
            <v>29100000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141675000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141675000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30525000</v>
          </cell>
          <cell r="AY15">
            <v>141675000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141675000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141675000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41025000</v>
          </cell>
          <cell r="CP15">
            <v>141675000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141675000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141675000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41025000</v>
          </cell>
          <cell r="EG15">
            <v>141675000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141675000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141675000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29100000</v>
          </cell>
          <cell r="FX15">
            <v>141675000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36675000</v>
          </cell>
          <cell r="E16">
            <v>9525000</v>
          </cell>
          <cell r="F16">
            <v>9525000</v>
          </cell>
          <cell r="G16">
            <v>9525000</v>
          </cell>
          <cell r="H16">
            <v>8100000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9525000</v>
          </cell>
          <cell r="AY16">
            <v>36675000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9525000</v>
          </cell>
          <cell r="CP16">
            <v>36675000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9525000</v>
          </cell>
          <cell r="EG16">
            <v>36675000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8100000</v>
          </cell>
          <cell r="FX16">
            <v>36675000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4275000</v>
          </cell>
          <cell r="E17">
            <v>1425000</v>
          </cell>
          <cell r="F17">
            <v>1425000</v>
          </cell>
          <cell r="G17">
            <v>1425000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1425000</v>
          </cell>
          <cell r="AY17">
            <v>4275000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1425000</v>
          </cell>
          <cell r="CP17">
            <v>4275000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1425000</v>
          </cell>
          <cell r="EG17">
            <v>4275000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4275000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700000</v>
          </cell>
          <cell r="F18">
            <v>700000</v>
          </cell>
          <cell r="G18">
            <v>700000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700000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32400000</v>
          </cell>
          <cell r="E20">
            <v>8100000</v>
          </cell>
          <cell r="F20">
            <v>8100000</v>
          </cell>
          <cell r="G20">
            <v>8100000</v>
          </cell>
          <cell r="H20">
            <v>8100000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8100000</v>
          </cell>
          <cell r="AY20">
            <v>32400000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8100000</v>
          </cell>
          <cell r="CP20">
            <v>32400000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8100000</v>
          </cell>
          <cell r="EG20">
            <v>32400000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8100000</v>
          </cell>
          <cell r="FX20">
            <v>32400000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32400000</v>
          </cell>
          <cell r="E21">
            <v>8100000</v>
          </cell>
          <cell r="F21">
            <v>8100000</v>
          </cell>
          <cell r="G21">
            <v>8100000</v>
          </cell>
          <cell r="H21">
            <v>8100000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32400000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32400000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8100000</v>
          </cell>
          <cell r="AY21">
            <v>32400000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32400000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32400000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8100000</v>
          </cell>
          <cell r="CP21">
            <v>32400000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32400000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32400000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8100000</v>
          </cell>
          <cell r="EG21">
            <v>32400000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32400000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32400000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8100000</v>
          </cell>
          <cell r="FX21">
            <v>32400000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105000000</v>
          </cell>
          <cell r="E22">
            <v>21000000</v>
          </cell>
          <cell r="F22">
            <v>31500000</v>
          </cell>
          <cell r="G22">
            <v>31500000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105000000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31500000</v>
          </cell>
          <cell r="CP22">
            <v>105000000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31500000</v>
          </cell>
          <cell r="EG22">
            <v>105000000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105000000</v>
          </cell>
        </row>
        <row r="23">
          <cell r="A23">
            <v>9</v>
          </cell>
          <cell r="B23" t="str">
            <v>5 . 2 . 2 . 02</v>
          </cell>
          <cell r="C23" t="str">
            <v>Belanja Bahan/Material</v>
          </cell>
          <cell r="D23">
            <v>105000000</v>
          </cell>
          <cell r="E23">
            <v>21000000</v>
          </cell>
          <cell r="F23">
            <v>31500000</v>
          </cell>
          <cell r="G23">
            <v>31500000</v>
          </cell>
          <cell r="H23">
            <v>21000000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21000000</v>
          </cell>
          <cell r="AY23">
            <v>105000000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31500000</v>
          </cell>
          <cell r="CP23">
            <v>105000000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31500000</v>
          </cell>
          <cell r="EG23">
            <v>105000000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21000000</v>
          </cell>
          <cell r="FX23">
            <v>105000000</v>
          </cell>
        </row>
        <row r="24">
          <cell r="A24">
            <v>10</v>
          </cell>
          <cell r="B24" t="str">
            <v>5 . 2 . 2 . 02 . 01</v>
          </cell>
          <cell r="C24" t="str">
            <v>Belanja bahan baku bangunan</v>
          </cell>
          <cell r="D24">
            <v>85000000</v>
          </cell>
          <cell r="E24">
            <v>17000000</v>
          </cell>
          <cell r="F24">
            <v>25500000</v>
          </cell>
          <cell r="G24">
            <v>25500000</v>
          </cell>
          <cell r="H24">
            <v>17000000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85000000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85000000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17000000</v>
          </cell>
          <cell r="AY24">
            <v>85000000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85000000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85000000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25500000</v>
          </cell>
          <cell r="CP24">
            <v>85000000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85000000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85000000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25500000</v>
          </cell>
          <cell r="EG24">
            <v>85000000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85000000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85000000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17000000</v>
          </cell>
          <cell r="FX24">
            <v>85000000</v>
          </cell>
        </row>
        <row r="25">
          <cell r="A25">
            <v>11</v>
          </cell>
          <cell r="B25" t="str">
            <v>5 . 2 . 2 . 02 . 04</v>
          </cell>
          <cell r="C25" t="str">
            <v>Belanja bahan obat-obatan</v>
          </cell>
          <cell r="D25">
            <v>20000000</v>
          </cell>
          <cell r="E25">
            <v>4000000</v>
          </cell>
          <cell r="F25">
            <v>6000000</v>
          </cell>
          <cell r="G25">
            <v>6000000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4000000</v>
          </cell>
          <cell r="AY25">
            <v>20000000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20000000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20000000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20000000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1.20 . 1.20.03 . 02 . 22</v>
          </cell>
          <cell r="C15" t="str">
            <v>Pemeliharaan rutin/berkala gedung kantor</v>
          </cell>
          <cell r="D15">
            <v>239975000</v>
          </cell>
          <cell r="E15">
            <v>66125000</v>
          </cell>
          <cell r="F15">
            <v>71125000</v>
          </cell>
          <cell r="G15">
            <v>54225000</v>
          </cell>
          <cell r="H15">
            <v>48500000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239975000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239975000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66125000</v>
          </cell>
          <cell r="AY15">
            <v>239975000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239975000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239975000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71125000</v>
          </cell>
          <cell r="CP15">
            <v>239975000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239975000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239975000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54225000</v>
          </cell>
          <cell r="EG15">
            <v>239975000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239975000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239975000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48500000</v>
          </cell>
          <cell r="FX15">
            <v>239975000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68975000</v>
          </cell>
          <cell r="E16">
            <v>16125000</v>
          </cell>
          <cell r="F16">
            <v>21125000</v>
          </cell>
          <cell r="G16">
            <v>18725000</v>
          </cell>
          <cell r="H16">
            <v>13000000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68975000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68975000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16125000</v>
          </cell>
          <cell r="AY16">
            <v>68975000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68975000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68975000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21125000</v>
          </cell>
          <cell r="CP16">
            <v>68975000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68975000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68975000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18725000</v>
          </cell>
          <cell r="EG16">
            <v>68975000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68975000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68975000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13000000</v>
          </cell>
          <cell r="FX16">
            <v>68975000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68975000</v>
          </cell>
          <cell r="E17">
            <v>16125000</v>
          </cell>
          <cell r="F17">
            <v>21125000</v>
          </cell>
          <cell r="G17">
            <v>18725000</v>
          </cell>
          <cell r="H17">
            <v>13000000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68975000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68975000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16125000</v>
          </cell>
          <cell r="AY17">
            <v>68975000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68975000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68975000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21125000</v>
          </cell>
          <cell r="CP17">
            <v>68975000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68975000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68975000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18725000</v>
          </cell>
          <cell r="EG17">
            <v>68975000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68975000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68975000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13000000</v>
          </cell>
          <cell r="FX17">
            <v>68975000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5 . 2 . 1 . 01 . 06</v>
          </cell>
          <cell r="C20" t="str">
            <v>Honorarium/upah Harian</v>
          </cell>
          <cell r="D20">
            <v>62000000</v>
          </cell>
          <cell r="E20">
            <v>13000000</v>
          </cell>
          <cell r="F20">
            <v>18000000</v>
          </cell>
          <cell r="G20">
            <v>18000000</v>
          </cell>
          <cell r="H20">
            <v>13000000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13000000</v>
          </cell>
          <cell r="AY20">
            <v>62000000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18000000</v>
          </cell>
          <cell r="CP20">
            <v>62000000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18000000</v>
          </cell>
          <cell r="EG20">
            <v>62000000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13000000</v>
          </cell>
          <cell r="FX20">
            <v>62000000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171000000</v>
          </cell>
          <cell r="E21">
            <v>50000000</v>
          </cell>
          <cell r="F21">
            <v>50000000</v>
          </cell>
          <cell r="G21">
            <v>35500000</v>
          </cell>
          <cell r="H21">
            <v>35500000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171000000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171000000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50000000</v>
          </cell>
          <cell r="AY21">
            <v>171000000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171000000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171000000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171000000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171000000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171000000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35500000</v>
          </cell>
          <cell r="EG21">
            <v>171000000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171000000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171000000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35500000</v>
          </cell>
          <cell r="FX21">
            <v>171000000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300000</v>
          </cell>
          <cell r="E22">
            <v>150000</v>
          </cell>
          <cell r="F22">
            <v>150000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300000</v>
          </cell>
          <cell r="E23">
            <v>150000</v>
          </cell>
          <cell r="F23">
            <v>150000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5 . 2 . 2 . 02</v>
          </cell>
          <cell r="C24" t="str">
            <v>Belanja Bahan/Material</v>
          </cell>
          <cell r="D24">
            <v>170700000</v>
          </cell>
          <cell r="E24">
            <v>49850000</v>
          </cell>
          <cell r="F24">
            <v>49850000</v>
          </cell>
          <cell r="G24">
            <v>35500000</v>
          </cell>
          <cell r="H24">
            <v>35500000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49850000</v>
          </cell>
          <cell r="AY24">
            <v>170700000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49850000</v>
          </cell>
          <cell r="CP24">
            <v>170700000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35500000</v>
          </cell>
          <cell r="EG24">
            <v>170700000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35500000</v>
          </cell>
          <cell r="FX24">
            <v>170700000</v>
          </cell>
        </row>
        <row r="25">
          <cell r="A25">
            <v>11</v>
          </cell>
          <cell r="B25" t="str">
            <v>5 . 2 . 2 . 02 . 01</v>
          </cell>
          <cell r="C25" t="str">
            <v>Belanja bahan baku bangunan</v>
          </cell>
          <cell r="D25">
            <v>128000000</v>
          </cell>
          <cell r="E25">
            <v>32000000</v>
          </cell>
          <cell r="F25">
            <v>32000000</v>
          </cell>
          <cell r="G25">
            <v>32000000</v>
          </cell>
          <cell r="H25">
            <v>32000000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128000000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128000000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32000000</v>
          </cell>
          <cell r="AY25">
            <v>128000000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128000000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128000000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32000000</v>
          </cell>
          <cell r="CP25">
            <v>128000000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128000000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128000000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32000000</v>
          </cell>
          <cell r="EG25">
            <v>128000000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128000000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128000000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32000000</v>
          </cell>
          <cell r="FX25">
            <v>128000000</v>
          </cell>
        </row>
        <row r="26">
          <cell r="A26">
            <v>12</v>
          </cell>
          <cell r="B26" t="str">
            <v>5 . 2 . 2 . 02 . 02</v>
          </cell>
          <cell r="C26" t="str">
            <v>Belanja bahan/bibit tanaman</v>
          </cell>
          <cell r="D26">
            <v>28700000</v>
          </cell>
          <cell r="E26">
            <v>14350000</v>
          </cell>
          <cell r="F26">
            <v>14350000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28700000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28700000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14350000</v>
          </cell>
          <cell r="AY26">
            <v>28700000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28700000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28700000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14350000</v>
          </cell>
          <cell r="CP26">
            <v>28700000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28700000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28700000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28700000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28700000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28700000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28700000</v>
          </cell>
        </row>
        <row r="27">
          <cell r="A27">
            <v>13</v>
          </cell>
          <cell r="B27" t="str">
            <v>5 . 2 . 2 . 02 . 04</v>
          </cell>
          <cell r="C27" t="str">
            <v>Belanja bahan obat-obatan</v>
          </cell>
          <cell r="D27">
            <v>14000000</v>
          </cell>
          <cell r="E27">
            <v>3500000</v>
          </cell>
          <cell r="F27">
            <v>3500000</v>
          </cell>
          <cell r="G27">
            <v>3500000</v>
          </cell>
          <cell r="H27">
            <v>3500000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3500000</v>
          </cell>
          <cell r="AY27">
            <v>14000000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3500000</v>
          </cell>
          <cell r="CP27">
            <v>14000000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3500000</v>
          </cell>
          <cell r="EG27">
            <v>14000000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3500000</v>
          </cell>
          <cell r="FX27">
            <v>14000000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1.20 . 1.20.03 . 02 . 24</v>
          </cell>
          <cell r="C15" t="str">
            <v>Pemeliharaan rutin/berkala kendaraan dinas/operasional</v>
          </cell>
          <cell r="D15">
            <v>345900000</v>
          </cell>
          <cell r="E15">
            <v>70100000</v>
          </cell>
          <cell r="F15">
            <v>124000000</v>
          </cell>
          <cell r="G15">
            <v>78850000</v>
          </cell>
          <cell r="H15">
            <v>72950000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345900000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345900000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70100000</v>
          </cell>
          <cell r="AY15">
            <v>345900000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345900000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345900000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124000000</v>
          </cell>
          <cell r="CP15">
            <v>345900000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345900000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345900000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78850000</v>
          </cell>
          <cell r="EG15">
            <v>345900000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345900000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345900000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72950000</v>
          </cell>
          <cell r="FX15">
            <v>345900000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650000</v>
          </cell>
          <cell r="F16">
            <v>1300000</v>
          </cell>
          <cell r="G16">
            <v>650000</v>
          </cell>
          <cell r="H16">
            <v>1300000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1300000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650000</v>
          </cell>
          <cell r="F17">
            <v>1300000</v>
          </cell>
          <cell r="G17">
            <v>650000</v>
          </cell>
          <cell r="H17">
            <v>1300000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1300000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342000000</v>
          </cell>
          <cell r="E19">
            <v>69450000</v>
          </cell>
          <cell r="F19">
            <v>122700000</v>
          </cell>
          <cell r="G19">
            <v>78200000</v>
          </cell>
          <cell r="H19">
            <v>71650000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69450000</v>
          </cell>
          <cell r="AY19">
            <v>342000000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122700000</v>
          </cell>
          <cell r="CP19">
            <v>342000000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78200000</v>
          </cell>
          <cell r="EG19">
            <v>342000000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71650000</v>
          </cell>
          <cell r="FX19">
            <v>342000000</v>
          </cell>
        </row>
        <row r="20">
          <cell r="A20">
            <v>6</v>
          </cell>
          <cell r="B20" t="str">
            <v>5 . 2 . 2 . 04</v>
          </cell>
          <cell r="C20" t="str">
            <v>Belanja Premi Asuransi</v>
          </cell>
          <cell r="D20">
            <v>12000000</v>
          </cell>
          <cell r="E20">
            <v>0</v>
          </cell>
          <cell r="F20">
            <v>45000000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12000000</v>
          </cell>
        </row>
        <row r="21">
          <cell r="A21">
            <v>7</v>
          </cell>
          <cell r="B21" t="str">
            <v>5 . 2 . 2 . 04 . 02</v>
          </cell>
          <cell r="C21" t="str">
            <v>Belanja Premi Asuransi Barang Milik Daerah</v>
          </cell>
          <cell r="D21">
            <v>12000000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12000000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12000000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12000000</v>
          </cell>
        </row>
        <row r="22">
          <cell r="A22">
            <v>8</v>
          </cell>
          <cell r="B22" t="str">
            <v>5 . 2 . 2 . 05</v>
          </cell>
          <cell r="C22" t="str">
            <v>Belanja Perawatan Kendaraan Bermotor</v>
          </cell>
          <cell r="D22">
            <v>330000000</v>
          </cell>
          <cell r="E22">
            <v>69450000</v>
          </cell>
          <cell r="F22">
            <v>77700000</v>
          </cell>
          <cell r="G22">
            <v>78200000</v>
          </cell>
          <cell r="H22">
            <v>71650000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69450000</v>
          </cell>
          <cell r="AY22">
            <v>330000000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77700000</v>
          </cell>
          <cell r="CP22">
            <v>330000000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78200000</v>
          </cell>
          <cell r="EG22">
            <v>330000000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71650000</v>
          </cell>
          <cell r="FX22">
            <v>330000000</v>
          </cell>
        </row>
        <row r="23">
          <cell r="A23">
            <v>9</v>
          </cell>
          <cell r="B23" t="str">
            <v>5 . 2 . 2 . 05 . 01</v>
          </cell>
          <cell r="C23" t="str">
            <v>Belanja Jasa Service</v>
          </cell>
          <cell r="D23">
            <v>115000000</v>
          </cell>
          <cell r="E23">
            <v>28500000</v>
          </cell>
          <cell r="F23">
            <v>28500000</v>
          </cell>
          <cell r="G23">
            <v>29000000</v>
          </cell>
          <cell r="H23">
            <v>29000000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115000000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115000000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28500000</v>
          </cell>
          <cell r="AY23">
            <v>115000000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115000000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115000000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28500000</v>
          </cell>
          <cell r="CP23">
            <v>115000000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115000000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115000000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29000000</v>
          </cell>
          <cell r="EG23">
            <v>115000000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115000000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115000000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29000000</v>
          </cell>
          <cell r="FX23">
            <v>115000000</v>
          </cell>
        </row>
        <row r="24">
          <cell r="A24">
            <v>10</v>
          </cell>
          <cell r="B24" t="str">
            <v>5 . 2 . 2 . 05 . 03</v>
          </cell>
          <cell r="C24" t="str">
            <v>Belanja Bahan Bakar Minyak/Gas dan pelumas</v>
          </cell>
          <cell r="D24">
            <v>170000000</v>
          </cell>
          <cell r="E24">
            <v>40950000</v>
          </cell>
          <cell r="F24">
            <v>43200000</v>
          </cell>
          <cell r="G24">
            <v>43200000</v>
          </cell>
          <cell r="H24">
            <v>42650000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40950000</v>
          </cell>
          <cell r="AY24">
            <v>170000000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43200000</v>
          </cell>
          <cell r="CP24">
            <v>170000000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43200000</v>
          </cell>
          <cell r="EG24">
            <v>170000000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42650000</v>
          </cell>
          <cell r="FX24">
            <v>170000000</v>
          </cell>
        </row>
        <row r="25">
          <cell r="A25">
            <v>11</v>
          </cell>
          <cell r="B25" t="str">
            <v>5 . 2 . 2 . 05 . 05</v>
          </cell>
          <cell r="C25" t="str">
            <v>Belanja Surat Tanda Nomor Kendaraan</v>
          </cell>
          <cell r="D25">
            <v>45000000</v>
          </cell>
          <cell r="E25">
            <v>0</v>
          </cell>
          <cell r="F25">
            <v>6000000</v>
          </cell>
          <cell r="G25">
            <v>6000000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45000000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45000000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1.20 . 1.20.03 . 02 . 26</v>
          </cell>
          <cell r="C15" t="str">
            <v>Pemeliharaan rutin/berkala perlengkapan gedung kantor</v>
          </cell>
          <cell r="D15">
            <v>73000000</v>
          </cell>
          <cell r="E15">
            <v>15500000</v>
          </cell>
          <cell r="F15">
            <v>22500000</v>
          </cell>
          <cell r="G15">
            <v>21000000</v>
          </cell>
          <cell r="H15">
            <v>14000000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15500000</v>
          </cell>
          <cell r="AY15">
            <v>73000000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22500000</v>
          </cell>
          <cell r="CP15">
            <v>73000000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21000000</v>
          </cell>
          <cell r="EG15">
            <v>73000000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14000000</v>
          </cell>
          <cell r="FX15">
            <v>73000000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28000000</v>
          </cell>
          <cell r="E16">
            <v>6500000</v>
          </cell>
          <cell r="F16">
            <v>9000000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28000000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28000000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6500000</v>
          </cell>
          <cell r="AY16">
            <v>28000000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28000000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28000000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9000000</v>
          </cell>
          <cell r="CP16">
            <v>28000000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28000000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28000000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28000000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28000000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28000000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28000000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28000000</v>
          </cell>
          <cell r="E17">
            <v>6500000</v>
          </cell>
          <cell r="F17">
            <v>9000000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28000000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28000000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6500000</v>
          </cell>
          <cell r="AY17">
            <v>28000000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28000000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28000000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9000000</v>
          </cell>
          <cell r="CP17">
            <v>28000000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28000000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28000000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28000000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28000000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28000000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28000000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45000000</v>
          </cell>
          <cell r="E20">
            <v>9000000</v>
          </cell>
          <cell r="F20">
            <v>13500000</v>
          </cell>
          <cell r="G20">
            <v>13500000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9000000</v>
          </cell>
          <cell r="AY20">
            <v>45000000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45000000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13500000</v>
          </cell>
          <cell r="EG20">
            <v>45000000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45000000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45000000</v>
          </cell>
          <cell r="E21">
            <v>9000000</v>
          </cell>
          <cell r="F21">
            <v>13500000</v>
          </cell>
          <cell r="G21">
            <v>13500000</v>
          </cell>
          <cell r="H21">
            <v>9000000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9000000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13500000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13500000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9000000</v>
          </cell>
          <cell r="FX21">
            <v>45000000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45000000</v>
          </cell>
          <cell r="E22">
            <v>9000000</v>
          </cell>
          <cell r="F22">
            <v>13500000</v>
          </cell>
          <cell r="G22">
            <v>13500000</v>
          </cell>
          <cell r="H22">
            <v>9000000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9000000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13500000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13500000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9000000</v>
          </cell>
          <cell r="FX22">
            <v>45000000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1.20 . 1.20.03 . 02 . 28</v>
          </cell>
          <cell r="C15" t="str">
            <v>Pemeliharaan rutin/berkala peralatan gedung kantor</v>
          </cell>
          <cell r="D15">
            <v>52100000</v>
          </cell>
          <cell r="E15">
            <v>11050000</v>
          </cell>
          <cell r="F15">
            <v>16050000</v>
          </cell>
          <cell r="G15">
            <v>15000000</v>
          </cell>
          <cell r="H15">
            <v>10000000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52100000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52100000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11050000</v>
          </cell>
          <cell r="AY15">
            <v>52100000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52100000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52100000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16050000</v>
          </cell>
          <cell r="CP15">
            <v>52100000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52100000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52100000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15000000</v>
          </cell>
          <cell r="EG15">
            <v>52100000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52100000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52100000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10000000</v>
          </cell>
          <cell r="FX15">
            <v>52100000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27100000</v>
          </cell>
          <cell r="E16">
            <v>6050000</v>
          </cell>
          <cell r="F16">
            <v>8550000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27100000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27100000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6050000</v>
          </cell>
          <cell r="AY16">
            <v>27100000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27100000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27100000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8550000</v>
          </cell>
          <cell r="CP16">
            <v>27100000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27100000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27100000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27100000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27100000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27100000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27100000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27100000</v>
          </cell>
          <cell r="E17">
            <v>6050000</v>
          </cell>
          <cell r="F17">
            <v>8550000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6050000</v>
          </cell>
          <cell r="AY17">
            <v>27100000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8550000</v>
          </cell>
          <cell r="CP17">
            <v>27100000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27100000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27100000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1050000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25000000</v>
          </cell>
          <cell r="E20">
            <v>5000000</v>
          </cell>
          <cell r="F20">
            <v>7500000</v>
          </cell>
          <cell r="G20">
            <v>7500000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5000000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25000000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25000000</v>
          </cell>
          <cell r="E21">
            <v>5000000</v>
          </cell>
          <cell r="F21">
            <v>7500000</v>
          </cell>
          <cell r="G21">
            <v>7500000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</v>
          </cell>
          <cell r="AY21">
            <v>25000000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25000000</v>
          </cell>
          <cell r="E22">
            <v>5000000</v>
          </cell>
          <cell r="F22">
            <v>7500000</v>
          </cell>
          <cell r="G22">
            <v>7500000</v>
          </cell>
          <cell r="H22">
            <v>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</v>
          </cell>
          <cell r="AY22">
            <v>25000000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7500000</v>
          </cell>
          <cell r="CP22">
            <v>25000000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7500000</v>
          </cell>
          <cell r="EG22">
            <v>25000000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5000000</v>
          </cell>
          <cell r="FX22">
            <v>25000000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1.20 . 1.20.03 . 02 . 42</v>
          </cell>
          <cell r="C15" t="str">
            <v>Rehabilitasi sedang/berat gedung kantor</v>
          </cell>
          <cell r="D15">
            <v>1117050000</v>
          </cell>
          <cell r="E15">
            <v>608150000</v>
          </cell>
          <cell r="F15">
            <v>508900000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1117050000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1117050000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608150000</v>
          </cell>
          <cell r="AY15">
            <v>1117050000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1117050000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1117050000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508900000</v>
          </cell>
          <cell r="CP15">
            <v>1117050000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1117050000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1117050000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1117050000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1117050000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1117050000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1117050000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1112250000</v>
          </cell>
          <cell r="E19">
            <v>605750000</v>
          </cell>
          <cell r="F19">
            <v>506500000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1112250000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1112250000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605750000</v>
          </cell>
          <cell r="AY19">
            <v>1112250000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1112250000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1112250000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506500000</v>
          </cell>
          <cell r="CP19">
            <v>1112250000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1112250000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1112250000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1112250000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1112250000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1112250000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1112250000</v>
          </cell>
        </row>
        <row r="20">
          <cell r="A20">
            <v>6</v>
          </cell>
          <cell r="B20" t="str">
            <v>5 . 2 . 3 . 24</v>
          </cell>
          <cell r="C20" t="str">
            <v>Belanja Modal Pengadaan Penerangan Jalan, Taman dan Hutan Kota</v>
          </cell>
          <cell r="D20">
            <v>49000000</v>
          </cell>
          <cell r="E20">
            <v>0</v>
          </cell>
          <cell r="F20">
            <v>49000000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49000000</v>
          </cell>
          <cell r="CP20">
            <v>49000000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49000000</v>
          </cell>
        </row>
        <row r="21">
          <cell r="A21">
            <v>7</v>
          </cell>
          <cell r="B21" t="str">
            <v>5 . 2 . 3 . 24 . 02</v>
          </cell>
          <cell r="C21" t="str">
            <v>Belanja modal Pengadaan lampu hias taman</v>
          </cell>
          <cell r="D21">
            <v>49000000</v>
          </cell>
          <cell r="E21">
            <v>0</v>
          </cell>
          <cell r="F21">
            <v>49000000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49000000</v>
          </cell>
          <cell r="CP21">
            <v>49000000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49000000</v>
          </cell>
        </row>
        <row r="22">
          <cell r="A22">
            <v>8</v>
          </cell>
          <cell r="B22" t="str">
            <v>5 . 2 . 3 . 26</v>
          </cell>
          <cell r="C22" t="str">
            <v>Belanja Modal Pengadaan Konstruksi / Pembelian*) Bangunan</v>
          </cell>
          <cell r="D22">
            <v>1063250000</v>
          </cell>
          <cell r="E22">
            <v>605750000</v>
          </cell>
          <cell r="F22">
            <v>457500000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1063250000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1063250000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605750000</v>
          </cell>
          <cell r="AY22">
            <v>1063250000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1063250000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1063250000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457500000</v>
          </cell>
          <cell r="CP22">
            <v>1063250000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1063250000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1063250000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1063250000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1063250000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1063250000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1063250000</v>
          </cell>
        </row>
        <row r="23">
          <cell r="A23">
            <v>9</v>
          </cell>
          <cell r="B23" t="str">
            <v>5 . 2 . 3 . 26 . 01</v>
          </cell>
          <cell r="C23" t="str">
            <v>Belanja modal Pengadaan konstruksi/pembelian gedung kantor</v>
          </cell>
          <cell r="D23">
            <v>1063250000</v>
          </cell>
          <cell r="E23">
            <v>605750000</v>
          </cell>
          <cell r="F23">
            <v>457500000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1063250000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1063250000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605750000</v>
          </cell>
          <cell r="AY23">
            <v>1063250000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1063250000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1063250000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457500000</v>
          </cell>
          <cell r="CP23">
            <v>1063250000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1063250000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1063250000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1063250000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1063250000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1063250000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1063250000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1.20 . 1.20.03 . 03 . 02</v>
          </cell>
          <cell r="C15" t="str">
            <v>Pengadaan pakaian dinas beserta perlengkapannya</v>
          </cell>
          <cell r="D15">
            <v>905300000</v>
          </cell>
          <cell r="E15">
            <v>0</v>
          </cell>
          <cell r="F15">
            <v>853800000</v>
          </cell>
          <cell r="G15">
            <v>51500000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905300000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905300000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905300000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905300000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905300000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853800000</v>
          </cell>
          <cell r="CP15">
            <v>905300000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905300000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905300000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51500000</v>
          </cell>
          <cell r="EG15">
            <v>905300000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905300000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905300000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905300000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16350000</v>
          </cell>
          <cell r="E16">
            <v>0</v>
          </cell>
          <cell r="F16">
            <v>9800000</v>
          </cell>
          <cell r="G16">
            <v>6550000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16350000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9800000</v>
          </cell>
          <cell r="CP16">
            <v>16350000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6550000</v>
          </cell>
          <cell r="EG16">
            <v>16350000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16350000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16350000</v>
          </cell>
          <cell r="E17">
            <v>0</v>
          </cell>
          <cell r="F17">
            <v>9800000</v>
          </cell>
          <cell r="G17">
            <v>6550000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9800000</v>
          </cell>
          <cell r="CP17">
            <v>16350000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16350000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0</v>
          </cell>
          <cell r="F18">
            <v>3300000</v>
          </cell>
          <cell r="G18">
            <v>3300000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3300000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9750000</v>
          </cell>
          <cell r="E19">
            <v>0</v>
          </cell>
          <cell r="F19">
            <v>6500000</v>
          </cell>
          <cell r="G19">
            <v>3250000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6500000</v>
          </cell>
          <cell r="CP19">
            <v>9750000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3250000</v>
          </cell>
          <cell r="EG19">
            <v>9750000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9750000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888950000</v>
          </cell>
          <cell r="E20">
            <v>0</v>
          </cell>
          <cell r="F20">
            <v>844000000</v>
          </cell>
          <cell r="G20">
            <v>44950000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888950000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888950000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888950000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888950000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888950000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844000000</v>
          </cell>
          <cell r="CP20">
            <v>888950000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888950000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888950000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44950000</v>
          </cell>
          <cell r="EG20">
            <v>888950000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888950000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888950000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888950000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0</v>
          </cell>
          <cell r="F21">
            <v>500000</v>
          </cell>
          <cell r="G21">
            <v>500000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0</v>
          </cell>
          <cell r="F22">
            <v>500000</v>
          </cell>
          <cell r="G22">
            <v>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500000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2000000</v>
          </cell>
          <cell r="E23">
            <v>0</v>
          </cell>
          <cell r="F23">
            <v>2000000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5 . 2 . 2 . 03 . 04</v>
          </cell>
          <cell r="C24" t="str">
            <v>Belanja Jasa pengumuman lelang/ pemenang lelang</v>
          </cell>
          <cell r="D24">
            <v>2000000</v>
          </cell>
          <cell r="E24">
            <v>0</v>
          </cell>
          <cell r="F24">
            <v>2000000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2000000</v>
          </cell>
          <cell r="CP24">
            <v>2000000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2250000</v>
          </cell>
          <cell r="E25">
            <v>0</v>
          </cell>
          <cell r="F25">
            <v>1500000</v>
          </cell>
          <cell r="G25">
            <v>750000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</v>
          </cell>
          <cell r="CP25">
            <v>2250000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750000</v>
          </cell>
          <cell r="EG25">
            <v>2250000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2250000</v>
          </cell>
        </row>
        <row r="26">
          <cell r="A26">
            <v>12</v>
          </cell>
          <cell r="B26" t="str">
            <v>5 . 2 . 2 . 06 . 02</v>
          </cell>
          <cell r="C26" t="str">
            <v>Belanja Penggandaan/Fotocopy</v>
          </cell>
          <cell r="D26">
            <v>2250000</v>
          </cell>
          <cell r="E26">
            <v>0</v>
          </cell>
          <cell r="F26">
            <v>1500000</v>
          </cell>
          <cell r="G26">
            <v>750000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2250000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2250000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2250000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2250000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2250000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</v>
          </cell>
          <cell r="CP26">
            <v>2250000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2250000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2250000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750000</v>
          </cell>
          <cell r="EG26">
            <v>2250000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2250000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2250000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2250000</v>
          </cell>
        </row>
        <row r="27">
          <cell r="A27">
            <v>13</v>
          </cell>
          <cell r="B27" t="str">
            <v>5 . 2 . 2 . 12</v>
          </cell>
          <cell r="C27" t="str">
            <v>Belanja Pakaian Dinas dan Atributnya</v>
          </cell>
          <cell r="D27">
            <v>883700000</v>
          </cell>
          <cell r="E27">
            <v>0</v>
          </cell>
          <cell r="F27">
            <v>840000000</v>
          </cell>
          <cell r="G27">
            <v>43700000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883700000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883700000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883700000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883700000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883700000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840000000</v>
          </cell>
          <cell r="CP27">
            <v>883700000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883700000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883700000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43700000</v>
          </cell>
          <cell r="EG27">
            <v>883700000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883700000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883700000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883700000</v>
          </cell>
        </row>
        <row r="28">
          <cell r="A28">
            <v>14</v>
          </cell>
          <cell r="B28" t="str">
            <v>5 . 2 . 2 . 12 . 01</v>
          </cell>
          <cell r="C28" t="str">
            <v>Belanja Pakaian Dinas KDH dan WKDH</v>
          </cell>
          <cell r="D28">
            <v>40000000</v>
          </cell>
          <cell r="E28">
            <v>0</v>
          </cell>
          <cell r="F28">
            <v>0</v>
          </cell>
          <cell r="G28">
            <v>40000000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40000000</v>
          </cell>
          <cell r="EG28">
            <v>40000000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40000000</v>
          </cell>
        </row>
        <row r="29">
          <cell r="A29">
            <v>15</v>
          </cell>
          <cell r="B29" t="str">
            <v>5 . 2 . 2 . 12 . 02</v>
          </cell>
          <cell r="C29" t="str">
            <v>Belanja Pakaian Sipil Harian (PSH)</v>
          </cell>
          <cell r="D29">
            <v>1000000</v>
          </cell>
          <cell r="E29">
            <v>0</v>
          </cell>
          <cell r="F29">
            <v>0</v>
          </cell>
          <cell r="G29">
            <v>1000000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1000000</v>
          </cell>
          <cell r="EG29">
            <v>1000000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</v>
          </cell>
        </row>
        <row r="30">
          <cell r="A30">
            <v>16</v>
          </cell>
          <cell r="B30" t="str">
            <v>5 . 2 . 2 . 12 . 03</v>
          </cell>
          <cell r="C30" t="str">
            <v>Belanja Pakaian Sipil Lengkap (PSL)</v>
          </cell>
          <cell r="D30">
            <v>2000000</v>
          </cell>
          <cell r="E30">
            <v>0</v>
          </cell>
          <cell r="F30">
            <v>0</v>
          </cell>
          <cell r="G30">
            <v>2000000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2000000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2000000</v>
          </cell>
          <cell r="EG30">
            <v>2000000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2000000</v>
          </cell>
        </row>
        <row r="31">
          <cell r="A31">
            <v>17</v>
          </cell>
          <cell r="B31" t="str">
            <v>5 . 2 . 2 . 12 . 04</v>
          </cell>
          <cell r="C31" t="str">
            <v>Belanja Pakaian Dinas Harian (PDH)</v>
          </cell>
          <cell r="D31">
            <v>840000000</v>
          </cell>
          <cell r="E31">
            <v>0</v>
          </cell>
          <cell r="F31">
            <v>840000000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840000000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840000000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840000000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840000000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840000000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840000000</v>
          </cell>
          <cell r="CP31">
            <v>840000000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840000000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840000000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840000000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840000000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840000000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840000000</v>
          </cell>
        </row>
        <row r="32">
          <cell r="A32">
            <v>18</v>
          </cell>
          <cell r="B32" t="str">
            <v>5 . 2 . 2 . 12 . 07</v>
          </cell>
          <cell r="C32" t="str">
            <v>Belanja pakaian dinas lainnya</v>
          </cell>
          <cell r="D32">
            <v>700000</v>
          </cell>
          <cell r="E32">
            <v>0</v>
          </cell>
          <cell r="F32">
            <v>0</v>
          </cell>
          <cell r="G32">
            <v>700000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700000</v>
          </cell>
          <cell r="EG32">
            <v>700000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1.20 . 1.20.03 . 06 . 01</v>
          </cell>
          <cell r="C15" t="str">
            <v>Penyusunan laporan capaian kinerja dan ikhtisar realisasi kinerja SKPD</v>
          </cell>
          <cell r="D15">
            <v>60395500</v>
          </cell>
          <cell r="E15">
            <v>51833000</v>
          </cell>
          <cell r="F15">
            <v>587500</v>
          </cell>
          <cell r="G15">
            <v>7387500</v>
          </cell>
          <cell r="H15">
            <v>587500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60395500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60395500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51833000</v>
          </cell>
          <cell r="AY15">
            <v>60395500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60395500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60395500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587500</v>
          </cell>
          <cell r="CP15">
            <v>60395500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60395500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60395500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7387500</v>
          </cell>
          <cell r="EG15">
            <v>60395500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60395500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60395500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587500</v>
          </cell>
          <cell r="FX15">
            <v>60395500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24850000</v>
          </cell>
          <cell r="E16">
            <v>18387500</v>
          </cell>
          <cell r="F16">
            <v>487500</v>
          </cell>
          <cell r="G16">
            <v>5487500</v>
          </cell>
          <cell r="H16">
            <v>487500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24850000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24850000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18387500</v>
          </cell>
          <cell r="AY16">
            <v>24850000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24850000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24850000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487500</v>
          </cell>
          <cell r="CP16">
            <v>24850000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24850000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24850000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5487500</v>
          </cell>
          <cell r="EG16">
            <v>24850000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24850000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24850000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487500</v>
          </cell>
          <cell r="FX16">
            <v>24850000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10487500</v>
          </cell>
          <cell r="F17">
            <v>487500</v>
          </cell>
          <cell r="G17">
            <v>5487500</v>
          </cell>
          <cell r="H17">
            <v>487500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10487500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487500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5487500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487500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1950000</v>
          </cell>
          <cell r="E18">
            <v>487500</v>
          </cell>
          <cell r="F18">
            <v>487500</v>
          </cell>
          <cell r="G18">
            <v>487500</v>
          </cell>
          <cell r="H18">
            <v>487500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487500</v>
          </cell>
          <cell r="AY18">
            <v>1950000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487500</v>
          </cell>
          <cell r="CP18">
            <v>1950000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487500</v>
          </cell>
          <cell r="EG18">
            <v>1950000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487500</v>
          </cell>
          <cell r="FX18">
            <v>1950000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10000000</v>
          </cell>
          <cell r="E19">
            <v>10000000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10000000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5000000</v>
          </cell>
          <cell r="E20">
            <v>0</v>
          </cell>
          <cell r="F20">
            <v>0</v>
          </cell>
          <cell r="G20">
            <v>5000000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5000000</v>
          </cell>
          <cell r="EG20">
            <v>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7900000</v>
          </cell>
          <cell r="E21">
            <v>7900000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7900000</v>
          </cell>
          <cell r="AY21">
            <v>7900000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7900000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7900000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7900000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6000000</v>
          </cell>
          <cell r="E22">
            <v>6000000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6000000</v>
          </cell>
          <cell r="AY22">
            <v>6000000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6000000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6000000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6000000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1900000</v>
          </cell>
          <cell r="E23">
            <v>1900000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1900000</v>
          </cell>
          <cell r="AY23">
            <v>1900000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35545500</v>
          </cell>
          <cell r="E24">
            <v>33445500</v>
          </cell>
          <cell r="F24">
            <v>100000</v>
          </cell>
          <cell r="G24">
            <v>1900000</v>
          </cell>
          <cell r="H24">
            <v>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35545500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35545500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33445500</v>
          </cell>
          <cell r="AY24">
            <v>35545500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35545500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35545500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</v>
          </cell>
          <cell r="CP24">
            <v>35545500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35545500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35545500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1900000</v>
          </cell>
          <cell r="EG24">
            <v>35545500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35545500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35545500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100000</v>
          </cell>
          <cell r="FX24">
            <v>35545500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100000</v>
          </cell>
          <cell r="F25">
            <v>100000</v>
          </cell>
          <cell r="G25">
            <v>700000</v>
          </cell>
          <cell r="H25">
            <v>100000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100000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100000</v>
          </cell>
          <cell r="F26">
            <v>100000</v>
          </cell>
          <cell r="G26">
            <v>700000</v>
          </cell>
          <cell r="H26">
            <v>100000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100000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9290000</v>
          </cell>
          <cell r="E27">
            <v>9290000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9290000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9290000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9290000</v>
          </cell>
          <cell r="AY27">
            <v>9290000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9290000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9290000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9290000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9290000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9290000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9290000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9290000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9290000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9290000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9290000</v>
          </cell>
          <cell r="E28">
            <v>9290000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9290000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9290000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9290000</v>
          </cell>
          <cell r="AY28">
            <v>9290000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9290000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9290000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9290000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9290000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9290000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9290000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9290000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9290000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9290000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2100000</v>
          </cell>
          <cell r="E29">
            <v>2100000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2100000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2100000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2100000</v>
          </cell>
          <cell r="AY29">
            <v>2100000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2100000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2100000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2100000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2100000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2100000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2100000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2100000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2100000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2100000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1800000</v>
          </cell>
          <cell r="E30">
            <v>1800000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1800000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1800000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1800000</v>
          </cell>
          <cell r="AY30">
            <v>1800000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1800000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1800000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1800000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1800000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1800000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1800000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1800000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1800000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1800000</v>
          </cell>
        </row>
        <row r="31">
          <cell r="A31">
            <v>17</v>
          </cell>
          <cell r="B31" t="str">
            <v>5 . 2 . 2 . 03 . 13</v>
          </cell>
          <cell r="C31" t="str">
            <v>Belanja Dokumentasi</v>
          </cell>
          <cell r="D31">
            <v>300000</v>
          </cell>
          <cell r="E31">
            <v>300000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300000</v>
          </cell>
          <cell r="AY31">
            <v>300000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300000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300000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8185500</v>
          </cell>
          <cell r="E32">
            <v>8185500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8185500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8185500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8185500</v>
          </cell>
          <cell r="AY32">
            <v>8185500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8185500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8185500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8185500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8185500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8185500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8185500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8185500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8185500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8185500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3685500</v>
          </cell>
          <cell r="E33">
            <v>3685500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3685500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3685500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3685500</v>
          </cell>
          <cell r="AY33">
            <v>3685500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3685500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3685500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3685500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3685500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3685500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3685500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3685500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3685500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3685500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4500000</v>
          </cell>
          <cell r="E34">
            <v>4500000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4500000</v>
          </cell>
          <cell r="AY34">
            <v>4500000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3000000</v>
          </cell>
          <cell r="E35">
            <v>3000000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3000000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3000000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3000000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3000000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3000000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3000000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3000000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3000000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3000000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3000000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3000000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3000000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3000000</v>
          </cell>
          <cell r="E36">
            <v>3000000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3000000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3000000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10770000</v>
          </cell>
          <cell r="E37">
            <v>10770000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10770000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10770000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10770000</v>
          </cell>
          <cell r="AY37">
            <v>10770000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10770000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10770000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10770000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10770000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10770000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10770000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10770000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10770000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10770000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10770000</v>
          </cell>
          <cell r="E38">
            <v>10770000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10770000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10770000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10770000</v>
          </cell>
          <cell r="AY38">
            <v>10770000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10770000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10770000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10770000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10770000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10770000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10770000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10770000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10770000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10770000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1200000</v>
          </cell>
          <cell r="E39">
            <v>0</v>
          </cell>
          <cell r="F39">
            <v>0</v>
          </cell>
          <cell r="G39">
            <v>1200000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1200000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1200000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1200000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1200000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1200000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1200000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1200000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1200000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1200000</v>
          </cell>
          <cell r="EG39">
            <v>1200000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1200000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1200000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1200000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1200000</v>
          </cell>
          <cell r="E40">
            <v>0</v>
          </cell>
          <cell r="F40">
            <v>0</v>
          </cell>
          <cell r="G40">
            <v>1200000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1200000</v>
          </cell>
          <cell r="EG40">
            <v>1200000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1200000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1.20 . 1.20.03 . 06 . 02</v>
          </cell>
          <cell r="C15" t="str">
            <v>Penyusunan pelaporan keuangan semesteran</v>
          </cell>
          <cell r="D15">
            <v>48694990</v>
          </cell>
          <cell r="E15">
            <v>0</v>
          </cell>
          <cell r="F15">
            <v>11980000</v>
          </cell>
          <cell r="G15">
            <v>24710000</v>
          </cell>
          <cell r="H15">
            <v>12004990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48694990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48694990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48694990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48694990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48694990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11980000</v>
          </cell>
          <cell r="CP15">
            <v>48694990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48694990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48694990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24710000</v>
          </cell>
          <cell r="EG15">
            <v>48694990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48694990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48694990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12004990</v>
          </cell>
          <cell r="FX15">
            <v>48694990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15410000</v>
          </cell>
          <cell r="E16">
            <v>0</v>
          </cell>
          <cell r="F16">
            <v>2390000</v>
          </cell>
          <cell r="G16">
            <v>10630000</v>
          </cell>
          <cell r="H16">
            <v>2390000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15410000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15410000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15410000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15410000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15410000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2390000</v>
          </cell>
          <cell r="CP16">
            <v>15410000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15410000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15410000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10630000</v>
          </cell>
          <cell r="EG16">
            <v>15410000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15410000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15410000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2390000</v>
          </cell>
          <cell r="FX16">
            <v>15410000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7250000</v>
          </cell>
          <cell r="E17">
            <v>0</v>
          </cell>
          <cell r="F17">
            <v>350000</v>
          </cell>
          <cell r="G17">
            <v>6550000</v>
          </cell>
          <cell r="H17">
            <v>350000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7250000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7250000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7250000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7250000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7250000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7250000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7250000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7250000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7250000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7250000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7250000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350000</v>
          </cell>
          <cell r="FX17">
            <v>7250000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1400000</v>
          </cell>
          <cell r="E18">
            <v>0</v>
          </cell>
          <cell r="F18">
            <v>350000</v>
          </cell>
          <cell r="G18">
            <v>700000</v>
          </cell>
          <cell r="H18">
            <v>350000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1400000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1400000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1400000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1400000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1400000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1400000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1400000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1400000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1400000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1400000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1400000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350000</v>
          </cell>
          <cell r="FX18">
            <v>1400000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0</v>
          </cell>
          <cell r="F19">
            <v>0</v>
          </cell>
          <cell r="G19">
            <v>5850000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5850000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0</v>
          </cell>
          <cell r="F20">
            <v>2040000</v>
          </cell>
          <cell r="G20">
            <v>4080000</v>
          </cell>
          <cell r="H20">
            <v>2040000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2040000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4080000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2040000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0</v>
          </cell>
          <cell r="F21">
            <v>2040000</v>
          </cell>
          <cell r="G21">
            <v>4080000</v>
          </cell>
          <cell r="H21">
            <v>2040000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2040000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4080000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2040000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33284990</v>
          </cell>
          <cell r="E22">
            <v>0</v>
          </cell>
          <cell r="F22">
            <v>9590000</v>
          </cell>
          <cell r="G22">
            <v>14080000</v>
          </cell>
          <cell r="H22">
            <v>9614990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33284990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33284990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33284990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33284990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33284990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9590000</v>
          </cell>
          <cell r="CP22">
            <v>33284990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33284990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33284990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14080000</v>
          </cell>
          <cell r="EG22">
            <v>33284990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33284990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33284990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9614990</v>
          </cell>
          <cell r="FX22">
            <v>33284990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0</v>
          </cell>
          <cell r="F23">
            <v>250000</v>
          </cell>
          <cell r="G23">
            <v>500000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0</v>
          </cell>
          <cell r="F24">
            <v>250000</v>
          </cell>
          <cell r="G24">
            <v>500000</v>
          </cell>
          <cell r="H24">
            <v>250000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250000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7024990</v>
          </cell>
          <cell r="E25">
            <v>0</v>
          </cell>
          <cell r="F25">
            <v>1000000</v>
          </cell>
          <cell r="G25">
            <v>5000000</v>
          </cell>
          <cell r="H25">
            <v>1024990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7024990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7024990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7024990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7024990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7024990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7024990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7024990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7024990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5000000</v>
          </cell>
          <cell r="EG25">
            <v>7024990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7024990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7024990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1024990</v>
          </cell>
          <cell r="FX25">
            <v>7024990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2500000</v>
          </cell>
          <cell r="E26">
            <v>0</v>
          </cell>
          <cell r="F26">
            <v>0</v>
          </cell>
          <cell r="G26">
            <v>2500000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2500000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4524990</v>
          </cell>
          <cell r="E27">
            <v>0</v>
          </cell>
          <cell r="F27">
            <v>1000000</v>
          </cell>
          <cell r="G27">
            <v>2500000</v>
          </cell>
          <cell r="H27">
            <v>1024990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4524990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4524990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4524990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4524990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4524990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4524990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4524990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4524990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2500000</v>
          </cell>
          <cell r="EG27">
            <v>4524990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4524990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4524990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1024990</v>
          </cell>
          <cell r="FX27">
            <v>4524990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9000000</v>
          </cell>
          <cell r="E28">
            <v>0</v>
          </cell>
          <cell r="F28">
            <v>3000000</v>
          </cell>
          <cell r="G28">
            <v>3000000</v>
          </cell>
          <cell r="H28">
            <v>3000000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9000000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9000000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3000000</v>
          </cell>
          <cell r="EG28">
            <v>9000000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3000000</v>
          </cell>
          <cell r="FX28">
            <v>9000000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9000000</v>
          </cell>
          <cell r="E29">
            <v>0</v>
          </cell>
          <cell r="F29">
            <v>3000000</v>
          </cell>
          <cell r="G29">
            <v>3000000</v>
          </cell>
          <cell r="H29">
            <v>3000000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9000000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9000000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3000000</v>
          </cell>
          <cell r="EG29">
            <v>9000000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3000000</v>
          </cell>
          <cell r="FX29">
            <v>9000000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16260000</v>
          </cell>
          <cell r="E30">
            <v>0</v>
          </cell>
          <cell r="F30">
            <v>5340000</v>
          </cell>
          <cell r="G30">
            <v>5580000</v>
          </cell>
          <cell r="H30">
            <v>5340000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16260000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16260000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16260000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16260000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16260000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5340000</v>
          </cell>
          <cell r="CP30">
            <v>16260000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16260000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16260000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5580000</v>
          </cell>
          <cell r="EG30">
            <v>16260000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16260000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16260000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5340000</v>
          </cell>
          <cell r="FX30">
            <v>16260000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16260000</v>
          </cell>
          <cell r="E31">
            <v>0</v>
          </cell>
          <cell r="F31">
            <v>5340000</v>
          </cell>
          <cell r="G31">
            <v>5580000</v>
          </cell>
          <cell r="H31">
            <v>5340000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16260000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16260000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16260000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16260000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16260000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5340000</v>
          </cell>
          <cell r="CP31">
            <v>16260000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16260000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16260000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5580000</v>
          </cell>
          <cell r="EG31">
            <v>16260000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16260000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16260000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5340000</v>
          </cell>
          <cell r="FX31">
            <v>16260000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1.20 . 1.20.03 . 06 . 04</v>
          </cell>
          <cell r="C15" t="str">
            <v>Penyusunan pelaporan keuangan akhir tahun</v>
          </cell>
          <cell r="D15">
            <v>30857500</v>
          </cell>
          <cell r="E15">
            <v>30857500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30857500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30857500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30857500</v>
          </cell>
          <cell r="AY15">
            <v>30857500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30857500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30857500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30857500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30857500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30857500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30857500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30857500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30857500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30857500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15060000</v>
          </cell>
          <cell r="E16">
            <v>15060000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15060000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15060000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15060000</v>
          </cell>
          <cell r="AY16">
            <v>15060000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15060000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15060000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15060000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15060000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15060000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15060000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15060000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15060000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15060000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6900000</v>
          </cell>
          <cell r="E17">
            <v>6900000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6900000</v>
          </cell>
          <cell r="AY17">
            <v>6900000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6900000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6900000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1050000</v>
          </cell>
          <cell r="E18">
            <v>1050000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1050000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1050000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1050000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5850000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5850000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8160000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8160000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8160000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8160000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15797500</v>
          </cell>
          <cell r="E22">
            <v>15797500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15797500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15797500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15797500</v>
          </cell>
          <cell r="AY22">
            <v>15797500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15797500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15797500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15797500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15797500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15797500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15797500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15797500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15797500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15797500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1000000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4500000</v>
          </cell>
          <cell r="E25">
            <v>4500000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4500000</v>
          </cell>
          <cell r="AY25">
            <v>4500000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3000000</v>
          </cell>
          <cell r="E26">
            <v>3000000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3000000</v>
          </cell>
          <cell r="AY26">
            <v>3000000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1500000</v>
          </cell>
          <cell r="E27">
            <v>1500000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3000000</v>
          </cell>
          <cell r="E28">
            <v>3000000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3000000</v>
          </cell>
          <cell r="AY28">
            <v>3000000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3000000</v>
          </cell>
          <cell r="E29">
            <v>3000000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3000000</v>
          </cell>
          <cell r="AY29">
            <v>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3000000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7297500</v>
          </cell>
          <cell r="E30">
            <v>7297500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7297500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7297500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7297500</v>
          </cell>
          <cell r="AY30">
            <v>7297500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7297500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7297500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7297500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7297500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7297500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7297500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7297500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7297500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7297500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7297500</v>
          </cell>
          <cell r="E31">
            <v>7297500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7297500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7297500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7297500</v>
          </cell>
          <cell r="AY31">
            <v>7297500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7297500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7297500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7297500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7297500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7297500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7297500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7297500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7297500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7297500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1.19 . 1.20.03 . 18 . 01</v>
          </cell>
          <cell r="C15" t="str">
            <v>Fasilitasi pencapaian Halaqoh dan berbagai forum keagamaan lainnya dalam upaya peningkatan wawasan kebangsaan</v>
          </cell>
          <cell r="D15">
            <v>190780000</v>
          </cell>
          <cell r="E15">
            <v>48660000</v>
          </cell>
          <cell r="F15">
            <v>48660000</v>
          </cell>
          <cell r="G15">
            <v>46710000</v>
          </cell>
          <cell r="H15">
            <v>46750000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190780000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190780000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48660000</v>
          </cell>
          <cell r="AY15">
            <v>190780000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190780000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190780000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48660000</v>
          </cell>
          <cell r="CP15">
            <v>190780000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190780000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190780000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46710000</v>
          </cell>
          <cell r="EG15">
            <v>190780000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190780000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190780000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46750000</v>
          </cell>
          <cell r="FX15">
            <v>190780000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101900000</v>
          </cell>
          <cell r="E16">
            <v>26441000</v>
          </cell>
          <cell r="F16">
            <v>26441000</v>
          </cell>
          <cell r="G16">
            <v>24491000</v>
          </cell>
          <cell r="H16">
            <v>24527000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26441000</v>
          </cell>
          <cell r="AY16">
            <v>101900000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26441000</v>
          </cell>
          <cell r="CP16">
            <v>101900000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24491000</v>
          </cell>
          <cell r="EG16">
            <v>101900000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24527000</v>
          </cell>
          <cell r="FX16">
            <v>101900000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101900000</v>
          </cell>
          <cell r="E17">
            <v>26441000</v>
          </cell>
          <cell r="F17">
            <v>26441000</v>
          </cell>
          <cell r="G17">
            <v>24491000</v>
          </cell>
          <cell r="H17">
            <v>24527000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26441000</v>
          </cell>
          <cell r="AY17">
            <v>101900000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26441000</v>
          </cell>
          <cell r="CP17">
            <v>101900000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24491000</v>
          </cell>
          <cell r="EG17">
            <v>101900000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24527000</v>
          </cell>
          <cell r="FX17">
            <v>101900000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1400000</v>
          </cell>
          <cell r="E19">
            <v>341000</v>
          </cell>
          <cell r="F19">
            <v>341000</v>
          </cell>
          <cell r="G19">
            <v>341000</v>
          </cell>
          <cell r="H19">
            <v>377000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341000</v>
          </cell>
          <cell r="AY19">
            <v>1400000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341000</v>
          </cell>
          <cell r="CP19">
            <v>1400000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341000</v>
          </cell>
          <cell r="EG19">
            <v>1400000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377000</v>
          </cell>
          <cell r="FX19">
            <v>1400000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96600000</v>
          </cell>
          <cell r="E20">
            <v>24150000</v>
          </cell>
          <cell r="F20">
            <v>24150000</v>
          </cell>
          <cell r="G20">
            <v>24150000</v>
          </cell>
          <cell r="H20">
            <v>24150000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24150000</v>
          </cell>
          <cell r="AY20">
            <v>96600000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24150000</v>
          </cell>
          <cell r="CP20">
            <v>96600000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24150000</v>
          </cell>
          <cell r="EG20">
            <v>96600000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96600000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24150000</v>
          </cell>
          <cell r="FX20">
            <v>96600000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88880000</v>
          </cell>
          <cell r="E21">
            <v>22219000</v>
          </cell>
          <cell r="F21">
            <v>22219000</v>
          </cell>
          <cell r="G21">
            <v>22219000</v>
          </cell>
          <cell r="H21">
            <v>22223000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88880000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88880000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22219000</v>
          </cell>
          <cell r="AY21">
            <v>88880000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88880000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88880000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22219000</v>
          </cell>
          <cell r="CP21">
            <v>88880000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88880000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88880000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22219000</v>
          </cell>
          <cell r="EG21">
            <v>88880000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88880000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88880000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22223000</v>
          </cell>
          <cell r="FX21">
            <v>88880000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1180000</v>
          </cell>
          <cell r="E22">
            <v>295000</v>
          </cell>
          <cell r="F22">
            <v>295000</v>
          </cell>
          <cell r="G22">
            <v>295000</v>
          </cell>
          <cell r="H22">
            <v>295000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1180000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1180000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295000</v>
          </cell>
          <cell r="AY22">
            <v>1180000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1180000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1180000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295000</v>
          </cell>
          <cell r="CP22">
            <v>1180000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1180000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1180000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295000</v>
          </cell>
          <cell r="EG22">
            <v>1180000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1180000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1180000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295000</v>
          </cell>
          <cell r="FX22">
            <v>1180000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180000</v>
          </cell>
          <cell r="E24">
            <v>45000</v>
          </cell>
          <cell r="F24">
            <v>45000</v>
          </cell>
          <cell r="G24">
            <v>45000</v>
          </cell>
          <cell r="H24">
            <v>45000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45000</v>
          </cell>
          <cell r="AY24">
            <v>180000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45000</v>
          </cell>
          <cell r="CP24">
            <v>180000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45000</v>
          </cell>
          <cell r="EG24">
            <v>180000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45000</v>
          </cell>
          <cell r="FX24">
            <v>180000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26400000</v>
          </cell>
          <cell r="E25">
            <v>6600000</v>
          </cell>
          <cell r="F25">
            <v>6600000</v>
          </cell>
          <cell r="G25">
            <v>6600000</v>
          </cell>
          <cell r="H25">
            <v>6600000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26400000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26400000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6600000</v>
          </cell>
          <cell r="AY25">
            <v>26400000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26400000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26400000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6600000</v>
          </cell>
          <cell r="CP25">
            <v>26400000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26400000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26400000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6600000</v>
          </cell>
          <cell r="EG25">
            <v>26400000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26400000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26400000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6600000</v>
          </cell>
          <cell r="FX25">
            <v>26400000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26400000</v>
          </cell>
          <cell r="E26">
            <v>6600000</v>
          </cell>
          <cell r="F26">
            <v>6600000</v>
          </cell>
          <cell r="G26">
            <v>6600000</v>
          </cell>
          <cell r="H26">
            <v>6600000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26400000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26400000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6600000</v>
          </cell>
          <cell r="AY26">
            <v>26400000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26400000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26400000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6600000</v>
          </cell>
          <cell r="CP26">
            <v>26400000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26400000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26400000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6600000</v>
          </cell>
          <cell r="EG26">
            <v>26400000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26400000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26400000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6600000</v>
          </cell>
          <cell r="FX26">
            <v>26400000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61300000</v>
          </cell>
          <cell r="E27">
            <v>15324000</v>
          </cell>
          <cell r="F27">
            <v>15324000</v>
          </cell>
          <cell r="G27">
            <v>15324000</v>
          </cell>
          <cell r="H27">
            <v>15328000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61300000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61300000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15324000</v>
          </cell>
          <cell r="AY27">
            <v>61300000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61300000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61300000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15324000</v>
          </cell>
          <cell r="CP27">
            <v>61300000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61300000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61300000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15324000</v>
          </cell>
          <cell r="EG27">
            <v>61300000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61300000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61300000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15328000</v>
          </cell>
          <cell r="FX27">
            <v>61300000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61300000</v>
          </cell>
          <cell r="E28">
            <v>15324000</v>
          </cell>
          <cell r="F28">
            <v>15324000</v>
          </cell>
          <cell r="G28">
            <v>15324000</v>
          </cell>
          <cell r="H28">
            <v>15328000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61300000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61300000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15324000</v>
          </cell>
          <cell r="AY28">
            <v>61300000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61300000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61300000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15324000</v>
          </cell>
          <cell r="CP28">
            <v>61300000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61300000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61300000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15324000</v>
          </cell>
          <cell r="EG28">
            <v>61300000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61300000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61300000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15328000</v>
          </cell>
          <cell r="FX28">
            <v>61300000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1.20 . 1.20.03 . 16 . 01</v>
          </cell>
          <cell r="C15" t="str">
            <v>Dialog / audiensi dengan tokoh-tokoh masyarakat, pimpinan / anggota organisasi sosial dan kemasyarakatan</v>
          </cell>
          <cell r="D15">
            <v>137881000</v>
          </cell>
          <cell r="E15">
            <v>35882800</v>
          </cell>
          <cell r="F15">
            <v>43182800</v>
          </cell>
          <cell r="G15">
            <v>28389200</v>
          </cell>
          <cell r="H15">
            <v>30426200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137881000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137881000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35882800</v>
          </cell>
          <cell r="AY15">
            <v>137881000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137881000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137881000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43182800</v>
          </cell>
          <cell r="CP15">
            <v>137881000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137881000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137881000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28389200</v>
          </cell>
          <cell r="EG15">
            <v>137881000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137881000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137881000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30426200</v>
          </cell>
          <cell r="FX15">
            <v>137881000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650000</v>
          </cell>
          <cell r="E16">
            <v>195000</v>
          </cell>
          <cell r="F16">
            <v>195000</v>
          </cell>
          <cell r="G16">
            <v>260000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</v>
          </cell>
          <cell r="AY16">
            <v>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</v>
          </cell>
          <cell r="CP16">
            <v>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260000</v>
          </cell>
          <cell r="EG16">
            <v>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650000</v>
          </cell>
          <cell r="E17">
            <v>195000</v>
          </cell>
          <cell r="F17">
            <v>195000</v>
          </cell>
          <cell r="G17">
            <v>260000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</v>
          </cell>
          <cell r="AY17">
            <v>650000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</v>
          </cell>
          <cell r="CP17">
            <v>650000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260000</v>
          </cell>
          <cell r="EG17">
            <v>650000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195000</v>
          </cell>
          <cell r="F18">
            <v>195000</v>
          </cell>
          <cell r="G18">
            <v>260000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260000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137231000</v>
          </cell>
          <cell r="E19">
            <v>35687800</v>
          </cell>
          <cell r="F19">
            <v>42987800</v>
          </cell>
          <cell r="G19">
            <v>28129200</v>
          </cell>
          <cell r="H19">
            <v>30426200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137231000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137231000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35687800</v>
          </cell>
          <cell r="AY19">
            <v>137231000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137231000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137231000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42987800</v>
          </cell>
          <cell r="CP19">
            <v>137231000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137231000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137231000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28129200</v>
          </cell>
          <cell r="EG19">
            <v>137231000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137231000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137231000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30426200</v>
          </cell>
          <cell r="FX19">
            <v>137231000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1336000</v>
          </cell>
          <cell r="E20">
            <v>400800</v>
          </cell>
          <cell r="F20">
            <v>400800</v>
          </cell>
          <cell r="G20">
            <v>267200</v>
          </cell>
          <cell r="H20">
            <v>267200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1336000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1336000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400800</v>
          </cell>
          <cell r="AY20">
            <v>1336000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1336000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1336000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400800</v>
          </cell>
          <cell r="CP20">
            <v>1336000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1336000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1336000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267200</v>
          </cell>
          <cell r="EG20">
            <v>1336000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1336000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1336000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267200</v>
          </cell>
          <cell r="FX20">
            <v>1336000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5 . 2 . 2 . 01 . 04</v>
          </cell>
          <cell r="C22" t="str">
            <v>Belanja perangko, materai dan benda pos lainnya</v>
          </cell>
          <cell r="D22">
            <v>336000</v>
          </cell>
          <cell r="E22">
            <v>100800</v>
          </cell>
          <cell r="F22">
            <v>100800</v>
          </cell>
          <cell r="G22">
            <v>67200</v>
          </cell>
          <cell r="H22">
            <v>67200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100800</v>
          </cell>
          <cell r="AY22">
            <v>336000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100800</v>
          </cell>
          <cell r="CP22">
            <v>336000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67200</v>
          </cell>
          <cell r="EG22">
            <v>336000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67200</v>
          </cell>
          <cell r="FX22">
            <v>336000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90000</v>
          </cell>
          <cell r="E23">
            <v>27000</v>
          </cell>
          <cell r="F23">
            <v>27000</v>
          </cell>
          <cell r="G23">
            <v>18000</v>
          </cell>
          <cell r="H23">
            <v>18000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27000</v>
          </cell>
          <cell r="AY23">
            <v>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27000</v>
          </cell>
          <cell r="CP23">
            <v>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18000</v>
          </cell>
          <cell r="EG23">
            <v>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18000</v>
          </cell>
          <cell r="FX23">
            <v>90000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90000</v>
          </cell>
          <cell r="E24">
            <v>27000</v>
          </cell>
          <cell r="F24">
            <v>27000</v>
          </cell>
          <cell r="G24">
            <v>18000</v>
          </cell>
          <cell r="H24">
            <v>18000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27000</v>
          </cell>
          <cell r="AY24">
            <v>90000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27000</v>
          </cell>
          <cell r="CP24">
            <v>90000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18000</v>
          </cell>
          <cell r="EG24">
            <v>90000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</v>
          </cell>
          <cell r="FX24">
            <v>90000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60005000</v>
          </cell>
          <cell r="E25">
            <v>18000000</v>
          </cell>
          <cell r="F25">
            <v>18000000</v>
          </cell>
          <cell r="G25">
            <v>12004000</v>
          </cell>
          <cell r="H25">
            <v>12001000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60005000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60005000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18000000</v>
          </cell>
          <cell r="AY25">
            <v>60005000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60005000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60005000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18000000</v>
          </cell>
          <cell r="CP25">
            <v>60005000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60005000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60005000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12004000</v>
          </cell>
          <cell r="EG25">
            <v>60005000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60005000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60005000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12001000</v>
          </cell>
          <cell r="FX25">
            <v>60005000</v>
          </cell>
        </row>
        <row r="26">
          <cell r="A26">
            <v>12</v>
          </cell>
          <cell r="B26" t="str">
            <v>5 . 2 . 2 . 11 . 02</v>
          </cell>
          <cell r="C26" t="str">
            <v>Belanja makanan dan minuman rapat</v>
          </cell>
          <cell r="D26">
            <v>60005000</v>
          </cell>
          <cell r="E26">
            <v>18000000</v>
          </cell>
          <cell r="F26">
            <v>18000000</v>
          </cell>
          <cell r="G26">
            <v>12004000</v>
          </cell>
          <cell r="H26">
            <v>12001000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60005000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60005000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18000000</v>
          </cell>
          <cell r="AY26">
            <v>60005000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60005000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60005000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18000000</v>
          </cell>
          <cell r="CP26">
            <v>60005000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60005000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60005000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12004000</v>
          </cell>
          <cell r="EG26">
            <v>60005000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60005000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60005000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12001000</v>
          </cell>
          <cell r="FX26">
            <v>60005000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75800000</v>
          </cell>
          <cell r="E27">
            <v>17260000</v>
          </cell>
          <cell r="F27">
            <v>24560000</v>
          </cell>
          <cell r="G27">
            <v>15840000</v>
          </cell>
          <cell r="H27">
            <v>18140000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17260000</v>
          </cell>
          <cell r="AY27">
            <v>75800000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24560000</v>
          </cell>
          <cell r="CP27">
            <v>75800000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15840000</v>
          </cell>
          <cell r="EG27">
            <v>75800000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18140000</v>
          </cell>
          <cell r="FX27">
            <v>75800000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45800000</v>
          </cell>
          <cell r="E28">
            <v>12160000</v>
          </cell>
          <cell r="F28">
            <v>12160000</v>
          </cell>
          <cell r="G28">
            <v>10740000</v>
          </cell>
          <cell r="H28">
            <v>10740000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45800000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45800000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12160000</v>
          </cell>
          <cell r="AY28">
            <v>45800000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45800000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45800000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12160000</v>
          </cell>
          <cell r="CP28">
            <v>45800000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45800000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45800000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10740000</v>
          </cell>
          <cell r="EG28">
            <v>45800000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45800000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45800000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10740000</v>
          </cell>
          <cell r="FX28">
            <v>45800000</v>
          </cell>
        </row>
        <row r="29">
          <cell r="A29">
            <v>15</v>
          </cell>
          <cell r="B29" t="str">
            <v>5 . 2 . 2 . 15 . 02</v>
          </cell>
          <cell r="C29" t="str">
            <v>Belanja perjalanan dinas luar daerah</v>
          </cell>
          <cell r="D29">
            <v>30000000</v>
          </cell>
          <cell r="E29">
            <v>5100000</v>
          </cell>
          <cell r="F29">
            <v>12400000</v>
          </cell>
          <cell r="G29">
            <v>5100000</v>
          </cell>
          <cell r="H29">
            <v>7400000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5100000</v>
          </cell>
          <cell r="AY29">
            <v>30000000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12400000</v>
          </cell>
          <cell r="CP29">
            <v>30000000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5100000</v>
          </cell>
          <cell r="EG29">
            <v>30000000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7400000</v>
          </cell>
          <cell r="FX29">
            <v>30000000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1.20 . 1.20.03 . 16 . 02</v>
          </cell>
          <cell r="C15" t="str">
            <v>Penerimaan kunjungan kerja pejabat negara / departemen / lembaga pemerintah non departemen / luar negeri</v>
          </cell>
          <cell r="D15">
            <v>115350000</v>
          </cell>
          <cell r="E15">
            <v>29450000</v>
          </cell>
          <cell r="F15">
            <v>28225000</v>
          </cell>
          <cell r="G15">
            <v>30175000</v>
          </cell>
          <cell r="H15">
            <v>27500000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115350000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115350000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29450000</v>
          </cell>
          <cell r="AY15">
            <v>115350000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115350000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115350000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28225000</v>
          </cell>
          <cell r="CP15">
            <v>115350000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115350000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115350000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30175000</v>
          </cell>
          <cell r="EG15">
            <v>115350000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115350000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115350000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27500000</v>
          </cell>
          <cell r="FX15">
            <v>115350000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5350000</v>
          </cell>
          <cell r="E16">
            <v>1950000</v>
          </cell>
          <cell r="F16">
            <v>725000</v>
          </cell>
          <cell r="G16">
            <v>2675000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5350000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725000</v>
          </cell>
          <cell r="CP16">
            <v>5350000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2675000</v>
          </cell>
          <cell r="EG16">
            <v>5350000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5350000</v>
          </cell>
          <cell r="E17">
            <v>1950000</v>
          </cell>
          <cell r="F17">
            <v>725000</v>
          </cell>
          <cell r="G17">
            <v>2675000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5350000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725000</v>
          </cell>
          <cell r="CP17">
            <v>5350000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2675000</v>
          </cell>
          <cell r="EG17">
            <v>5350000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1450000</v>
          </cell>
          <cell r="E19">
            <v>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1450000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1450000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1450000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1450000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110000000</v>
          </cell>
          <cell r="E20">
            <v>27500000</v>
          </cell>
          <cell r="F20">
            <v>27500000</v>
          </cell>
          <cell r="G20">
            <v>27500000</v>
          </cell>
          <cell r="H20">
            <v>27500000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27500000</v>
          </cell>
          <cell r="AY20">
            <v>110000000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27500000</v>
          </cell>
          <cell r="CP20">
            <v>110000000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27500000</v>
          </cell>
          <cell r="EG20">
            <v>110000000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27500000</v>
          </cell>
          <cell r="FX20">
            <v>110000000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90000000</v>
          </cell>
          <cell r="E21">
            <v>22500000</v>
          </cell>
          <cell r="F21">
            <v>22500000</v>
          </cell>
          <cell r="G21">
            <v>22500000</v>
          </cell>
          <cell r="H21">
            <v>22500000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22500000</v>
          </cell>
          <cell r="AY21">
            <v>90000000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22500000</v>
          </cell>
          <cell r="CP21">
            <v>90000000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22500000</v>
          </cell>
          <cell r="EG21">
            <v>90000000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22500000</v>
          </cell>
          <cell r="FX21">
            <v>90000000</v>
          </cell>
        </row>
        <row r="22">
          <cell r="A22">
            <v>8</v>
          </cell>
          <cell r="B22" t="str">
            <v>5 . 2 . 2 . 03 . 12</v>
          </cell>
          <cell r="C22" t="str">
            <v>Belanja transportasi dan akomodasi</v>
          </cell>
          <cell r="D22">
            <v>90000000</v>
          </cell>
          <cell r="E22">
            <v>22500000</v>
          </cell>
          <cell r="F22">
            <v>22500000</v>
          </cell>
          <cell r="G22">
            <v>22500000</v>
          </cell>
          <cell r="H22">
            <v>22500000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22500000</v>
          </cell>
          <cell r="AY22">
            <v>90000000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22500000</v>
          </cell>
          <cell r="CP22">
            <v>90000000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22500000</v>
          </cell>
          <cell r="EG22">
            <v>90000000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22500000</v>
          </cell>
          <cell r="FX22">
            <v>90000000</v>
          </cell>
        </row>
        <row r="23">
          <cell r="A23">
            <v>9</v>
          </cell>
          <cell r="B23" t="str">
            <v>5 . 2 . 2 . 08</v>
          </cell>
          <cell r="C23" t="str">
            <v>Belanja Sewa Sarana Mobilitas</v>
          </cell>
          <cell r="D23">
            <v>20000000</v>
          </cell>
          <cell r="E23">
            <v>5000000</v>
          </cell>
          <cell r="F23">
            <v>5000000</v>
          </cell>
          <cell r="G23">
            <v>5000000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5000000</v>
          </cell>
          <cell r="CP23">
            <v>20000000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5000000</v>
          </cell>
          <cell r="EG23">
            <v>20000000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20000000</v>
          </cell>
        </row>
        <row r="24">
          <cell r="A24">
            <v>10</v>
          </cell>
          <cell r="B24" t="str">
            <v>5 . 2 . 2 . 08 . 01</v>
          </cell>
          <cell r="C24" t="str">
            <v>Belanja sewa Sarana Mobilitas Darat</v>
          </cell>
          <cell r="D24">
            <v>20000000</v>
          </cell>
          <cell r="E24">
            <v>5000000</v>
          </cell>
          <cell r="F24">
            <v>5000000</v>
          </cell>
          <cell r="G24">
            <v>5000000</v>
          </cell>
          <cell r="H24">
            <v>5000000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5000000</v>
          </cell>
          <cell r="AY24">
            <v>20000000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5000000</v>
          </cell>
          <cell r="CP24">
            <v>20000000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5000000</v>
          </cell>
          <cell r="EG24">
            <v>20000000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5000000</v>
          </cell>
          <cell r="FX24">
            <v>20000000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1.20 . 1.20.03 . 16 . 03</v>
          </cell>
          <cell r="C15" t="str">
            <v>Rapat koordinasi unsur MUSPIDA</v>
          </cell>
          <cell r="D15">
            <v>624016000</v>
          </cell>
          <cell r="E15">
            <v>157204000</v>
          </cell>
          <cell r="F15">
            <v>154804000</v>
          </cell>
          <cell r="G15">
            <v>157204000</v>
          </cell>
          <cell r="H15">
            <v>154804000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624016000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624016000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157204000</v>
          </cell>
          <cell r="AY15">
            <v>624016000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624016000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624016000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154804000</v>
          </cell>
          <cell r="CP15">
            <v>624016000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624016000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624016000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157204000</v>
          </cell>
          <cell r="EG15">
            <v>624016000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624016000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624016000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154804000</v>
          </cell>
          <cell r="FX15">
            <v>624016000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609600000</v>
          </cell>
          <cell r="E16">
            <v>153600000</v>
          </cell>
          <cell r="F16">
            <v>151200000</v>
          </cell>
          <cell r="G16">
            <v>153600000</v>
          </cell>
          <cell r="H16">
            <v>151200000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609600000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609600000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153600000</v>
          </cell>
          <cell r="AY16">
            <v>609600000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609600000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609600000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151200000</v>
          </cell>
          <cell r="CP16">
            <v>609600000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609600000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609600000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153600000</v>
          </cell>
          <cell r="EG16">
            <v>609600000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609600000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609600000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151200000</v>
          </cell>
          <cell r="FX16">
            <v>609600000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609600000</v>
          </cell>
          <cell r="E17">
            <v>153600000</v>
          </cell>
          <cell r="F17">
            <v>151200000</v>
          </cell>
          <cell r="G17">
            <v>153600000</v>
          </cell>
          <cell r="H17">
            <v>151200000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609600000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609600000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153600000</v>
          </cell>
          <cell r="AY17">
            <v>609600000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609600000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609600000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151200000</v>
          </cell>
          <cell r="CP17">
            <v>609600000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609600000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609600000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153600000</v>
          </cell>
          <cell r="EG17">
            <v>609600000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609600000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609600000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151200000</v>
          </cell>
          <cell r="FX17">
            <v>609600000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124800000</v>
          </cell>
          <cell r="E19">
            <v>31200000</v>
          </cell>
          <cell r="F19">
            <v>31200000</v>
          </cell>
          <cell r="G19">
            <v>31200000</v>
          </cell>
          <cell r="H19">
            <v>31200000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124800000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124800000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31200000</v>
          </cell>
          <cell r="AY19">
            <v>124800000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124800000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124800000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31200000</v>
          </cell>
          <cell r="CP19">
            <v>124800000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124800000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124800000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31200000</v>
          </cell>
          <cell r="EG19">
            <v>124800000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124800000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124800000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31200000</v>
          </cell>
          <cell r="FX19">
            <v>124800000</v>
          </cell>
        </row>
        <row r="20">
          <cell r="A20">
            <v>6</v>
          </cell>
          <cell r="B20" t="str">
            <v>5 . 2 . 1 . 01 . 11</v>
          </cell>
          <cell r="C20" t="str">
            <v>Honorarium TIm Lintas Instansi</v>
          </cell>
          <cell r="D20">
            <v>480000000</v>
          </cell>
          <cell r="E20">
            <v>120000000</v>
          </cell>
          <cell r="F20">
            <v>120000000</v>
          </cell>
          <cell r="G20">
            <v>120000000</v>
          </cell>
          <cell r="H20">
            <v>120000000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120000000</v>
          </cell>
          <cell r="AY20">
            <v>480000000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120000000</v>
          </cell>
          <cell r="CP20">
            <v>480000000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120000000</v>
          </cell>
          <cell r="EG20">
            <v>480000000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120000000</v>
          </cell>
          <cell r="FX20">
            <v>480000000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14416000</v>
          </cell>
          <cell r="E21">
            <v>3604000</v>
          </cell>
          <cell r="F21">
            <v>3604000</v>
          </cell>
          <cell r="G21">
            <v>3604000</v>
          </cell>
          <cell r="H21">
            <v>3604000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14416000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14416000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3604000</v>
          </cell>
          <cell r="AY21">
            <v>14416000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14416000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14416000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3604000</v>
          </cell>
          <cell r="CP21">
            <v>14416000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14416000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14416000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3604000</v>
          </cell>
          <cell r="EG21">
            <v>14416000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14416000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14416000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3604000</v>
          </cell>
          <cell r="FX21">
            <v>14416000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1216000</v>
          </cell>
          <cell r="E22">
            <v>304000</v>
          </cell>
          <cell r="F22">
            <v>304000</v>
          </cell>
          <cell r="G22">
            <v>304000</v>
          </cell>
          <cell r="H22">
            <v>304000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304000</v>
          </cell>
          <cell r="FX22">
            <v>1216000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13200000</v>
          </cell>
          <cell r="E25">
            <v>3300000</v>
          </cell>
          <cell r="F25">
            <v>3300000</v>
          </cell>
          <cell r="G25">
            <v>3300000</v>
          </cell>
          <cell r="H25">
            <v>3300000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13200000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13200000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3300000</v>
          </cell>
          <cell r="AY25">
            <v>13200000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13200000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13200000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3300000</v>
          </cell>
          <cell r="CP25">
            <v>13200000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13200000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13200000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3300000</v>
          </cell>
          <cell r="EG25">
            <v>13200000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13200000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13200000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3300000</v>
          </cell>
          <cell r="FX25">
            <v>13200000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13200000</v>
          </cell>
          <cell r="E26">
            <v>3300000</v>
          </cell>
          <cell r="F26">
            <v>3300000</v>
          </cell>
          <cell r="G26">
            <v>3300000</v>
          </cell>
          <cell r="H26">
            <v>3300000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13200000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3300000</v>
          </cell>
          <cell r="AY26">
            <v>13200000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13200000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13200000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3300000</v>
          </cell>
          <cell r="CP26">
            <v>13200000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13200000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13200000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3300000</v>
          </cell>
          <cell r="EG26">
            <v>13200000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13200000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13200000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3300000</v>
          </cell>
          <cell r="FX26">
            <v>13200000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1.20 . 1.20.03 . 16 . 04</v>
          </cell>
          <cell r="C15" t="str">
            <v>Rapat koordinasi pejabat pemerintahan daerah</v>
          </cell>
          <cell r="D15">
            <v>76470000</v>
          </cell>
          <cell r="E15">
            <v>76470000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76470000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76470000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76470000</v>
          </cell>
          <cell r="AY15">
            <v>76470000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76470000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76470000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76470000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76470000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76470000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76470000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76470000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76470000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76470000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17950000</v>
          </cell>
          <cell r="E16">
            <v>17950000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17950000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17950000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17950000</v>
          </cell>
          <cell r="AY16">
            <v>17950000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17950000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17950000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17950000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17950000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17950000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17950000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17950000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17950000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17950000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16950000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16950000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500000</v>
          </cell>
          <cell r="E18">
            <v>500000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1050000</v>
          </cell>
          <cell r="E19">
            <v>1050000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1050000</v>
          </cell>
          <cell r="AY19">
            <v>1050000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1050000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15400000</v>
          </cell>
          <cell r="E20">
            <v>15400000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15400000</v>
          </cell>
          <cell r="AY20">
            <v>15400000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1000000</v>
          </cell>
          <cell r="E21">
            <v>1000000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58520000</v>
          </cell>
          <cell r="E23">
            <v>58520000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58520000</v>
          </cell>
          <cell r="AY23">
            <v>58520000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58520000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58520000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1310000</v>
          </cell>
          <cell r="E24">
            <v>1310000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1310000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1310000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1310000</v>
          </cell>
          <cell r="AY24">
            <v>1310000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1310000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1310000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1310000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1310000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1310000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1310000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1310000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1310000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1310000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950000</v>
          </cell>
          <cell r="E25">
            <v>950000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950000</v>
          </cell>
          <cell r="AY25">
            <v>950000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950000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360000</v>
          </cell>
          <cell r="E26">
            <v>360000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360000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360000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360000</v>
          </cell>
          <cell r="AY26">
            <v>360000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360000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360000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360000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360000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360000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360000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360000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360000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360000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37700000</v>
          </cell>
          <cell r="E27">
            <v>37700000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37700000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37700000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37700000</v>
          </cell>
          <cell r="AY27">
            <v>37700000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37700000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37700000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37700000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37700000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37700000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37700000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37700000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37700000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37700000</v>
          </cell>
        </row>
        <row r="28">
          <cell r="A28">
            <v>14</v>
          </cell>
          <cell r="B28" t="str">
            <v>5 . 2 . 2 . 03 . 12</v>
          </cell>
          <cell r="C28" t="str">
            <v>Belanja transportasi dan akomodasi</v>
          </cell>
          <cell r="D28">
            <v>37500000</v>
          </cell>
          <cell r="E28">
            <v>37500000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37500000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37500000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37500000</v>
          </cell>
          <cell r="AY28">
            <v>37500000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37500000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37500000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37500000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37500000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37500000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37500000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37500000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37500000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37500000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200000</v>
          </cell>
          <cell r="E29">
            <v>200000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200000</v>
          </cell>
          <cell r="AY29">
            <v>200000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2350000</v>
          </cell>
          <cell r="E30">
            <v>2350000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2350000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2350000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2350000</v>
          </cell>
          <cell r="AY30">
            <v>2350000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2350000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2350000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2350000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2350000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2350000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2350000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2350000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2350000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2350000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1950000</v>
          </cell>
          <cell r="E31">
            <v>1950000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1950000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1950000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1950000</v>
          </cell>
          <cell r="AY31">
            <v>1950000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1950000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1950000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1950000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1950000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1950000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1950000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1950000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1950000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1950000</v>
          </cell>
        </row>
        <row r="32">
          <cell r="A32">
            <v>18</v>
          </cell>
          <cell r="B32" t="str">
            <v>5 . 2 . 2 . 06 . 03</v>
          </cell>
          <cell r="C32" t="str">
            <v>Belanja Cetak Spanduk</v>
          </cell>
          <cell r="D32">
            <v>400000</v>
          </cell>
          <cell r="E32">
            <v>400000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400000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400000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400000</v>
          </cell>
          <cell r="AY32">
            <v>400000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400000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400000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400000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400000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400000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400000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400000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400000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400000</v>
          </cell>
        </row>
        <row r="33">
          <cell r="A33">
            <v>19</v>
          </cell>
          <cell r="B33" t="str">
            <v>5 . 2 . 2 . 08</v>
          </cell>
          <cell r="C33" t="str">
            <v>Belanja Sewa Sarana Mobilitas</v>
          </cell>
          <cell r="D33">
            <v>12500000</v>
          </cell>
          <cell r="E33">
            <v>12500000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12500000</v>
          </cell>
          <cell r="AY33">
            <v>12500000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12500000</v>
          </cell>
        </row>
        <row r="34">
          <cell r="A34">
            <v>20</v>
          </cell>
          <cell r="B34" t="str">
            <v>5 . 2 . 2 . 08 . 01</v>
          </cell>
          <cell r="C34" t="str">
            <v>Belanja sewa Sarana Mobilitas Darat</v>
          </cell>
          <cell r="D34">
            <v>12500000</v>
          </cell>
          <cell r="E34">
            <v>12500000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12500000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12500000</v>
          </cell>
          <cell r="AY34">
            <v>12500000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12500000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12500000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12500000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12500000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12500000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12500000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12500000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12500000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12500000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4660000</v>
          </cell>
          <cell r="E35">
            <v>4660000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4660000</v>
          </cell>
          <cell r="AY35">
            <v>4660000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4660000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4660000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945000</v>
          </cell>
          <cell r="E36">
            <v>945000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945000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945000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945000</v>
          </cell>
          <cell r="AY36">
            <v>945000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945000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945000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945000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945000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945000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945000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945000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945000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945000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3715000</v>
          </cell>
          <cell r="E37">
            <v>3715000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3715000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3715000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3715000</v>
          </cell>
          <cell r="AY37">
            <v>3715000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3715000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3715000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3715000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3715000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3715000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3715000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3715000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3715000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3715000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1.20 . 1.20.03 . 16 . 05</v>
          </cell>
          <cell r="C15" t="str">
            <v>Kunjungan kerja / inspeksi kepala daerah / wakil kepala daerah</v>
          </cell>
          <cell r="D15">
            <v>83000000</v>
          </cell>
          <cell r="E15">
            <v>21500000</v>
          </cell>
          <cell r="F15">
            <v>21500000</v>
          </cell>
          <cell r="G15">
            <v>20000000</v>
          </cell>
          <cell r="H15">
            <v>20000000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21500000</v>
          </cell>
          <cell r="AY15">
            <v>83000000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21500000</v>
          </cell>
          <cell r="CP15">
            <v>83000000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20000000</v>
          </cell>
          <cell r="EG15">
            <v>83000000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20000000</v>
          </cell>
          <cell r="FX15">
            <v>83000000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3000000</v>
          </cell>
          <cell r="E16">
            <v>1500000</v>
          </cell>
          <cell r="F16">
            <v>1500000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1500000</v>
          </cell>
          <cell r="AY16">
            <v>3000000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1500000</v>
          </cell>
          <cell r="CP16">
            <v>3000000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80000000</v>
          </cell>
          <cell r="E19">
            <v>20000000</v>
          </cell>
          <cell r="F19">
            <v>20000000</v>
          </cell>
          <cell r="G19">
            <v>20000000</v>
          </cell>
          <cell r="H19">
            <v>20000000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</v>
          </cell>
          <cell r="AY19">
            <v>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20000000</v>
          </cell>
          <cell r="CP19">
            <v>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20000000</v>
          </cell>
          <cell r="EG19">
            <v>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</v>
          </cell>
          <cell r="FX19">
            <v>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80000000</v>
          </cell>
          <cell r="E20">
            <v>20000000</v>
          </cell>
          <cell r="F20">
            <v>20000000</v>
          </cell>
          <cell r="G20">
            <v>20000000</v>
          </cell>
          <cell r="H20">
            <v>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20000000</v>
          </cell>
          <cell r="AY20">
            <v>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20000000</v>
          </cell>
          <cell r="CP20">
            <v>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20000000</v>
          </cell>
          <cell r="EG20">
            <v>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20000000</v>
          </cell>
          <cell r="FX20">
            <v>80000000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80000000</v>
          </cell>
          <cell r="E21">
            <v>20000000</v>
          </cell>
          <cell r="F21">
            <v>20000000</v>
          </cell>
          <cell r="G21">
            <v>20000000</v>
          </cell>
          <cell r="H21">
            <v>20000000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20000000</v>
          </cell>
          <cell r="AY21">
            <v>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20000000</v>
          </cell>
          <cell r="CP21">
            <v>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20000000</v>
          </cell>
          <cell r="EG21">
            <v>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20000000</v>
          </cell>
          <cell r="FX21">
            <v>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1.20 . 1.20.03 . 16 . 06</v>
          </cell>
          <cell r="C15" t="str">
            <v>Koordinasi dengan pemerintah pusat dan pemerintah daerah lainnya</v>
          </cell>
          <cell r="D15">
            <v>383900000</v>
          </cell>
          <cell r="E15">
            <v>101950000</v>
          </cell>
          <cell r="F15">
            <v>100000000</v>
          </cell>
          <cell r="G15">
            <v>101950000</v>
          </cell>
          <cell r="H15">
            <v>80000000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383900000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383900000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101950000</v>
          </cell>
          <cell r="AY15">
            <v>383900000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383900000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383900000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100000000</v>
          </cell>
          <cell r="CP15">
            <v>383900000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383900000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383900000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101950000</v>
          </cell>
          <cell r="EG15">
            <v>383900000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383900000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383900000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80000000</v>
          </cell>
          <cell r="FX15">
            <v>383900000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0</v>
          </cell>
          <cell r="G16">
            <v>1950000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0</v>
          </cell>
          <cell r="G17">
            <v>1950000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380000000</v>
          </cell>
          <cell r="E19">
            <v>100000000</v>
          </cell>
          <cell r="F19">
            <v>100000000</v>
          </cell>
          <cell r="G19">
            <v>100000000</v>
          </cell>
          <cell r="H19">
            <v>80000000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100000000</v>
          </cell>
          <cell r="AY19">
            <v>380000000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100000000</v>
          </cell>
          <cell r="CP19">
            <v>380000000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100000000</v>
          </cell>
          <cell r="EG19">
            <v>380000000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80000000</v>
          </cell>
          <cell r="FX19">
            <v>380000000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380000000</v>
          </cell>
          <cell r="E20">
            <v>100000000</v>
          </cell>
          <cell r="F20">
            <v>100000000</v>
          </cell>
          <cell r="G20">
            <v>100000000</v>
          </cell>
          <cell r="H20">
            <v>80000000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100000000</v>
          </cell>
          <cell r="AY20">
            <v>380000000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100000000</v>
          </cell>
          <cell r="CP20">
            <v>380000000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100000000</v>
          </cell>
          <cell r="EG20">
            <v>380000000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80000000</v>
          </cell>
          <cell r="FX20">
            <v>380000000</v>
          </cell>
        </row>
        <row r="21">
          <cell r="A21">
            <v>7</v>
          </cell>
          <cell r="B21" t="str">
            <v>5 . 2 . 2 . 15 . 02</v>
          </cell>
          <cell r="C21" t="str">
            <v>Belanja perjalanan dinas luar daerah</v>
          </cell>
          <cell r="D21">
            <v>380000000</v>
          </cell>
          <cell r="E21">
            <v>100000000</v>
          </cell>
          <cell r="F21">
            <v>100000000</v>
          </cell>
          <cell r="G21">
            <v>100000000</v>
          </cell>
          <cell r="H21">
            <v>80000000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100000000</v>
          </cell>
          <cell r="AY21">
            <v>380000000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100000000</v>
          </cell>
          <cell r="CP21">
            <v>380000000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100000000</v>
          </cell>
          <cell r="EG21">
            <v>380000000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80000000</v>
          </cell>
          <cell r="FX21">
            <v>380000000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 900/01-Um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 04/01/11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1.20 . 1.20.03 . 16 . 07</v>
          </cell>
          <cell r="C15" t="str">
            <v>Pemeliharaan Kesehatan Kepala Daerah / Wakil Kepala Daerah</v>
          </cell>
          <cell r="D15">
            <v>600000000</v>
          </cell>
          <cell r="E15">
            <v>200000000</v>
          </cell>
          <cell r="F15">
            <v>150000000</v>
          </cell>
          <cell r="G15">
            <v>150000000</v>
          </cell>
          <cell r="H15">
            <v>100000000</v>
          </cell>
          <cell r="I15">
            <v>30000000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30000000</v>
          </cell>
          <cell r="T15">
            <v>0</v>
          </cell>
          <cell r="U15">
            <v>30000000</v>
          </cell>
          <cell r="V15">
            <v>570000000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30000000</v>
          </cell>
          <cell r="AI15">
            <v>30000000</v>
          </cell>
          <cell r="AJ15">
            <v>570000000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30000000</v>
          </cell>
          <cell r="AW15">
            <v>30000000</v>
          </cell>
          <cell r="AX15">
            <v>170000000</v>
          </cell>
          <cell r="AY15">
            <v>570000000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30000000</v>
          </cell>
          <cell r="BL15">
            <v>30000000</v>
          </cell>
          <cell r="BM15">
            <v>570000000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30000000</v>
          </cell>
          <cell r="BZ15">
            <v>30000000</v>
          </cell>
          <cell r="CA15">
            <v>570000000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30000000</v>
          </cell>
          <cell r="CN15">
            <v>30000000</v>
          </cell>
          <cell r="CO15">
            <v>150000000</v>
          </cell>
          <cell r="CP15">
            <v>570000000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30000000</v>
          </cell>
          <cell r="DC15">
            <v>30000000</v>
          </cell>
          <cell r="DD15">
            <v>570000000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30000000</v>
          </cell>
          <cell r="DQ15">
            <v>30000000</v>
          </cell>
          <cell r="DR15">
            <v>570000000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30000000</v>
          </cell>
          <cell r="EE15">
            <v>30000000</v>
          </cell>
          <cell r="EF15">
            <v>150000000</v>
          </cell>
          <cell r="EG15">
            <v>570000000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30000000</v>
          </cell>
          <cell r="ET15">
            <v>30000000</v>
          </cell>
          <cell r="EU15">
            <v>570000000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30000000</v>
          </cell>
          <cell r="FH15">
            <v>30000000</v>
          </cell>
          <cell r="FI15">
            <v>570000000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30000000</v>
          </cell>
          <cell r="FV15">
            <v>30000000</v>
          </cell>
          <cell r="FW15">
            <v>100000000</v>
          </cell>
          <cell r="FX15">
            <v>570000000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600000000</v>
          </cell>
          <cell r="E16">
            <v>200000000</v>
          </cell>
          <cell r="F16">
            <v>150000000</v>
          </cell>
          <cell r="G16">
            <v>150000000</v>
          </cell>
          <cell r="H16">
            <v>100000000</v>
          </cell>
          <cell r="I16">
            <v>30000000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30000000</v>
          </cell>
          <cell r="T16">
            <v>0</v>
          </cell>
          <cell r="U16">
            <v>30000000</v>
          </cell>
          <cell r="V16">
            <v>570000000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30000000</v>
          </cell>
          <cell r="AI16">
            <v>30000000</v>
          </cell>
          <cell r="AJ16">
            <v>570000000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30000000</v>
          </cell>
          <cell r="AW16">
            <v>30000000</v>
          </cell>
          <cell r="AX16">
            <v>170000000</v>
          </cell>
          <cell r="AY16">
            <v>570000000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30000000</v>
          </cell>
          <cell r="BL16">
            <v>30000000</v>
          </cell>
          <cell r="BM16">
            <v>570000000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30000000</v>
          </cell>
          <cell r="BZ16">
            <v>30000000</v>
          </cell>
          <cell r="CA16">
            <v>570000000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30000000</v>
          </cell>
          <cell r="CN16">
            <v>30000000</v>
          </cell>
          <cell r="CO16">
            <v>150000000</v>
          </cell>
          <cell r="CP16">
            <v>570000000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30000000</v>
          </cell>
          <cell r="DC16">
            <v>30000000</v>
          </cell>
          <cell r="DD16">
            <v>570000000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30000000</v>
          </cell>
          <cell r="DQ16">
            <v>30000000</v>
          </cell>
          <cell r="DR16">
            <v>570000000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30000000</v>
          </cell>
          <cell r="EE16">
            <v>30000000</v>
          </cell>
          <cell r="EF16">
            <v>150000000</v>
          </cell>
          <cell r="EG16">
            <v>570000000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30000000</v>
          </cell>
          <cell r="ET16">
            <v>30000000</v>
          </cell>
          <cell r="EU16">
            <v>570000000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30000000</v>
          </cell>
          <cell r="FH16">
            <v>30000000</v>
          </cell>
          <cell r="FI16">
            <v>570000000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30000000</v>
          </cell>
          <cell r="FV16">
            <v>30000000</v>
          </cell>
          <cell r="FW16">
            <v>100000000</v>
          </cell>
          <cell r="FX16">
            <v>570000000</v>
          </cell>
        </row>
        <row r="17">
          <cell r="A17">
            <v>3</v>
          </cell>
          <cell r="B17" t="str">
            <v>5 . 2 . 2 . 04</v>
          </cell>
          <cell r="C17" t="str">
            <v>Belanja Premi Asuransi</v>
          </cell>
          <cell r="D17">
            <v>50000000</v>
          </cell>
          <cell r="E17">
            <v>50000000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50000000</v>
          </cell>
          <cell r="AY17">
            <v>50000000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50000000</v>
          </cell>
        </row>
        <row r="18">
          <cell r="A18">
            <v>4</v>
          </cell>
          <cell r="B18" t="str">
            <v>5 . 2 . 2 . 04 . 01</v>
          </cell>
          <cell r="C18" t="str">
            <v>Belanja Premi Asuransi Kesehatan 2)</v>
          </cell>
          <cell r="D18">
            <v>50000000</v>
          </cell>
          <cell r="E18">
            <v>50000000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50000000</v>
          </cell>
          <cell r="AY18">
            <v>50000000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50000000</v>
          </cell>
        </row>
        <row r="19">
          <cell r="A19">
            <v>5</v>
          </cell>
          <cell r="B19" t="str">
            <v>5 . 2 . 2 . 22</v>
          </cell>
          <cell r="C19" t="str">
            <v>Belanja Pemeliharaan Kesehatan</v>
          </cell>
          <cell r="D19">
            <v>550000000</v>
          </cell>
          <cell r="E19">
            <v>150000000</v>
          </cell>
          <cell r="F19">
            <v>150000000</v>
          </cell>
          <cell r="G19">
            <v>150000000</v>
          </cell>
          <cell r="H19">
            <v>100000000</v>
          </cell>
          <cell r="I19">
            <v>30000000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30000000</v>
          </cell>
          <cell r="T19">
            <v>0</v>
          </cell>
          <cell r="U19">
            <v>30000000</v>
          </cell>
          <cell r="V19">
            <v>520000000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30000000</v>
          </cell>
          <cell r="AI19">
            <v>30000000</v>
          </cell>
          <cell r="AJ19">
            <v>520000000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30000000</v>
          </cell>
          <cell r="AW19">
            <v>30000000</v>
          </cell>
          <cell r="AX19">
            <v>120000000</v>
          </cell>
          <cell r="AY19">
            <v>520000000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30000000</v>
          </cell>
          <cell r="BL19">
            <v>30000000</v>
          </cell>
          <cell r="BM19">
            <v>520000000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30000000</v>
          </cell>
          <cell r="BZ19">
            <v>30000000</v>
          </cell>
          <cell r="CA19">
            <v>520000000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30000000</v>
          </cell>
          <cell r="CN19">
            <v>30000000</v>
          </cell>
          <cell r="CO19">
            <v>150000000</v>
          </cell>
          <cell r="CP19">
            <v>520000000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30000000</v>
          </cell>
          <cell r="DC19">
            <v>30000000</v>
          </cell>
          <cell r="DD19">
            <v>520000000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30000000</v>
          </cell>
          <cell r="DQ19">
            <v>30000000</v>
          </cell>
          <cell r="DR19">
            <v>520000000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30000000</v>
          </cell>
          <cell r="EE19">
            <v>30000000</v>
          </cell>
          <cell r="EF19">
            <v>150000000</v>
          </cell>
          <cell r="EG19">
            <v>520000000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30000000</v>
          </cell>
          <cell r="ET19">
            <v>30000000</v>
          </cell>
          <cell r="EU19">
            <v>520000000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30000000</v>
          </cell>
          <cell r="FH19">
            <v>30000000</v>
          </cell>
          <cell r="FI19">
            <v>520000000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30000000</v>
          </cell>
          <cell r="FV19">
            <v>30000000</v>
          </cell>
          <cell r="FW19">
            <v>100000000</v>
          </cell>
          <cell r="FX19">
            <v>520000000</v>
          </cell>
        </row>
        <row r="20">
          <cell r="A20">
            <v>6</v>
          </cell>
          <cell r="B20" t="str">
            <v>5 . 2 . 2 . 22 . 01</v>
          </cell>
          <cell r="C20" t="str">
            <v>Belanja Pemeliharaan Kesehatan KDH dan WKDH</v>
          </cell>
          <cell r="D20">
            <v>550000000</v>
          </cell>
          <cell r="E20">
            <v>150000000</v>
          </cell>
          <cell r="F20">
            <v>150000000</v>
          </cell>
          <cell r="G20">
            <v>150000000</v>
          </cell>
          <cell r="H20">
            <v>100000000</v>
          </cell>
          <cell r="I20">
            <v>30000000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30000000</v>
          </cell>
          <cell r="T20">
            <v>0</v>
          </cell>
          <cell r="U20">
            <v>30000000</v>
          </cell>
          <cell r="V20">
            <v>520000000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30000000</v>
          </cell>
          <cell r="AI20">
            <v>30000000</v>
          </cell>
          <cell r="AJ20">
            <v>520000000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30000000</v>
          </cell>
          <cell r="AW20">
            <v>30000000</v>
          </cell>
          <cell r="AX20">
            <v>120000000</v>
          </cell>
          <cell r="AY20">
            <v>520000000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30000000</v>
          </cell>
          <cell r="BL20">
            <v>30000000</v>
          </cell>
          <cell r="BM20">
            <v>520000000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30000000</v>
          </cell>
          <cell r="BZ20">
            <v>30000000</v>
          </cell>
          <cell r="CA20">
            <v>520000000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30000000</v>
          </cell>
          <cell r="CN20">
            <v>30000000</v>
          </cell>
          <cell r="CO20">
            <v>150000000</v>
          </cell>
          <cell r="CP20">
            <v>520000000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30000000</v>
          </cell>
          <cell r="DC20">
            <v>30000000</v>
          </cell>
          <cell r="DD20">
            <v>520000000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30000000</v>
          </cell>
          <cell r="DQ20">
            <v>30000000</v>
          </cell>
          <cell r="DR20">
            <v>520000000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30000000</v>
          </cell>
          <cell r="EE20">
            <v>30000000</v>
          </cell>
          <cell r="EF20">
            <v>150000000</v>
          </cell>
          <cell r="EG20">
            <v>520000000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30000000</v>
          </cell>
          <cell r="ET20">
            <v>30000000</v>
          </cell>
          <cell r="EU20">
            <v>520000000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30000000</v>
          </cell>
          <cell r="FH20">
            <v>30000000</v>
          </cell>
          <cell r="FI20">
            <v>520000000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30000000</v>
          </cell>
          <cell r="FV20">
            <v>30000000</v>
          </cell>
          <cell r="FW20">
            <v>100000000</v>
          </cell>
          <cell r="FX20">
            <v>520000000</v>
          </cell>
        </row>
      </sheetData>
      <sheetData sheetId="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1.20 . 1.20.03 . 17 . 16</v>
          </cell>
          <cell r="C15" t="str">
            <v>Peningkatan manajemen aset/barang daerah</v>
          </cell>
          <cell r="D15">
            <v>592366000</v>
          </cell>
          <cell r="E15">
            <v>168665000</v>
          </cell>
          <cell r="F15">
            <v>174381000</v>
          </cell>
          <cell r="G15">
            <v>104155000</v>
          </cell>
          <cell r="H15">
            <v>145165000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592366000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592366000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168665000</v>
          </cell>
          <cell r="AY15">
            <v>592366000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592366000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592366000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174381000</v>
          </cell>
          <cell r="CP15">
            <v>592366000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592366000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592366000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104155000</v>
          </cell>
          <cell r="EG15">
            <v>592366000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592366000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592366000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145165000</v>
          </cell>
          <cell r="FX15">
            <v>592366000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90650000</v>
          </cell>
          <cell r="E16">
            <v>14200000</v>
          </cell>
          <cell r="F16">
            <v>37050000</v>
          </cell>
          <cell r="G16">
            <v>15300000</v>
          </cell>
          <cell r="H16">
            <v>24100000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90650000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90650000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14200000</v>
          </cell>
          <cell r="AY16">
            <v>90650000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90650000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90650000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37050000</v>
          </cell>
          <cell r="CP16">
            <v>90650000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90650000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90650000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15300000</v>
          </cell>
          <cell r="EG16">
            <v>90650000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90650000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90650000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24100000</v>
          </cell>
          <cell r="FX16">
            <v>90650000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41400000</v>
          </cell>
          <cell r="E17">
            <v>12200000</v>
          </cell>
          <cell r="F17">
            <v>13800000</v>
          </cell>
          <cell r="G17">
            <v>13800000</v>
          </cell>
          <cell r="H17">
            <v>1600000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41400000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41400000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12200000</v>
          </cell>
          <cell r="AY17">
            <v>41400000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41400000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41400000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13800000</v>
          </cell>
          <cell r="CP17">
            <v>41400000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41400000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41400000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13800000</v>
          </cell>
          <cell r="EG17">
            <v>41400000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41400000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41400000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1600000</v>
          </cell>
          <cell r="FX17">
            <v>41400000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0</v>
          </cell>
          <cell r="F18">
            <v>1600000</v>
          </cell>
          <cell r="G18">
            <v>1600000</v>
          </cell>
          <cell r="H18">
            <v>1600000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1600000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36600000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36600000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36600000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36600000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36600000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36600000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36600000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36600000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36600000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36600000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36600000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36600000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36600000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42500000</v>
          </cell>
          <cell r="E20">
            <v>0</v>
          </cell>
          <cell r="F20">
            <v>21250000</v>
          </cell>
          <cell r="G20">
            <v>0</v>
          </cell>
          <cell r="H20">
            <v>21250000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21250000</v>
          </cell>
          <cell r="CP20">
            <v>42500000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21250000</v>
          </cell>
          <cell r="FX20">
            <v>42500000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42500000</v>
          </cell>
          <cell r="E21">
            <v>0</v>
          </cell>
          <cell r="F21">
            <v>21250000</v>
          </cell>
          <cell r="G21">
            <v>0</v>
          </cell>
          <cell r="H21">
            <v>21250000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42500000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42500000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42500000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42500000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42500000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21250000</v>
          </cell>
          <cell r="CP21">
            <v>42500000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42500000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42500000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42500000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42500000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42500000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21250000</v>
          </cell>
          <cell r="FX21">
            <v>42500000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6750000</v>
          </cell>
          <cell r="E22">
            <v>2000000</v>
          </cell>
          <cell r="F22">
            <v>2000000</v>
          </cell>
          <cell r="G22">
            <v>1500000</v>
          </cell>
          <cell r="H22">
            <v>1250000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6750000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6750000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2000000</v>
          </cell>
          <cell r="AY22">
            <v>6750000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6750000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6750000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2000000</v>
          </cell>
          <cell r="CP22">
            <v>6750000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6750000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6750000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6750000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6750000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6750000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1250000</v>
          </cell>
          <cell r="FX22">
            <v>6750000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6750000</v>
          </cell>
          <cell r="E23">
            <v>2000000</v>
          </cell>
          <cell r="F23">
            <v>2000000</v>
          </cell>
          <cell r="G23">
            <v>1500000</v>
          </cell>
          <cell r="H23">
            <v>1250000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6750000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6750000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6750000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6750000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6750000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6750000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6750000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6750000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6750000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6750000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6750000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1250000</v>
          </cell>
          <cell r="FX23">
            <v>6750000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501716000</v>
          </cell>
          <cell r="E24">
            <v>154465000</v>
          </cell>
          <cell r="F24">
            <v>137331000</v>
          </cell>
          <cell r="G24">
            <v>88855000</v>
          </cell>
          <cell r="H24">
            <v>121065000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501716000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501716000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154465000</v>
          </cell>
          <cell r="AY24">
            <v>501716000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501716000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501716000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137331000</v>
          </cell>
          <cell r="CP24">
            <v>501716000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501716000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501716000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88855000</v>
          </cell>
          <cell r="EG24">
            <v>501716000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501716000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501716000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121065000</v>
          </cell>
          <cell r="FX24">
            <v>501716000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1000000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7691000</v>
          </cell>
          <cell r="E27">
            <v>0</v>
          </cell>
          <cell r="F27">
            <v>7691000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7691000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7691000</v>
          </cell>
          <cell r="CP27">
            <v>7691000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7691000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7691000</v>
          </cell>
          <cell r="E28">
            <v>0</v>
          </cell>
          <cell r="F28">
            <v>7691000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7691000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7691000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7691000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7691000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7691000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7691000</v>
          </cell>
          <cell r="CP28">
            <v>7691000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7691000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7691000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7691000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7691000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7691000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7691000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369065000</v>
          </cell>
          <cell r="E29">
            <v>90750000</v>
          </cell>
          <cell r="F29">
            <v>87875000</v>
          </cell>
          <cell r="G29">
            <v>79090000</v>
          </cell>
          <cell r="H29">
            <v>111350000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369065000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369065000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90750000</v>
          </cell>
          <cell r="AY29">
            <v>369065000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369065000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369065000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87875000</v>
          </cell>
          <cell r="CP29">
            <v>369065000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369065000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369065000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79090000</v>
          </cell>
          <cell r="EG29">
            <v>369065000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369065000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369065000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111350000</v>
          </cell>
          <cell r="FX29">
            <v>369065000</v>
          </cell>
        </row>
        <row r="30">
          <cell r="A30">
            <v>16</v>
          </cell>
          <cell r="B30" t="str">
            <v>5 . 2 . 2 . 03 . 08</v>
          </cell>
          <cell r="C30" t="str">
            <v>Belanja Sertifikasi</v>
          </cell>
          <cell r="D30">
            <v>112940000</v>
          </cell>
          <cell r="E30">
            <v>0</v>
          </cell>
          <cell r="F30">
            <v>50000000</v>
          </cell>
          <cell r="G30">
            <v>62940000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112940000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112940000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112940000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112940000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112940000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50000000</v>
          </cell>
          <cell r="CP30">
            <v>112940000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112940000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112940000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62940000</v>
          </cell>
          <cell r="EG30">
            <v>112940000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112940000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112940000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112940000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256125000</v>
          </cell>
          <cell r="E31">
            <v>90750000</v>
          </cell>
          <cell r="F31">
            <v>37875000</v>
          </cell>
          <cell r="G31">
            <v>16150000</v>
          </cell>
          <cell r="H31">
            <v>111350000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256125000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256125000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90750000</v>
          </cell>
          <cell r="AY31">
            <v>256125000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256125000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256125000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37875000</v>
          </cell>
          <cell r="CP31">
            <v>256125000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256125000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256125000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16150000</v>
          </cell>
          <cell r="EG31">
            <v>256125000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256125000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256125000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111350000</v>
          </cell>
          <cell r="FX31">
            <v>256125000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50170000</v>
          </cell>
          <cell r="E32">
            <v>31250000</v>
          </cell>
          <cell r="F32">
            <v>17970000</v>
          </cell>
          <cell r="G32">
            <v>500000</v>
          </cell>
          <cell r="H32">
            <v>450000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50170000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50170000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31250000</v>
          </cell>
          <cell r="AY32">
            <v>50170000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50170000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50170000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17970000</v>
          </cell>
          <cell r="CP32">
            <v>50170000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50170000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50170000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50170000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50170000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50170000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450000</v>
          </cell>
          <cell r="FX32">
            <v>50170000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48220000</v>
          </cell>
          <cell r="E33">
            <v>30750000</v>
          </cell>
          <cell r="F33">
            <v>17470000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48220000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48220000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30750000</v>
          </cell>
          <cell r="AY33">
            <v>48220000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48220000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48220000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17470000</v>
          </cell>
          <cell r="CP33">
            <v>48220000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48220000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48220000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48220000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48220000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48220000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48220000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1950000</v>
          </cell>
          <cell r="E34">
            <v>500000</v>
          </cell>
          <cell r="F34">
            <v>500000</v>
          </cell>
          <cell r="G34">
            <v>500000</v>
          </cell>
          <cell r="H34">
            <v>450000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1950000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1950000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</v>
          </cell>
          <cell r="AY34">
            <v>1950000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1950000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1950000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500000</v>
          </cell>
          <cell r="CP34">
            <v>1950000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1950000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1950000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</v>
          </cell>
          <cell r="EG34">
            <v>1950000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1950000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1950000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450000</v>
          </cell>
          <cell r="FX34">
            <v>1950000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4000000</v>
          </cell>
          <cell r="E35">
            <v>1000000</v>
          </cell>
          <cell r="F35">
            <v>1000000</v>
          </cell>
          <cell r="G35">
            <v>1000000</v>
          </cell>
          <cell r="H35">
            <v>1000000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1000000</v>
          </cell>
          <cell r="AY35">
            <v>4000000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1000000</v>
          </cell>
          <cell r="CP35">
            <v>4000000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1000000</v>
          </cell>
          <cell r="EG35">
            <v>4000000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1000000</v>
          </cell>
          <cell r="FX35">
            <v>4000000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4000000</v>
          </cell>
          <cell r="E36">
            <v>1000000</v>
          </cell>
          <cell r="F36">
            <v>1000000</v>
          </cell>
          <cell r="G36">
            <v>1000000</v>
          </cell>
          <cell r="H36">
            <v>1000000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</v>
          </cell>
          <cell r="AY36">
            <v>4000000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</v>
          </cell>
          <cell r="CP36">
            <v>4000000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4000000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</v>
          </cell>
          <cell r="FX36">
            <v>4000000</v>
          </cell>
        </row>
        <row r="37">
          <cell r="A37">
            <v>23</v>
          </cell>
          <cell r="B37" t="str">
            <v>5 . 2 . 2 . 15</v>
          </cell>
          <cell r="C37" t="str">
            <v>Belanja Perjalanan Dinas</v>
          </cell>
          <cell r="D37">
            <v>69790000</v>
          </cell>
          <cell r="E37">
            <v>31465000</v>
          </cell>
          <cell r="F37">
            <v>21795000</v>
          </cell>
          <cell r="G37">
            <v>8265000</v>
          </cell>
          <cell r="H37">
            <v>8265000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69790000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69790000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31465000</v>
          </cell>
          <cell r="AY37">
            <v>69790000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69790000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69790000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21795000</v>
          </cell>
          <cell r="CP37">
            <v>69790000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69790000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69790000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8265000</v>
          </cell>
          <cell r="EG37">
            <v>69790000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69790000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69790000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8265000</v>
          </cell>
          <cell r="FX37">
            <v>69790000</v>
          </cell>
        </row>
        <row r="38">
          <cell r="A38">
            <v>24</v>
          </cell>
          <cell r="B38" t="str">
            <v>5 . 2 . 2 . 15 . 01</v>
          </cell>
          <cell r="C38" t="str">
            <v>Belanja perjalanan dinas dalam daerah</v>
          </cell>
          <cell r="D38">
            <v>33060000</v>
          </cell>
          <cell r="E38">
            <v>8265000</v>
          </cell>
          <cell r="F38">
            <v>8265000</v>
          </cell>
          <cell r="G38">
            <v>8265000</v>
          </cell>
          <cell r="H38">
            <v>8265000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33060000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33060000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8265000</v>
          </cell>
          <cell r="AY38">
            <v>33060000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33060000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33060000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8265000</v>
          </cell>
          <cell r="CP38">
            <v>33060000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33060000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33060000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8265000</v>
          </cell>
          <cell r="EG38">
            <v>33060000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33060000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33060000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8265000</v>
          </cell>
          <cell r="FX38">
            <v>33060000</v>
          </cell>
        </row>
        <row r="39">
          <cell r="A39">
            <v>25</v>
          </cell>
          <cell r="B39" t="str">
            <v>5 . 2 . 2 . 15 . 02</v>
          </cell>
          <cell r="C39" t="str">
            <v>Belanja perjalanan dinas luar daerah</v>
          </cell>
          <cell r="D39">
            <v>36730000</v>
          </cell>
          <cell r="E39">
            <v>23200000</v>
          </cell>
          <cell r="F39">
            <v>13530000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36730000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36730000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23200000</v>
          </cell>
          <cell r="AY39">
            <v>36730000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36730000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36730000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13530000</v>
          </cell>
          <cell r="CP39">
            <v>36730000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36730000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36730000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36730000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36730000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36730000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36730000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1.20 . 1.20.03 . 20 . 03</v>
          </cell>
          <cell r="C15" t="str">
            <v>Pengendalian manajemen pelaksanaan kebijakan KDH</v>
          </cell>
          <cell r="D15">
            <v>116850000</v>
          </cell>
          <cell r="E15">
            <v>49100000</v>
          </cell>
          <cell r="F15">
            <v>39915000</v>
          </cell>
          <cell r="G15">
            <v>27835000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116850000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116850000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49100000</v>
          </cell>
          <cell r="AY15">
            <v>116850000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116850000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116850000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39915000</v>
          </cell>
          <cell r="CP15">
            <v>116850000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116850000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116850000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27835000</v>
          </cell>
          <cell r="EG15">
            <v>116850000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116850000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116850000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116850000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65325000</v>
          </cell>
          <cell r="E16">
            <v>23400000</v>
          </cell>
          <cell r="F16">
            <v>24825000</v>
          </cell>
          <cell r="G16">
            <v>17100000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23400000</v>
          </cell>
          <cell r="AY16">
            <v>65325000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24825000</v>
          </cell>
          <cell r="CP16">
            <v>65325000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17100000</v>
          </cell>
          <cell r="EG16">
            <v>65325000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57425000</v>
          </cell>
          <cell r="E17">
            <v>15500000</v>
          </cell>
          <cell r="F17">
            <v>24825000</v>
          </cell>
          <cell r="G17">
            <v>17100000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57425000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57425000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15500000</v>
          </cell>
          <cell r="AY17">
            <v>57425000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57425000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57425000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24825000</v>
          </cell>
          <cell r="CP17">
            <v>57425000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57425000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57425000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17100000</v>
          </cell>
          <cell r="EG17">
            <v>57425000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57425000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57425000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57425000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2000000</v>
          </cell>
          <cell r="E18">
            <v>500000</v>
          </cell>
          <cell r="F18">
            <v>500000</v>
          </cell>
          <cell r="G18">
            <v>1000000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2000000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500000</v>
          </cell>
          <cell r="CP18">
            <v>2000000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1000000</v>
          </cell>
          <cell r="EG18">
            <v>2000000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525000</v>
          </cell>
          <cell r="E19">
            <v>0</v>
          </cell>
          <cell r="F19">
            <v>525000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525000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15000000</v>
          </cell>
          <cell r="E20">
            <v>15000000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15000000</v>
          </cell>
          <cell r="AY20">
            <v>15000000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39900000</v>
          </cell>
          <cell r="E21">
            <v>0</v>
          </cell>
          <cell r="F21">
            <v>23800000</v>
          </cell>
          <cell r="G21">
            <v>16100000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39900000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39900000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39900000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39900000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39900000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23800000</v>
          </cell>
          <cell r="CP21">
            <v>39900000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39900000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39900000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16100000</v>
          </cell>
          <cell r="EG21">
            <v>39900000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39900000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39900000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39900000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7900000</v>
          </cell>
          <cell r="E22">
            <v>7900000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7900000</v>
          </cell>
          <cell r="AY22">
            <v>7900000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7900000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7900000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7900000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4400000</v>
          </cell>
          <cell r="E23">
            <v>4400000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4400000</v>
          </cell>
          <cell r="AY23">
            <v>4400000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4400000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4400000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3500000</v>
          </cell>
          <cell r="E24">
            <v>3500000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3500000</v>
          </cell>
          <cell r="AY24">
            <v>3500000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3500000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51525000</v>
          </cell>
          <cell r="E25">
            <v>25700000</v>
          </cell>
          <cell r="F25">
            <v>15090000</v>
          </cell>
          <cell r="G25">
            <v>10735000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51525000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51525000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25700000</v>
          </cell>
          <cell r="AY25">
            <v>51525000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51525000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51525000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15090000</v>
          </cell>
          <cell r="CP25">
            <v>51525000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51525000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51525000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10735000</v>
          </cell>
          <cell r="EG25">
            <v>51525000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51525000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51525000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51525000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890000</v>
          </cell>
          <cell r="E26">
            <v>0</v>
          </cell>
          <cell r="F26">
            <v>0</v>
          </cell>
          <cell r="G26">
            <v>890000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890000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890000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890000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890000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890000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890000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890000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890000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890000</v>
          </cell>
          <cell r="EG26">
            <v>890000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890000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890000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890000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890000</v>
          </cell>
          <cell r="E27">
            <v>0</v>
          </cell>
          <cell r="F27">
            <v>0</v>
          </cell>
          <cell r="G27">
            <v>890000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890000</v>
          </cell>
          <cell r="EG27">
            <v>890000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890000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22500000</v>
          </cell>
          <cell r="E28">
            <v>22500000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22500000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22500000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22500000</v>
          </cell>
          <cell r="AY28">
            <v>22500000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22500000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22500000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22500000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22500000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22500000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22500000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22500000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22500000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22500000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22500000</v>
          </cell>
          <cell r="E29">
            <v>22500000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22500000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7700000</v>
          </cell>
          <cell r="E30">
            <v>0</v>
          </cell>
          <cell r="F30">
            <v>7200000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7700000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7200000</v>
          </cell>
          <cell r="CP30">
            <v>7700000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7700000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7700000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2700000</v>
          </cell>
          <cell r="E31">
            <v>0</v>
          </cell>
          <cell r="F31">
            <v>2700000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2700000</v>
          </cell>
          <cell r="CP31">
            <v>2700000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2700000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2700000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5000000</v>
          </cell>
          <cell r="E32">
            <v>0</v>
          </cell>
          <cell r="F32">
            <v>4500000</v>
          </cell>
          <cell r="G32">
            <v>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4500000</v>
          </cell>
          <cell r="CP32">
            <v>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5000000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2475000</v>
          </cell>
          <cell r="E33">
            <v>0</v>
          </cell>
          <cell r="F33">
            <v>1650000</v>
          </cell>
          <cell r="G33">
            <v>825000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2475000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1650000</v>
          </cell>
          <cell r="CP33">
            <v>2475000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825000</v>
          </cell>
          <cell r="EG33">
            <v>2475000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2475000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2475000</v>
          </cell>
          <cell r="E34">
            <v>0</v>
          </cell>
          <cell r="F34">
            <v>1650000</v>
          </cell>
          <cell r="G34">
            <v>825000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2475000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2475000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2475000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2475000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2475000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1650000</v>
          </cell>
          <cell r="CP34">
            <v>2475000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2475000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2475000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825000</v>
          </cell>
          <cell r="EG34">
            <v>2475000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2475000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2475000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2475000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17960000</v>
          </cell>
          <cell r="E35">
            <v>3200000</v>
          </cell>
          <cell r="F35">
            <v>6240000</v>
          </cell>
          <cell r="G35">
            <v>8520000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17960000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17960000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3200000</v>
          </cell>
          <cell r="AY35">
            <v>17960000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17960000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17960000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6240000</v>
          </cell>
          <cell r="CP35">
            <v>17960000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17960000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17960000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8520000</v>
          </cell>
          <cell r="EG35">
            <v>17960000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17960000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17960000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17960000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365000</v>
          </cell>
          <cell r="E36">
            <v>0</v>
          </cell>
          <cell r="F36">
            <v>0</v>
          </cell>
          <cell r="G36">
            <v>365000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365000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365000</v>
          </cell>
          <cell r="EG36">
            <v>365000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365000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17595000</v>
          </cell>
          <cell r="E37">
            <v>3200000</v>
          </cell>
          <cell r="F37">
            <v>6240000</v>
          </cell>
          <cell r="G37">
            <v>8155000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17595000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17595000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3200000</v>
          </cell>
          <cell r="AY37">
            <v>17595000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17595000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17595000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6240000</v>
          </cell>
          <cell r="CP37">
            <v>17595000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17595000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17595000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8155000</v>
          </cell>
          <cell r="EG37">
            <v>17595000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17595000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17595000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17595000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1.20 . 1.20.03 . 23 . 01</v>
          </cell>
          <cell r="C15" t="str">
            <v>Penyusunan sistem informasi terhadap layanan publik</v>
          </cell>
          <cell r="D15">
            <v>247455100</v>
          </cell>
          <cell r="E15">
            <v>2400000</v>
          </cell>
          <cell r="F15">
            <v>20500000</v>
          </cell>
          <cell r="G15">
            <v>165561700</v>
          </cell>
          <cell r="H15">
            <v>58993400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247455100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247455100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2400000</v>
          </cell>
          <cell r="AY15">
            <v>247455100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247455100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247455100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20500000</v>
          </cell>
          <cell r="CP15">
            <v>247455100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247455100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247455100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165561700</v>
          </cell>
          <cell r="EG15">
            <v>247455100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247455100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247455100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58993400</v>
          </cell>
          <cell r="FX15">
            <v>247455100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85365000</v>
          </cell>
          <cell r="E16">
            <v>2400000</v>
          </cell>
          <cell r="F16">
            <v>0</v>
          </cell>
          <cell r="G16">
            <v>82132500</v>
          </cell>
          <cell r="H16">
            <v>832500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85365000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85365000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85365000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85365000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85365000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85365000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85365000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85365000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82132500</v>
          </cell>
          <cell r="EG16">
            <v>85365000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85365000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85365000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832500</v>
          </cell>
          <cell r="FX16">
            <v>85365000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50265000</v>
          </cell>
          <cell r="E17">
            <v>2400000</v>
          </cell>
          <cell r="F17">
            <v>0</v>
          </cell>
          <cell r="G17">
            <v>47032500</v>
          </cell>
          <cell r="H17">
            <v>832500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50265000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50265000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50265000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50265000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50265000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50265000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50265000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50265000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47032500</v>
          </cell>
          <cell r="EG17">
            <v>50265000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50265000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50265000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832500</v>
          </cell>
          <cell r="FX17">
            <v>50265000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1665000</v>
          </cell>
          <cell r="E19">
            <v>0</v>
          </cell>
          <cell r="F19">
            <v>0</v>
          </cell>
          <cell r="G19">
            <v>832500</v>
          </cell>
          <cell r="H19">
            <v>832500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1665000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1665000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1665000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1665000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1665000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1665000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1665000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1665000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832500</v>
          </cell>
          <cell r="EG19">
            <v>1665000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1665000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1665000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832500</v>
          </cell>
          <cell r="FX19">
            <v>1665000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22500000</v>
          </cell>
          <cell r="E20">
            <v>0</v>
          </cell>
          <cell r="F20">
            <v>0</v>
          </cell>
          <cell r="G20">
            <v>22500000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22500000</v>
          </cell>
          <cell r="EG20">
            <v>22500000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22500000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21300000</v>
          </cell>
          <cell r="E21">
            <v>0</v>
          </cell>
          <cell r="F21">
            <v>0</v>
          </cell>
          <cell r="G21">
            <v>21300000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21300000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21300000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21300000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21300000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21300000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21300000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21300000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21300000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21300000</v>
          </cell>
          <cell r="EG21">
            <v>21300000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21300000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21300000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21300000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35100000</v>
          </cell>
          <cell r="E22">
            <v>0</v>
          </cell>
          <cell r="F22">
            <v>0</v>
          </cell>
          <cell r="G22">
            <v>35100000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35100000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35100000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35100000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35100000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35100000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35100000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35100000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35100000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35100000</v>
          </cell>
          <cell r="EG22">
            <v>35100000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35100000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35100000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35100000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27000000</v>
          </cell>
          <cell r="E23">
            <v>0</v>
          </cell>
          <cell r="F23">
            <v>0</v>
          </cell>
          <cell r="G23">
            <v>27000000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27000000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27000000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27000000</v>
          </cell>
          <cell r="EG23">
            <v>27000000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27000000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8100000</v>
          </cell>
          <cell r="E24">
            <v>0</v>
          </cell>
          <cell r="F24">
            <v>0</v>
          </cell>
          <cell r="G24">
            <v>8100000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8100000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162090100</v>
          </cell>
          <cell r="E25">
            <v>0</v>
          </cell>
          <cell r="F25">
            <v>20500000</v>
          </cell>
          <cell r="G25">
            <v>83429200</v>
          </cell>
          <cell r="H25">
            <v>58160900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162090100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162090100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162090100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162090100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162090100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20500000</v>
          </cell>
          <cell r="CP25">
            <v>162090100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162090100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162090100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83429200</v>
          </cell>
          <cell r="EG25">
            <v>162090100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162090100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162090100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58160900</v>
          </cell>
          <cell r="FX25">
            <v>162090100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500000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500000</v>
          </cell>
          <cell r="G27">
            <v>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11250000</v>
          </cell>
          <cell r="E28">
            <v>0</v>
          </cell>
          <cell r="F28">
            <v>0</v>
          </cell>
          <cell r="G28">
            <v>11250000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11250000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11250000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11250000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11250000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11250000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11250000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11250000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11250000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11250000</v>
          </cell>
          <cell r="EG28">
            <v>11250000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11250000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11250000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11250000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11250000</v>
          </cell>
          <cell r="E29">
            <v>0</v>
          </cell>
          <cell r="F29">
            <v>0</v>
          </cell>
          <cell r="G29">
            <v>11250000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11250000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11250000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11250000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11250000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11250000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11250000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11250000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11250000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11250000</v>
          </cell>
          <cell r="EG29">
            <v>11250000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11250000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11250000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11250000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47462700</v>
          </cell>
          <cell r="E30">
            <v>0</v>
          </cell>
          <cell r="F30">
            <v>0</v>
          </cell>
          <cell r="G30">
            <v>47179200</v>
          </cell>
          <cell r="H30">
            <v>283500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47462700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47462700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47462700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47462700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47462700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47462700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47462700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47462700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47179200</v>
          </cell>
          <cell r="EG30">
            <v>47462700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47462700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47462700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283500</v>
          </cell>
          <cell r="FX30">
            <v>47462700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47179200</v>
          </cell>
          <cell r="E31">
            <v>0</v>
          </cell>
          <cell r="F31">
            <v>0</v>
          </cell>
          <cell r="G31">
            <v>47179200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47179200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47179200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47179200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47179200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47179200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47179200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47179200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47179200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47179200</v>
          </cell>
          <cell r="EG31">
            <v>47179200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47179200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47179200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47179200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283500</v>
          </cell>
          <cell r="E32">
            <v>0</v>
          </cell>
          <cell r="F32">
            <v>0</v>
          </cell>
          <cell r="G32">
            <v>0</v>
          </cell>
          <cell r="H32">
            <v>283500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283500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283500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283500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283500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283500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283500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283500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283500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283500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283500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283500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283500</v>
          </cell>
          <cell r="FX32">
            <v>283500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4717400</v>
          </cell>
          <cell r="E33">
            <v>0</v>
          </cell>
          <cell r="F33">
            <v>2000000</v>
          </cell>
          <cell r="G33">
            <v>0</v>
          </cell>
          <cell r="H33">
            <v>2717400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4717400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4717400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4717400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4717400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4717400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4717400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4717400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4717400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4717400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4717400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4717400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2717400</v>
          </cell>
          <cell r="FX33">
            <v>4717400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4717400</v>
          </cell>
          <cell r="E34">
            <v>0</v>
          </cell>
          <cell r="F34">
            <v>2000000</v>
          </cell>
          <cell r="G34">
            <v>0</v>
          </cell>
          <cell r="H34">
            <v>2717400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4717400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4717400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4717400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4717400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4717400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2000000</v>
          </cell>
          <cell r="CP34">
            <v>4717400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4717400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4717400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4717400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4717400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4717400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2717400</v>
          </cell>
          <cell r="FX34">
            <v>4717400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18000000</v>
          </cell>
          <cell r="E35">
            <v>0</v>
          </cell>
          <cell r="F35">
            <v>18000000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18000000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18000000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18000000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18000000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18000000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18000000</v>
          </cell>
          <cell r="CP35">
            <v>18000000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18000000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18000000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18000000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18000000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18000000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18000000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18000000</v>
          </cell>
          <cell r="E36">
            <v>0</v>
          </cell>
          <cell r="F36">
            <v>18000000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18000000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18000000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18000000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18000000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18000000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18000000</v>
          </cell>
          <cell r="CP36">
            <v>18000000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18000000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18000000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18000000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18000000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18000000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18000000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21560000</v>
          </cell>
          <cell r="E37">
            <v>0</v>
          </cell>
          <cell r="F37">
            <v>0</v>
          </cell>
          <cell r="G37">
            <v>0</v>
          </cell>
          <cell r="H37">
            <v>21560000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21560000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21560000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21560000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21560000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21560000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21560000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21560000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21560000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21560000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21560000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21560000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21560000</v>
          </cell>
          <cell r="FX37">
            <v>21560000</v>
          </cell>
        </row>
        <row r="38">
          <cell r="A38">
            <v>24</v>
          </cell>
          <cell r="B38" t="str">
            <v>5 . 2 . 2 . 11 . 02</v>
          </cell>
          <cell r="C38" t="str">
            <v>Belanja makanan dan minuman rapat</v>
          </cell>
          <cell r="D38">
            <v>3795000</v>
          </cell>
          <cell r="E38">
            <v>0</v>
          </cell>
          <cell r="F38">
            <v>0</v>
          </cell>
          <cell r="G38">
            <v>0</v>
          </cell>
          <cell r="H38">
            <v>3795000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3795000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3795000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3795000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3795000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3795000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3795000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3795000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3795000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3795000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3795000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3795000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3795000</v>
          </cell>
          <cell r="FX38">
            <v>3795000</v>
          </cell>
        </row>
        <row r="39">
          <cell r="A39">
            <v>25</v>
          </cell>
          <cell r="B39" t="str">
            <v>5 . 2 . 2 . 11 . 04</v>
          </cell>
          <cell r="C39" t="str">
            <v>Belanja makanan dan minuman pelaksanaan kegiatan</v>
          </cell>
          <cell r="D39">
            <v>17765000</v>
          </cell>
          <cell r="E39">
            <v>0</v>
          </cell>
          <cell r="F39">
            <v>0</v>
          </cell>
          <cell r="G39">
            <v>0</v>
          </cell>
          <cell r="H39">
            <v>17765000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17765000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17765000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17765000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17765000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17765000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17765000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17765000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17765000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17765000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17765000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17765000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17765000</v>
          </cell>
          <cell r="FX39">
            <v>17765000</v>
          </cell>
        </row>
        <row r="40">
          <cell r="A40">
            <v>26</v>
          </cell>
          <cell r="B40" t="str">
            <v>5 . 2 . 2 . 15</v>
          </cell>
          <cell r="C40" t="str">
            <v>Belanja Perjalanan Dinas</v>
          </cell>
          <cell r="D40">
            <v>58100000</v>
          </cell>
          <cell r="E40">
            <v>0</v>
          </cell>
          <cell r="F40">
            <v>0</v>
          </cell>
          <cell r="G40">
            <v>25000000</v>
          </cell>
          <cell r="H40">
            <v>33100000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58100000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58100000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58100000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58100000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58100000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58100000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58100000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58100000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25000000</v>
          </cell>
          <cell r="EG40">
            <v>58100000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58100000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58100000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33100000</v>
          </cell>
          <cell r="FX40">
            <v>58100000</v>
          </cell>
        </row>
        <row r="41">
          <cell r="A41">
            <v>27</v>
          </cell>
          <cell r="B41" t="str">
            <v>5 . 2 . 2 . 15 . 01</v>
          </cell>
          <cell r="C41" t="str">
            <v>Belanja perjalanan dinas dalam daerah</v>
          </cell>
          <cell r="D41">
            <v>6200000</v>
          </cell>
          <cell r="E41">
            <v>0</v>
          </cell>
          <cell r="F41">
            <v>0</v>
          </cell>
          <cell r="G41">
            <v>0</v>
          </cell>
          <cell r="H41">
            <v>6200000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6200000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6200000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6200000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6200000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6200000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6200000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6200000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6200000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6200000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6200000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6200000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6200000</v>
          </cell>
          <cell r="FX41">
            <v>6200000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51900000</v>
          </cell>
          <cell r="E42">
            <v>0</v>
          </cell>
          <cell r="F42">
            <v>0</v>
          </cell>
          <cell r="G42">
            <v>25000000</v>
          </cell>
          <cell r="H42">
            <v>26900000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51900000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51900000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51900000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51900000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51900000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51900000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51900000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51900000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25000000</v>
          </cell>
          <cell r="EG42">
            <v>51900000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51900000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51900000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26900000</v>
          </cell>
          <cell r="FX42">
            <v>51900000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1.20 . 1.20.03 . 01 . 01</v>
          </cell>
          <cell r="C15" t="str">
            <v>Penyediaan jasa surat menyurat</v>
          </cell>
          <cell r="D15">
            <v>71725000</v>
          </cell>
          <cell r="E15">
            <v>20100000</v>
          </cell>
          <cell r="F15">
            <v>20600000</v>
          </cell>
          <cell r="G15">
            <v>19825000</v>
          </cell>
          <cell r="H15">
            <v>11200000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71725000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71725000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20100000</v>
          </cell>
          <cell r="AY15">
            <v>71725000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71725000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71725000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20600000</v>
          </cell>
          <cell r="CP15">
            <v>71725000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71725000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71725000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19825000</v>
          </cell>
          <cell r="EG15">
            <v>71725000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71725000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71725000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11200000</v>
          </cell>
          <cell r="FX15">
            <v>71725000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8525000</v>
          </cell>
          <cell r="E16">
            <v>2700000</v>
          </cell>
          <cell r="F16">
            <v>2700000</v>
          </cell>
          <cell r="G16">
            <v>1925000</v>
          </cell>
          <cell r="H16">
            <v>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2700000</v>
          </cell>
          <cell r="CP16">
            <v>8525000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1925000</v>
          </cell>
          <cell r="EG16">
            <v>8525000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1200000</v>
          </cell>
          <cell r="FX16">
            <v>8525000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3725000</v>
          </cell>
          <cell r="E17">
            <v>1500000</v>
          </cell>
          <cell r="F17">
            <v>1500000</v>
          </cell>
          <cell r="G17">
            <v>725000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3725000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3725000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3725000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3725000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3725000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3725000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3725000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725000</v>
          </cell>
          <cell r="EG17">
            <v>3725000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3725000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3725000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3725000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725000</v>
          </cell>
          <cell r="E19">
            <v>0</v>
          </cell>
          <cell r="F19">
            <v>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725000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4800000</v>
          </cell>
          <cell r="E20">
            <v>1200000</v>
          </cell>
          <cell r="F20">
            <v>1200000</v>
          </cell>
          <cell r="G20">
            <v>1200000</v>
          </cell>
          <cell r="H20">
            <v>1200000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</v>
          </cell>
          <cell r="AY20">
            <v>4800000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</v>
          </cell>
          <cell r="CP20">
            <v>4800000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</v>
          </cell>
          <cell r="EG20">
            <v>4800000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</v>
          </cell>
          <cell r="FX20">
            <v>4800000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4800000</v>
          </cell>
          <cell r="E21">
            <v>1200000</v>
          </cell>
          <cell r="F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1200000</v>
          </cell>
          <cell r="AY21">
            <v>4800000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1200000</v>
          </cell>
          <cell r="CP21">
            <v>4800000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1200000</v>
          </cell>
          <cell r="EG21">
            <v>4800000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1200000</v>
          </cell>
          <cell r="FX21">
            <v>4800000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63200000</v>
          </cell>
          <cell r="E22">
            <v>17400000</v>
          </cell>
          <cell r="F22">
            <v>17900000</v>
          </cell>
          <cell r="G22">
            <v>17900000</v>
          </cell>
          <cell r="H22">
            <v>10000000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63200000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63200000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17400000</v>
          </cell>
          <cell r="AY22">
            <v>63200000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63200000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63200000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17900000</v>
          </cell>
          <cell r="CP22">
            <v>63200000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63200000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63200000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17900000</v>
          </cell>
          <cell r="EG22">
            <v>63200000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63200000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63200000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10000000</v>
          </cell>
          <cell r="FX22">
            <v>63200000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8100000</v>
          </cell>
          <cell r="E23">
            <v>2000000</v>
          </cell>
          <cell r="F23">
            <v>2500000</v>
          </cell>
          <cell r="G23">
            <v>2500000</v>
          </cell>
          <cell r="H23">
            <v>1100000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8100000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8100000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8100000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8100000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8100000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2500000</v>
          </cell>
          <cell r="CP23">
            <v>8100000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8100000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8100000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2500000</v>
          </cell>
          <cell r="EG23">
            <v>8100000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8100000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8100000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1100000</v>
          </cell>
          <cell r="FX23">
            <v>8100000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8100000</v>
          </cell>
          <cell r="E24">
            <v>2000000</v>
          </cell>
          <cell r="F24">
            <v>2500000</v>
          </cell>
          <cell r="G24">
            <v>2500000</v>
          </cell>
          <cell r="H24">
            <v>1100000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2000000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1100000</v>
          </cell>
          <cell r="FX24">
            <v>8100000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53500000</v>
          </cell>
          <cell r="E25">
            <v>15000000</v>
          </cell>
          <cell r="F25">
            <v>15000000</v>
          </cell>
          <cell r="G25">
            <v>15000000</v>
          </cell>
          <cell r="H25">
            <v>8500000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53500000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53500000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15000000</v>
          </cell>
          <cell r="AY25">
            <v>53500000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53500000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53500000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15000000</v>
          </cell>
          <cell r="CP25">
            <v>53500000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53500000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53500000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15000000</v>
          </cell>
          <cell r="EG25">
            <v>53500000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53500000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53500000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8500000</v>
          </cell>
          <cell r="FX25">
            <v>53500000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53500000</v>
          </cell>
          <cell r="E26">
            <v>15000000</v>
          </cell>
          <cell r="F26">
            <v>15000000</v>
          </cell>
          <cell r="G26">
            <v>15000000</v>
          </cell>
          <cell r="H26">
            <v>8500000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53500000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53500000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15000000</v>
          </cell>
          <cell r="AY26">
            <v>53500000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53500000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53500000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15000000</v>
          </cell>
          <cell r="CP26">
            <v>53500000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53500000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53500000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15000000</v>
          </cell>
          <cell r="EG26">
            <v>53500000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53500000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53500000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8500000</v>
          </cell>
          <cell r="FX26">
            <v>53500000</v>
          </cell>
        </row>
        <row r="27">
          <cell r="A27">
            <v>13</v>
          </cell>
          <cell r="B27" t="str">
            <v>5 . 2 . 2 . 11</v>
          </cell>
          <cell r="C27" t="str">
            <v>Belanja Makanan dan  Minuman</v>
          </cell>
          <cell r="D27">
            <v>1600000</v>
          </cell>
          <cell r="E27">
            <v>400000</v>
          </cell>
          <cell r="F27">
            <v>400000</v>
          </cell>
          <cell r="G27">
            <v>400000</v>
          </cell>
          <cell r="H27">
            <v>400000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1600000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1600000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400000</v>
          </cell>
          <cell r="AY27">
            <v>1600000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1600000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1600000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400000</v>
          </cell>
          <cell r="CP27">
            <v>1600000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1600000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1600000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400000</v>
          </cell>
          <cell r="EG27">
            <v>1600000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1600000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1600000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400000</v>
          </cell>
          <cell r="FX27">
            <v>1600000</v>
          </cell>
        </row>
        <row r="28">
          <cell r="A28">
            <v>14</v>
          </cell>
          <cell r="B28" t="str">
            <v>5 . 2 . 2 . 11 . 04</v>
          </cell>
          <cell r="C28" t="str">
            <v>Belanja makanan dan minuman pelaksanaan kegiatan</v>
          </cell>
          <cell r="D28">
            <v>1600000</v>
          </cell>
          <cell r="E28">
            <v>400000</v>
          </cell>
          <cell r="F28">
            <v>400000</v>
          </cell>
          <cell r="G28">
            <v>400000</v>
          </cell>
          <cell r="H28">
            <v>400000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1600000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1600000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400000</v>
          </cell>
          <cell r="AY28">
            <v>1600000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1600000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1600000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400000</v>
          </cell>
          <cell r="CP28">
            <v>1600000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1600000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1600000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</v>
          </cell>
          <cell r="EG28">
            <v>1600000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1600000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1600000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400000</v>
          </cell>
          <cell r="FX28">
            <v>1600000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1.20 . 1.20.03 . 25 . 01</v>
          </cell>
          <cell r="C15" t="str">
            <v>Fasilitasi / pembentukan kerjasama antar daerah dalam penyediaan pelayanan publik</v>
          </cell>
          <cell r="D15">
            <v>152623000</v>
          </cell>
          <cell r="E15">
            <v>32781000</v>
          </cell>
          <cell r="F15">
            <v>43198000</v>
          </cell>
          <cell r="G15">
            <v>43558000</v>
          </cell>
          <cell r="H15">
            <v>33086000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152623000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152623000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32781000</v>
          </cell>
          <cell r="AY15">
            <v>152623000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152623000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152623000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43198000</v>
          </cell>
          <cell r="CP15">
            <v>152623000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152623000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152623000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43558000</v>
          </cell>
          <cell r="EG15">
            <v>152623000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152623000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152623000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33086000</v>
          </cell>
          <cell r="FX15">
            <v>152623000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74160000</v>
          </cell>
          <cell r="E16">
            <v>18450000</v>
          </cell>
          <cell r="F16">
            <v>18450000</v>
          </cell>
          <cell r="G16">
            <v>18810000</v>
          </cell>
          <cell r="H16">
            <v>18450000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74160000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74160000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18450000</v>
          </cell>
          <cell r="AY16">
            <v>74160000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74160000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74160000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18450000</v>
          </cell>
          <cell r="CP16">
            <v>74160000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74160000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74160000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18810000</v>
          </cell>
          <cell r="EG16">
            <v>74160000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74160000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74160000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18450000</v>
          </cell>
          <cell r="FX16">
            <v>74160000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69800000</v>
          </cell>
          <cell r="E17">
            <v>17450000</v>
          </cell>
          <cell r="F17">
            <v>17450000</v>
          </cell>
          <cell r="G17">
            <v>17450000</v>
          </cell>
          <cell r="H17">
            <v>17450000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17450000</v>
          </cell>
          <cell r="AY17">
            <v>69800000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17450000</v>
          </cell>
          <cell r="CP17">
            <v>69800000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17450000</v>
          </cell>
          <cell r="EG17">
            <v>69800000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17450000</v>
          </cell>
          <cell r="FX17">
            <v>69800000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2600000</v>
          </cell>
          <cell r="E18">
            <v>650000</v>
          </cell>
          <cell r="F18">
            <v>650000</v>
          </cell>
          <cell r="G18">
            <v>650000</v>
          </cell>
          <cell r="H18">
            <v>650000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2600000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650000</v>
          </cell>
          <cell r="CP18">
            <v>2600000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2600000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650000</v>
          </cell>
          <cell r="FX18">
            <v>2600000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67200000</v>
          </cell>
          <cell r="E19">
            <v>16800000</v>
          </cell>
          <cell r="F19">
            <v>16800000</v>
          </cell>
          <cell r="G19">
            <v>16800000</v>
          </cell>
          <cell r="H19">
            <v>16800000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67200000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67200000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16800000</v>
          </cell>
          <cell r="AY19">
            <v>67200000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67200000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67200000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16800000</v>
          </cell>
          <cell r="CP19">
            <v>67200000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67200000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67200000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16800000</v>
          </cell>
          <cell r="EG19">
            <v>67200000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67200000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67200000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16800000</v>
          </cell>
          <cell r="FX19">
            <v>67200000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4000000</v>
          </cell>
          <cell r="E20">
            <v>1000000</v>
          </cell>
          <cell r="F20">
            <v>1000000</v>
          </cell>
          <cell r="G20">
            <v>1000000</v>
          </cell>
          <cell r="H20">
            <v>1000000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</v>
          </cell>
          <cell r="AY20">
            <v>4000000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</v>
          </cell>
          <cell r="CP20">
            <v>4000000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</v>
          </cell>
          <cell r="EG20">
            <v>4000000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</v>
          </cell>
          <cell r="FX20">
            <v>4000000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4000000</v>
          </cell>
          <cell r="E21">
            <v>1000000</v>
          </cell>
          <cell r="F21">
            <v>1000000</v>
          </cell>
          <cell r="G21">
            <v>1000000</v>
          </cell>
          <cell r="H21">
            <v>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</v>
          </cell>
          <cell r="CP21">
            <v>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</v>
          </cell>
          <cell r="EG21">
            <v>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</v>
          </cell>
          <cell r="FX21">
            <v>4000000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360000</v>
          </cell>
          <cell r="E22">
            <v>0</v>
          </cell>
          <cell r="F22">
            <v>0</v>
          </cell>
          <cell r="G22">
            <v>360000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360000</v>
          </cell>
          <cell r="EG22">
            <v>360000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360000</v>
          </cell>
          <cell r="E23">
            <v>0</v>
          </cell>
          <cell r="F23">
            <v>0</v>
          </cell>
          <cell r="G23">
            <v>360000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360000</v>
          </cell>
          <cell r="EG23">
            <v>360000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78463000</v>
          </cell>
          <cell r="E24">
            <v>14331000</v>
          </cell>
          <cell r="F24">
            <v>24748000</v>
          </cell>
          <cell r="G24">
            <v>24748000</v>
          </cell>
          <cell r="H24">
            <v>14636000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78463000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78463000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14331000</v>
          </cell>
          <cell r="AY24">
            <v>78463000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78463000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78463000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24748000</v>
          </cell>
          <cell r="CP24">
            <v>78463000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78463000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78463000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24748000</v>
          </cell>
          <cell r="EG24">
            <v>78463000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78463000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78463000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14636000</v>
          </cell>
          <cell r="FX24">
            <v>78463000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2093000</v>
          </cell>
          <cell r="E25">
            <v>1256000</v>
          </cell>
          <cell r="F25">
            <v>273000</v>
          </cell>
          <cell r="G25">
            <v>273000</v>
          </cell>
          <cell r="H25">
            <v>291000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2093000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2093000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1256000</v>
          </cell>
          <cell r="AY25">
            <v>2093000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2093000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2093000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273000</v>
          </cell>
          <cell r="CP25">
            <v>2093000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2093000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2093000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273000</v>
          </cell>
          <cell r="EG25">
            <v>2093000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2093000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2093000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291000</v>
          </cell>
          <cell r="FX25">
            <v>2093000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983000</v>
          </cell>
          <cell r="E26">
            <v>983000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983000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983000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983000</v>
          </cell>
          <cell r="AY26">
            <v>983000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983000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983000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983000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983000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983000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983000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983000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983000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983000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1110000</v>
          </cell>
          <cell r="E27">
            <v>273000</v>
          </cell>
          <cell r="F27">
            <v>273000</v>
          </cell>
          <cell r="G27">
            <v>273000</v>
          </cell>
          <cell r="H27">
            <v>291000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1110000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1110000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273000</v>
          </cell>
          <cell r="AY27">
            <v>1110000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1110000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1110000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273000</v>
          </cell>
          <cell r="CP27">
            <v>1110000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1110000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1110000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273000</v>
          </cell>
          <cell r="EG27">
            <v>1110000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1110000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1110000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291000</v>
          </cell>
          <cell r="FX27">
            <v>1110000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9900000</v>
          </cell>
          <cell r="E28">
            <v>2475000</v>
          </cell>
          <cell r="F28">
            <v>2475000</v>
          </cell>
          <cell r="G28">
            <v>2475000</v>
          </cell>
          <cell r="H28">
            <v>2475000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9900000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9900000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2475000</v>
          </cell>
          <cell r="AY28">
            <v>9900000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9900000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9900000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2475000</v>
          </cell>
          <cell r="CP28">
            <v>9900000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9900000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9900000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2475000</v>
          </cell>
          <cell r="EG28">
            <v>9900000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9900000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9900000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2475000</v>
          </cell>
          <cell r="FX28">
            <v>9900000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9900000</v>
          </cell>
          <cell r="E29">
            <v>2475000</v>
          </cell>
          <cell r="F29">
            <v>2475000</v>
          </cell>
          <cell r="G29">
            <v>2475000</v>
          </cell>
          <cell r="H29">
            <v>2475000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2475000</v>
          </cell>
          <cell r="AY29">
            <v>9900000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2475000</v>
          </cell>
          <cell r="CP29">
            <v>9900000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2475000</v>
          </cell>
          <cell r="EG29">
            <v>9900000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2475000</v>
          </cell>
          <cell r="FX29">
            <v>9900000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66470000</v>
          </cell>
          <cell r="E30">
            <v>10600000</v>
          </cell>
          <cell r="F30">
            <v>22000000</v>
          </cell>
          <cell r="G30">
            <v>22000000</v>
          </cell>
          <cell r="H30">
            <v>11870000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66470000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66470000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10600000</v>
          </cell>
          <cell r="AY30">
            <v>66470000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66470000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66470000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22000000</v>
          </cell>
          <cell r="CP30">
            <v>66470000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66470000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66470000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22000000</v>
          </cell>
          <cell r="EG30">
            <v>66470000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66470000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66470000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11870000</v>
          </cell>
          <cell r="FX30">
            <v>66470000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1640000</v>
          </cell>
          <cell r="E31">
            <v>1160000</v>
          </cell>
          <cell r="F31">
            <v>0</v>
          </cell>
          <cell r="G31">
            <v>0</v>
          </cell>
          <cell r="H31">
            <v>480000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1160000</v>
          </cell>
          <cell r="AY31">
            <v>1640000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1640000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480000</v>
          </cell>
          <cell r="FX31">
            <v>1640000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64830000</v>
          </cell>
          <cell r="E32">
            <v>9440000</v>
          </cell>
          <cell r="F32">
            <v>22000000</v>
          </cell>
          <cell r="G32">
            <v>22000000</v>
          </cell>
          <cell r="H32">
            <v>11390000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64830000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64830000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9440000</v>
          </cell>
          <cell r="AY32">
            <v>64830000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64830000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64830000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22000000</v>
          </cell>
          <cell r="CP32">
            <v>64830000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64830000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64830000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22000000</v>
          </cell>
          <cell r="EG32">
            <v>64830000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64830000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64830000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11390000</v>
          </cell>
          <cell r="FX32">
            <v>64830000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1.20 . 1.20.03 . 26 . 03</v>
          </cell>
          <cell r="C15" t="str">
            <v>Legislasi rancangan peraturan perundang-undangan</v>
          </cell>
          <cell r="D15">
            <v>1253277500</v>
          </cell>
          <cell r="E15">
            <v>476500000</v>
          </cell>
          <cell r="F15">
            <v>459647500</v>
          </cell>
          <cell r="G15">
            <v>200837500</v>
          </cell>
          <cell r="H15">
            <v>116292500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1253277500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1253277500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476500000</v>
          </cell>
          <cell r="AY15">
            <v>1253277500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1253277500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1253277500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459647500</v>
          </cell>
          <cell r="CP15">
            <v>1253277500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1253277500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1253277500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200837500</v>
          </cell>
          <cell r="EG15">
            <v>1253277500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1253277500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1253277500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116292500</v>
          </cell>
          <cell r="FX15">
            <v>1253277500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200475000</v>
          </cell>
          <cell r="E16">
            <v>90375000</v>
          </cell>
          <cell r="F16">
            <v>50100000</v>
          </cell>
          <cell r="G16">
            <v>30000000</v>
          </cell>
          <cell r="H16">
            <v>30000000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200475000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200475000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90375000</v>
          </cell>
          <cell r="AY16">
            <v>200475000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200475000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200475000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50100000</v>
          </cell>
          <cell r="CP16">
            <v>200475000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200475000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200475000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30000000</v>
          </cell>
          <cell r="EG16">
            <v>200475000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200475000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200475000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30000000</v>
          </cell>
          <cell r="FX16">
            <v>200475000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189075000</v>
          </cell>
          <cell r="E17">
            <v>78975000</v>
          </cell>
          <cell r="F17">
            <v>50100000</v>
          </cell>
          <cell r="G17">
            <v>30000000</v>
          </cell>
          <cell r="H17">
            <v>30000000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189075000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189075000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78975000</v>
          </cell>
          <cell r="AY17">
            <v>189075000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189075000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189075000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50100000</v>
          </cell>
          <cell r="CP17">
            <v>189075000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189075000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189075000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30000000</v>
          </cell>
          <cell r="EG17">
            <v>189075000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189075000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189075000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30000000</v>
          </cell>
          <cell r="FX17">
            <v>189075000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5100000</v>
          </cell>
          <cell r="E18">
            <v>0</v>
          </cell>
          <cell r="F18">
            <v>5100000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5100000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5100000</v>
          </cell>
          <cell r="CP18">
            <v>5100000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1575000</v>
          </cell>
          <cell r="E19">
            <v>1575000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1575000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1575000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1575000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1575000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1575000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1575000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1575000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1575000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1575000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1575000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1575000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1575000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182400000</v>
          </cell>
          <cell r="E20">
            <v>77400000</v>
          </cell>
          <cell r="F20">
            <v>45000000</v>
          </cell>
          <cell r="G20">
            <v>30000000</v>
          </cell>
          <cell r="H20">
            <v>30000000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77400000</v>
          </cell>
          <cell r="AY20">
            <v>182400000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30000000</v>
          </cell>
          <cell r="EG20">
            <v>182400000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30000000</v>
          </cell>
          <cell r="FX20">
            <v>182400000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11400000</v>
          </cell>
          <cell r="E21">
            <v>11400000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11400000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11400000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11400000</v>
          </cell>
          <cell r="AY21">
            <v>11400000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11400000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11400000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11400000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11400000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11400000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11400000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11400000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11400000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11400000</v>
          </cell>
          <cell r="E22">
            <v>11400000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11400000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11400000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11400000</v>
          </cell>
          <cell r="AY22">
            <v>11400000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11400000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11400000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11400000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11400000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11400000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11400000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11400000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11400000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11400000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1052802500</v>
          </cell>
          <cell r="E23">
            <v>386125000</v>
          </cell>
          <cell r="F23">
            <v>409547500</v>
          </cell>
          <cell r="G23">
            <v>170837500</v>
          </cell>
          <cell r="H23">
            <v>86292500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1052802500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1052802500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386125000</v>
          </cell>
          <cell r="AY23">
            <v>1052802500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1052802500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1052802500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409547500</v>
          </cell>
          <cell r="CP23">
            <v>1052802500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1052802500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1052802500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170837500</v>
          </cell>
          <cell r="EG23">
            <v>1052802500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1052802500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1052802500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86292500</v>
          </cell>
          <cell r="FX23">
            <v>1052802500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900000</v>
          </cell>
          <cell r="E24">
            <v>0</v>
          </cell>
          <cell r="F24">
            <v>0</v>
          </cell>
          <cell r="G24">
            <v>0</v>
          </cell>
          <cell r="H24">
            <v>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900000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900000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900000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900000</v>
          </cell>
          <cell r="FX24">
            <v>900000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900000</v>
          </cell>
          <cell r="E25">
            <v>0</v>
          </cell>
          <cell r="F25">
            <v>0</v>
          </cell>
          <cell r="G25">
            <v>0</v>
          </cell>
          <cell r="H25">
            <v>900000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900000</v>
          </cell>
          <cell r="FX25">
            <v>900000</v>
          </cell>
        </row>
        <row r="26">
          <cell r="A26">
            <v>12</v>
          </cell>
          <cell r="B26" t="str">
            <v>5 . 2 . 2 . 03</v>
          </cell>
          <cell r="C26" t="str">
            <v>Belanja Jasa Kantor</v>
          </cell>
          <cell r="D26">
            <v>650000</v>
          </cell>
          <cell r="E26">
            <v>650000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650000</v>
          </cell>
          <cell r="AY26">
            <v>650000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650000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650000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650000</v>
          </cell>
        </row>
        <row r="27">
          <cell r="A27">
            <v>13</v>
          </cell>
          <cell r="B27" t="str">
            <v>5 . 2 . 2 . 03 . 13</v>
          </cell>
          <cell r="C27" t="str">
            <v>Belanja Dokumentasi</v>
          </cell>
          <cell r="D27">
            <v>650000</v>
          </cell>
          <cell r="E27">
            <v>650000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650000</v>
          </cell>
          <cell r="AY27">
            <v>650000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650000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650000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650000</v>
          </cell>
        </row>
        <row r="28">
          <cell r="A28">
            <v>14</v>
          </cell>
          <cell r="B28" t="str">
            <v>5 . 2 . 2 . 06</v>
          </cell>
          <cell r="C28" t="str">
            <v>Belanja Cetak dan Penggandaan</v>
          </cell>
          <cell r="D28">
            <v>84250000</v>
          </cell>
          <cell r="E28">
            <v>6500000</v>
          </cell>
          <cell r="F28">
            <v>9000000</v>
          </cell>
          <cell r="G28">
            <v>36250000</v>
          </cell>
          <cell r="H28">
            <v>32500000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84250000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84250000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6500000</v>
          </cell>
          <cell r="AY28">
            <v>84250000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84250000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84250000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9000000</v>
          </cell>
          <cell r="CP28">
            <v>84250000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84250000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84250000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36250000</v>
          </cell>
          <cell r="EG28">
            <v>84250000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84250000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84250000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32500000</v>
          </cell>
          <cell r="FX28">
            <v>84250000</v>
          </cell>
        </row>
        <row r="29">
          <cell r="A29">
            <v>15</v>
          </cell>
          <cell r="B29" t="str">
            <v>5 . 2 . 2 . 06 . 01</v>
          </cell>
          <cell r="C29" t="str">
            <v>Belanja cetak</v>
          </cell>
          <cell r="D29">
            <v>51750000</v>
          </cell>
          <cell r="E29">
            <v>1500000</v>
          </cell>
          <cell r="F29">
            <v>1500000</v>
          </cell>
          <cell r="G29">
            <v>26250000</v>
          </cell>
          <cell r="H29">
            <v>22500000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51750000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51750000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1500000</v>
          </cell>
          <cell r="AY29">
            <v>51750000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51750000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51750000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1500000</v>
          </cell>
          <cell r="CP29">
            <v>51750000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51750000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51750000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26250000</v>
          </cell>
          <cell r="EG29">
            <v>51750000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51750000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51750000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22500000</v>
          </cell>
          <cell r="FX29">
            <v>51750000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32500000</v>
          </cell>
          <cell r="E30">
            <v>5000000</v>
          </cell>
          <cell r="F30">
            <v>7500000</v>
          </cell>
          <cell r="G30">
            <v>10000000</v>
          </cell>
          <cell r="H30">
            <v>10000000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32500000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32500000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5000000</v>
          </cell>
          <cell r="AY30">
            <v>32500000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32500000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32500000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7500000</v>
          </cell>
          <cell r="CP30">
            <v>32500000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32500000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32500000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10000000</v>
          </cell>
          <cell r="EG30">
            <v>32500000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32500000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32500000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10000000</v>
          </cell>
          <cell r="FX30">
            <v>32500000</v>
          </cell>
        </row>
        <row r="31">
          <cell r="A31">
            <v>17</v>
          </cell>
          <cell r="B31" t="str">
            <v>5 . 2 . 2 . 07</v>
          </cell>
          <cell r="C31" t="str">
            <v>Belanja Sewa Rumah / Gedung / Gudang / Parkir</v>
          </cell>
          <cell r="D31">
            <v>6000000</v>
          </cell>
          <cell r="E31">
            <v>6000000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6000000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6000000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6000000</v>
          </cell>
          <cell r="AY31">
            <v>6000000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6000000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6000000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6000000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6000000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6000000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6000000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6000000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6000000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6000000</v>
          </cell>
        </row>
        <row r="32">
          <cell r="A32">
            <v>18</v>
          </cell>
          <cell r="B32" t="str">
            <v>5 . 2 . 2 . 07 . 03</v>
          </cell>
          <cell r="C32" t="str">
            <v>Belanja sewa ruang rapat/pertemuan</v>
          </cell>
          <cell r="D32">
            <v>6000000</v>
          </cell>
          <cell r="E32">
            <v>6000000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6000000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6000000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41012500</v>
          </cell>
          <cell r="E33">
            <v>21037500</v>
          </cell>
          <cell r="F33">
            <v>7650000</v>
          </cell>
          <cell r="G33">
            <v>7650000</v>
          </cell>
          <cell r="H33">
            <v>4675000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41012500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41012500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21037500</v>
          </cell>
          <cell r="AY33">
            <v>41012500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41012500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41012500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7650000</v>
          </cell>
          <cell r="CP33">
            <v>41012500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41012500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41012500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7650000</v>
          </cell>
          <cell r="EG33">
            <v>41012500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41012500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41012500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4675000</v>
          </cell>
          <cell r="FX33">
            <v>41012500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41012500</v>
          </cell>
          <cell r="E34">
            <v>21037500</v>
          </cell>
          <cell r="F34">
            <v>7650000</v>
          </cell>
          <cell r="G34">
            <v>7650000</v>
          </cell>
          <cell r="H34">
            <v>4675000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41012500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41012500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21037500</v>
          </cell>
          <cell r="AY34">
            <v>41012500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41012500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41012500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7650000</v>
          </cell>
          <cell r="CP34">
            <v>41012500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41012500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41012500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7650000</v>
          </cell>
          <cell r="EG34">
            <v>41012500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41012500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41012500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4675000</v>
          </cell>
          <cell r="FX34">
            <v>41012500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469990000</v>
          </cell>
          <cell r="E35">
            <v>126937500</v>
          </cell>
          <cell r="F35">
            <v>167897500</v>
          </cell>
          <cell r="G35">
            <v>126937500</v>
          </cell>
          <cell r="H35">
            <v>48217500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469990000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469990000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126937500</v>
          </cell>
          <cell r="AY35">
            <v>469990000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469990000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469990000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167897500</v>
          </cell>
          <cell r="CP35">
            <v>469990000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469990000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469990000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126937500</v>
          </cell>
          <cell r="EG35">
            <v>469990000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469990000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469990000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48217500</v>
          </cell>
          <cell r="FX35">
            <v>469990000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469990000</v>
          </cell>
          <cell r="E36">
            <v>126937500</v>
          </cell>
          <cell r="F36">
            <v>167897500</v>
          </cell>
          <cell r="G36">
            <v>126937500</v>
          </cell>
          <cell r="H36">
            <v>48217500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469990000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469990000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126937500</v>
          </cell>
          <cell r="AY36">
            <v>469990000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469990000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469990000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167897500</v>
          </cell>
          <cell r="CP36">
            <v>469990000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469990000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469990000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126937500</v>
          </cell>
          <cell r="EG36">
            <v>469990000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469990000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469990000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48217500</v>
          </cell>
          <cell r="FX36">
            <v>469990000</v>
          </cell>
        </row>
        <row r="37">
          <cell r="A37">
            <v>23</v>
          </cell>
          <cell r="B37" t="str">
            <v>5 . 2 . 2 . 21</v>
          </cell>
          <cell r="C37" t="str">
            <v>Belanja Jasa Konsultansi</v>
          </cell>
          <cell r="D37">
            <v>450000000</v>
          </cell>
          <cell r="E37">
            <v>225000000</v>
          </cell>
          <cell r="F37">
            <v>225000000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450000000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450000000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225000000</v>
          </cell>
          <cell r="AY37">
            <v>450000000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450000000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450000000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225000000</v>
          </cell>
          <cell r="CP37">
            <v>450000000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450000000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450000000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450000000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450000000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450000000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450000000</v>
          </cell>
        </row>
        <row r="38">
          <cell r="A38">
            <v>24</v>
          </cell>
          <cell r="B38" t="str">
            <v>5 . 2 . 2 . 21 . 01</v>
          </cell>
          <cell r="C38" t="str">
            <v>Belanja Jasa Konsultansi Penelitian</v>
          </cell>
          <cell r="D38">
            <v>450000000</v>
          </cell>
          <cell r="E38">
            <v>225000000</v>
          </cell>
          <cell r="F38">
            <v>225000000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450000000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450000000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225000000</v>
          </cell>
          <cell r="AY38">
            <v>450000000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450000000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450000000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225000000</v>
          </cell>
          <cell r="CP38">
            <v>450000000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450000000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450000000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450000000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450000000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450000000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450000000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1.20 . 1.20.03 . 26 . 04</v>
          </cell>
          <cell r="C15" t="str">
            <v>Fasilitasi sosialisasi peraturan perundang-undangan</v>
          </cell>
          <cell r="D15">
            <v>396199060</v>
          </cell>
          <cell r="E15">
            <v>129213000</v>
          </cell>
          <cell r="F15">
            <v>92296750</v>
          </cell>
          <cell r="G15">
            <v>111796750</v>
          </cell>
          <cell r="H15">
            <v>62892560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396199060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396199060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129213000</v>
          </cell>
          <cell r="AY15">
            <v>396199060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396199060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396199060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92296750</v>
          </cell>
          <cell r="CP15">
            <v>396199060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396199060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396199060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111796750</v>
          </cell>
          <cell r="EG15">
            <v>396199060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396199060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396199060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62892560</v>
          </cell>
          <cell r="FX15">
            <v>396199060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111275000</v>
          </cell>
          <cell r="E16">
            <v>17975000</v>
          </cell>
          <cell r="F16">
            <v>31450000</v>
          </cell>
          <cell r="G16">
            <v>31450000</v>
          </cell>
          <cell r="H16">
            <v>30400000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111275000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111275000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17975000</v>
          </cell>
          <cell r="AY16">
            <v>111275000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111275000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111275000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31450000</v>
          </cell>
          <cell r="CP16">
            <v>111275000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111275000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111275000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31450000</v>
          </cell>
          <cell r="EG16">
            <v>111275000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111275000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111275000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30400000</v>
          </cell>
          <cell r="FX16">
            <v>111275000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39925000</v>
          </cell>
          <cell r="E17">
            <v>8425000</v>
          </cell>
          <cell r="F17">
            <v>10850000</v>
          </cell>
          <cell r="G17">
            <v>10850000</v>
          </cell>
          <cell r="H17">
            <v>9800000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39925000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39925000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8425000</v>
          </cell>
          <cell r="AY17">
            <v>39925000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39925000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39925000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10850000</v>
          </cell>
          <cell r="CP17">
            <v>39925000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39925000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39925000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10850000</v>
          </cell>
          <cell r="EG17">
            <v>39925000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39925000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39925000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9800000</v>
          </cell>
          <cell r="FX17">
            <v>39925000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6300000</v>
          </cell>
          <cell r="E18">
            <v>1050000</v>
          </cell>
          <cell r="F18">
            <v>2100000</v>
          </cell>
          <cell r="G18">
            <v>2100000</v>
          </cell>
          <cell r="H18">
            <v>1050000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6300000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2100000</v>
          </cell>
          <cell r="CP18">
            <v>6300000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2100000</v>
          </cell>
          <cell r="EG18">
            <v>6300000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1050000</v>
          </cell>
          <cell r="FX18">
            <v>6300000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4375000</v>
          </cell>
          <cell r="E19">
            <v>625000</v>
          </cell>
          <cell r="F19">
            <v>1250000</v>
          </cell>
          <cell r="G19">
            <v>1250000</v>
          </cell>
          <cell r="H19">
            <v>1250000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4375000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4375000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625000</v>
          </cell>
          <cell r="AY19">
            <v>4375000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4375000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4375000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1250000</v>
          </cell>
          <cell r="CP19">
            <v>4375000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4375000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4375000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1250000</v>
          </cell>
          <cell r="EG19">
            <v>4375000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4375000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4375000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1250000</v>
          </cell>
          <cell r="FX19">
            <v>4375000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3000000</v>
          </cell>
          <cell r="E20">
            <v>3000000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3000000</v>
          </cell>
          <cell r="AY20">
            <v>3000000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26250000</v>
          </cell>
          <cell r="E21">
            <v>3750000</v>
          </cell>
          <cell r="F21">
            <v>7500000</v>
          </cell>
          <cell r="G21">
            <v>7500000</v>
          </cell>
          <cell r="H21">
            <v>7500000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26250000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26250000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3750000</v>
          </cell>
          <cell r="AY21">
            <v>26250000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26250000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26250000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26250000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26250000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26250000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26250000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26250000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26250000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7500000</v>
          </cell>
          <cell r="FX21">
            <v>26250000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71350000</v>
          </cell>
          <cell r="E22">
            <v>9550000</v>
          </cell>
          <cell r="F22">
            <v>20600000</v>
          </cell>
          <cell r="G22">
            <v>20600000</v>
          </cell>
          <cell r="H22">
            <v>20600000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71350000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71350000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9550000</v>
          </cell>
          <cell r="AY22">
            <v>71350000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71350000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71350000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20600000</v>
          </cell>
          <cell r="CP22">
            <v>71350000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71350000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71350000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20600000</v>
          </cell>
          <cell r="EG22">
            <v>71350000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71350000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71350000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20600000</v>
          </cell>
          <cell r="FX22">
            <v>71350000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 / Instruktur / Narasumber</v>
          </cell>
          <cell r="D23">
            <v>44250000</v>
          </cell>
          <cell r="E23">
            <v>8250000</v>
          </cell>
          <cell r="F23">
            <v>12000000</v>
          </cell>
          <cell r="G23">
            <v>12000000</v>
          </cell>
          <cell r="H23">
            <v>12000000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8250000</v>
          </cell>
          <cell r="AY23">
            <v>44250000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12000000</v>
          </cell>
          <cell r="CP23">
            <v>44250000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12000000</v>
          </cell>
          <cell r="EG23">
            <v>44250000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12000000</v>
          </cell>
          <cell r="FX23">
            <v>44250000</v>
          </cell>
        </row>
        <row r="24">
          <cell r="A24">
            <v>10</v>
          </cell>
          <cell r="B24" t="str">
            <v>5 . 2 . 1 . 02 . 03</v>
          </cell>
          <cell r="C24" t="str">
            <v>Honorarium/Uang Saku</v>
          </cell>
          <cell r="D24">
            <v>18000000</v>
          </cell>
          <cell r="E24">
            <v>0</v>
          </cell>
          <cell r="F24">
            <v>6000000</v>
          </cell>
          <cell r="G24">
            <v>6000000</v>
          </cell>
          <cell r="H24">
            <v>6000000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6000000</v>
          </cell>
          <cell r="CP24">
            <v>18000000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6000000</v>
          </cell>
          <cell r="EG24">
            <v>18000000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6000000</v>
          </cell>
          <cell r="FX24">
            <v>18000000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9100000</v>
          </cell>
          <cell r="E25">
            <v>1300000</v>
          </cell>
          <cell r="F25">
            <v>2600000</v>
          </cell>
          <cell r="G25">
            <v>2600000</v>
          </cell>
          <cell r="H25">
            <v>2600000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9100000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9100000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1300000</v>
          </cell>
          <cell r="AY25">
            <v>9100000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9100000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9100000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2600000</v>
          </cell>
          <cell r="CP25">
            <v>9100000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9100000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9100000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2600000</v>
          </cell>
          <cell r="EG25">
            <v>9100000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9100000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9100000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2600000</v>
          </cell>
          <cell r="FX25">
            <v>9100000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277424060</v>
          </cell>
          <cell r="E26">
            <v>109738000</v>
          </cell>
          <cell r="F26">
            <v>58846750</v>
          </cell>
          <cell r="G26">
            <v>78346750</v>
          </cell>
          <cell r="H26">
            <v>30492560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277424060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277424060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109738000</v>
          </cell>
          <cell r="AY26">
            <v>277424060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277424060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277424060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58846750</v>
          </cell>
          <cell r="CP26">
            <v>277424060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277424060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277424060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78346750</v>
          </cell>
          <cell r="EG26">
            <v>277424060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277424060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277424060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30492560</v>
          </cell>
          <cell r="FX26">
            <v>277424060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500000</v>
          </cell>
          <cell r="F28">
            <v>500000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500000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5 . 2 . 2 . 02</v>
          </cell>
          <cell r="C29" t="str">
            <v>Belanja Bahan/Material</v>
          </cell>
          <cell r="D29">
            <v>25546000</v>
          </cell>
          <cell r="E29">
            <v>25546000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25546000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25546000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25546000</v>
          </cell>
          <cell r="AY29">
            <v>25546000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25546000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25546000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25546000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25546000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25546000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25546000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25546000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25546000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25546000</v>
          </cell>
        </row>
        <row r="30">
          <cell r="A30">
            <v>16</v>
          </cell>
          <cell r="B30" t="str">
            <v>5 . 2 . 2 . 02 . 07</v>
          </cell>
          <cell r="C30" t="str">
            <v>Belanja Perlengkapan Peserta</v>
          </cell>
          <cell r="D30">
            <v>25546000</v>
          </cell>
          <cell r="E30">
            <v>25546000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25546000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25546000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25546000</v>
          </cell>
          <cell r="AY30">
            <v>25546000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25546000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25546000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25546000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25546000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25546000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25546000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25546000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25546000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25546000</v>
          </cell>
        </row>
        <row r="31">
          <cell r="A31">
            <v>17</v>
          </cell>
          <cell r="B31" t="str">
            <v>5 . 2 . 2 . 03</v>
          </cell>
          <cell r="C31" t="str">
            <v>Belanja Jasa Kantor</v>
          </cell>
          <cell r="D31">
            <v>101227500</v>
          </cell>
          <cell r="E31">
            <v>66197500</v>
          </cell>
          <cell r="F31">
            <v>11766250</v>
          </cell>
          <cell r="G31">
            <v>11766250</v>
          </cell>
          <cell r="H31">
            <v>11497500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101227500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101227500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66197500</v>
          </cell>
          <cell r="AY31">
            <v>101227500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101227500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101227500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11766250</v>
          </cell>
          <cell r="CP31">
            <v>101227500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101227500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101227500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11766250</v>
          </cell>
          <cell r="EG31">
            <v>101227500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101227500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101227500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11497500</v>
          </cell>
          <cell r="FX31">
            <v>101227500</v>
          </cell>
        </row>
        <row r="32">
          <cell r="A32">
            <v>18</v>
          </cell>
          <cell r="B32" t="str">
            <v>5 . 2 . 2 . 03 . 05</v>
          </cell>
          <cell r="C32" t="str">
            <v>Belanja surat kabar/majalah</v>
          </cell>
          <cell r="D32">
            <v>3840000</v>
          </cell>
          <cell r="E32">
            <v>960000</v>
          </cell>
          <cell r="F32">
            <v>960000</v>
          </cell>
          <cell r="G32">
            <v>960000</v>
          </cell>
          <cell r="H32">
            <v>960000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3840000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3840000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960000</v>
          </cell>
          <cell r="AY32">
            <v>3840000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3840000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3840000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960000</v>
          </cell>
          <cell r="CP32">
            <v>3840000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3840000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3840000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960000</v>
          </cell>
          <cell r="EG32">
            <v>3840000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3840000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3840000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960000</v>
          </cell>
          <cell r="FX32">
            <v>3840000</v>
          </cell>
        </row>
        <row r="33">
          <cell r="A33">
            <v>19</v>
          </cell>
          <cell r="B33" t="str">
            <v>5 . 2 . 2 . 03 . 06</v>
          </cell>
          <cell r="C33" t="str">
            <v>Belanja kawat / faksimili / internet</v>
          </cell>
          <cell r="D33">
            <v>12000000</v>
          </cell>
          <cell r="E33">
            <v>12000000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12000000</v>
          </cell>
          <cell r="AY33">
            <v>12000000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12000000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42700000</v>
          </cell>
          <cell r="E34">
            <v>42700000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42700000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42700000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42700000</v>
          </cell>
          <cell r="AY34">
            <v>42700000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42700000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42700000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42700000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42700000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42700000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42700000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42700000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42700000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42700000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2687500</v>
          </cell>
          <cell r="E35">
            <v>537500</v>
          </cell>
          <cell r="F35">
            <v>806250</v>
          </cell>
          <cell r="G35">
            <v>806250</v>
          </cell>
          <cell r="H35">
            <v>537500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2687500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2687500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537500</v>
          </cell>
          <cell r="AY35">
            <v>2687500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2687500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2687500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806250</v>
          </cell>
          <cell r="CP35">
            <v>2687500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2687500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2687500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806250</v>
          </cell>
          <cell r="EG35">
            <v>2687500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2687500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2687500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537500</v>
          </cell>
          <cell r="FX35">
            <v>2687500</v>
          </cell>
        </row>
        <row r="36">
          <cell r="A36">
            <v>22</v>
          </cell>
          <cell r="B36" t="str">
            <v>5 . 2 . 2 . 03 . 16</v>
          </cell>
          <cell r="C36" t="str">
            <v>Belanja promosi dan publikasi</v>
          </cell>
          <cell r="D36">
            <v>40000000</v>
          </cell>
          <cell r="E36">
            <v>10000000</v>
          </cell>
          <cell r="F36">
            <v>10000000</v>
          </cell>
          <cell r="G36">
            <v>10000000</v>
          </cell>
          <cell r="H36">
            <v>10000000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10000000</v>
          </cell>
          <cell r="AY36">
            <v>40000000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10000000</v>
          </cell>
          <cell r="CP36">
            <v>40000000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10000000</v>
          </cell>
          <cell r="EG36">
            <v>40000000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10000000</v>
          </cell>
          <cell r="FX36">
            <v>40000000</v>
          </cell>
        </row>
        <row r="37">
          <cell r="A37">
            <v>23</v>
          </cell>
          <cell r="B37" t="str">
            <v>5 . 2 . 2 . 06</v>
          </cell>
          <cell r="C37" t="str">
            <v>Belanja Cetak dan Penggandaan</v>
          </cell>
          <cell r="D37">
            <v>62850000</v>
          </cell>
          <cell r="E37">
            <v>570000</v>
          </cell>
          <cell r="F37">
            <v>20855000</v>
          </cell>
          <cell r="G37">
            <v>40855000</v>
          </cell>
          <cell r="H37">
            <v>570000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62850000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62850000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570000</v>
          </cell>
          <cell r="AY37">
            <v>62850000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62850000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62850000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20855000</v>
          </cell>
          <cell r="CP37">
            <v>62850000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62850000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62850000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40855000</v>
          </cell>
          <cell r="EG37">
            <v>62850000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62850000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62850000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570000</v>
          </cell>
          <cell r="FX37">
            <v>62850000</v>
          </cell>
        </row>
        <row r="38">
          <cell r="A38">
            <v>24</v>
          </cell>
          <cell r="B38" t="str">
            <v>5 . 2 . 2 . 06 . 01</v>
          </cell>
          <cell r="C38" t="str">
            <v>Belanja cetak</v>
          </cell>
          <cell r="D38">
            <v>60000000</v>
          </cell>
          <cell r="E38">
            <v>0</v>
          </cell>
          <cell r="F38">
            <v>20000000</v>
          </cell>
          <cell r="G38">
            <v>40000000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20000000</v>
          </cell>
          <cell r="CP38">
            <v>60000000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40000000</v>
          </cell>
          <cell r="EG38">
            <v>60000000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60000000</v>
          </cell>
        </row>
        <row r="39">
          <cell r="A39">
            <v>25</v>
          </cell>
          <cell r="B39" t="str">
            <v>5 . 2 . 2 . 06 . 02</v>
          </cell>
          <cell r="C39" t="str">
            <v>Belanja Penggandaan/Fotocopy</v>
          </cell>
          <cell r="D39">
            <v>2850000</v>
          </cell>
          <cell r="E39">
            <v>570000</v>
          </cell>
          <cell r="F39">
            <v>855000</v>
          </cell>
          <cell r="G39">
            <v>855000</v>
          </cell>
          <cell r="H39">
            <v>570000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2850000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2850000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570000</v>
          </cell>
          <cell r="AY39">
            <v>2850000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2850000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2850000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855000</v>
          </cell>
          <cell r="CP39">
            <v>2850000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2850000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2850000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855000</v>
          </cell>
          <cell r="EG39">
            <v>2850000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2850000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2850000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570000</v>
          </cell>
          <cell r="FX39">
            <v>2850000</v>
          </cell>
        </row>
        <row r="40">
          <cell r="A40">
            <v>26</v>
          </cell>
          <cell r="B40" t="str">
            <v>5 . 2 . 2 . 07</v>
          </cell>
          <cell r="C40" t="str">
            <v>Belanja Sewa Rumah/Gedung/Gudang/Parkir</v>
          </cell>
          <cell r="D40">
            <v>10500000</v>
          </cell>
          <cell r="E40">
            <v>1500000</v>
          </cell>
          <cell r="F40">
            <v>3000000</v>
          </cell>
          <cell r="G40">
            <v>3000000</v>
          </cell>
          <cell r="H40">
            <v>3000000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10500000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10500000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1500000</v>
          </cell>
          <cell r="AY40">
            <v>10500000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10500000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10500000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3000000</v>
          </cell>
          <cell r="CP40">
            <v>10500000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10500000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10500000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3000000</v>
          </cell>
          <cell r="EG40">
            <v>10500000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10500000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10500000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3000000</v>
          </cell>
          <cell r="FX40">
            <v>10500000</v>
          </cell>
        </row>
        <row r="41">
          <cell r="A41">
            <v>27</v>
          </cell>
          <cell r="B41" t="str">
            <v>5 . 2 . 2 . 07 . 03</v>
          </cell>
          <cell r="C41" t="str">
            <v>Belanja sewa ruang rapat/pertemuan</v>
          </cell>
          <cell r="D41">
            <v>10500000</v>
          </cell>
          <cell r="E41">
            <v>1500000</v>
          </cell>
          <cell r="F41">
            <v>3000000</v>
          </cell>
          <cell r="G41">
            <v>3000000</v>
          </cell>
          <cell r="H41">
            <v>3000000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10500000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10500000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1500000</v>
          </cell>
          <cell r="AY41">
            <v>10500000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10500000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10500000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3000000</v>
          </cell>
          <cell r="CP41">
            <v>10500000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10500000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10500000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3000000</v>
          </cell>
          <cell r="EG41">
            <v>10500000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10500000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10500000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3000000</v>
          </cell>
          <cell r="FX41">
            <v>10500000</v>
          </cell>
        </row>
        <row r="42">
          <cell r="A42">
            <v>28</v>
          </cell>
          <cell r="B42" t="str">
            <v>5 . 2 . 2 . 11</v>
          </cell>
          <cell r="C42" t="str">
            <v>Belanja Makanan dan  Minuman</v>
          </cell>
          <cell r="D42">
            <v>18380000</v>
          </cell>
          <cell r="E42">
            <v>3676000</v>
          </cell>
          <cell r="F42">
            <v>5514000</v>
          </cell>
          <cell r="G42">
            <v>5514000</v>
          </cell>
          <cell r="H42">
            <v>3676000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18380000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18380000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3676000</v>
          </cell>
          <cell r="AY42">
            <v>18380000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18380000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18380000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5514000</v>
          </cell>
          <cell r="CP42">
            <v>18380000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18380000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18380000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5514000</v>
          </cell>
          <cell r="EG42">
            <v>18380000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18380000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18380000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3676000</v>
          </cell>
          <cell r="FX42">
            <v>18380000</v>
          </cell>
        </row>
        <row r="43">
          <cell r="A43">
            <v>29</v>
          </cell>
          <cell r="B43" t="str">
            <v>5 . 2 . 2 . 11 . 04</v>
          </cell>
          <cell r="C43" t="str">
            <v>Belanja makanan dan minuman pelaksanaan kegiatan</v>
          </cell>
          <cell r="D43">
            <v>18380000</v>
          </cell>
          <cell r="E43">
            <v>3676000</v>
          </cell>
          <cell r="F43">
            <v>5514000</v>
          </cell>
          <cell r="G43">
            <v>5514000</v>
          </cell>
          <cell r="H43">
            <v>3676000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18380000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18380000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3676000</v>
          </cell>
          <cell r="AY43">
            <v>18380000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18380000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18380000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5514000</v>
          </cell>
          <cell r="CP43">
            <v>18380000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18380000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18380000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5514000</v>
          </cell>
          <cell r="EG43">
            <v>18380000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18380000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18380000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3676000</v>
          </cell>
          <cell r="FX43">
            <v>18380000</v>
          </cell>
        </row>
        <row r="44">
          <cell r="A44">
            <v>30</v>
          </cell>
          <cell r="B44" t="str">
            <v>5 . 2 . 2 . 15</v>
          </cell>
          <cell r="C44" t="str">
            <v>Belanja Perjalanan Dinas</v>
          </cell>
          <cell r="D44">
            <v>57920560</v>
          </cell>
          <cell r="E44">
            <v>11748500</v>
          </cell>
          <cell r="F44">
            <v>17211500</v>
          </cell>
          <cell r="G44">
            <v>17211500</v>
          </cell>
          <cell r="H44">
            <v>11749060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57920560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57920560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11748500</v>
          </cell>
          <cell r="AY44">
            <v>57920560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57920560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57920560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17211500</v>
          </cell>
          <cell r="CP44">
            <v>57920560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57920560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57920560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17211500</v>
          </cell>
          <cell r="EG44">
            <v>57920560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57920560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57920560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11749060</v>
          </cell>
          <cell r="FX44">
            <v>57920560</v>
          </cell>
        </row>
        <row r="45">
          <cell r="A45">
            <v>31</v>
          </cell>
          <cell r="B45" t="str">
            <v>5 . 2 . 2 . 15 . 01</v>
          </cell>
          <cell r="C45" t="str">
            <v>Belanja perjalanan dinas dalam daerah</v>
          </cell>
          <cell r="D45">
            <v>3290000</v>
          </cell>
          <cell r="E45">
            <v>822500</v>
          </cell>
          <cell r="F45">
            <v>822500</v>
          </cell>
          <cell r="G45">
            <v>822500</v>
          </cell>
          <cell r="H45">
            <v>822500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3290000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3290000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822500</v>
          </cell>
          <cell r="AY45">
            <v>3290000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3290000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3290000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822500</v>
          </cell>
          <cell r="CP45">
            <v>3290000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3290000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3290000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822500</v>
          </cell>
          <cell r="EG45">
            <v>3290000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3290000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3290000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822500</v>
          </cell>
          <cell r="FX45">
            <v>3290000</v>
          </cell>
        </row>
        <row r="46">
          <cell r="A46">
            <v>32</v>
          </cell>
          <cell r="B46" t="str">
            <v>5 . 2 . 2 . 15 . 02</v>
          </cell>
          <cell r="C46" t="str">
            <v>Belanja perjalanan dinas luar daerah</v>
          </cell>
          <cell r="D46">
            <v>54630560</v>
          </cell>
          <cell r="E46">
            <v>10926000</v>
          </cell>
          <cell r="F46">
            <v>16389000</v>
          </cell>
          <cell r="G46">
            <v>16389000</v>
          </cell>
          <cell r="H46">
            <v>10926560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54630560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54630560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10926000</v>
          </cell>
          <cell r="AY46">
            <v>54630560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54630560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54630560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16389000</v>
          </cell>
          <cell r="CP46">
            <v>54630560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54630560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54630560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16389000</v>
          </cell>
          <cell r="EG46">
            <v>54630560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54630560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54630560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10926560</v>
          </cell>
          <cell r="FX46">
            <v>54630560</v>
          </cell>
        </row>
        <row r="47">
          <cell r="A47">
            <v>33</v>
          </cell>
          <cell r="B47" t="str">
            <v>5 . 2 . 3</v>
          </cell>
          <cell r="C47" t="str">
            <v>Belanja Modal</v>
          </cell>
          <cell r="D47">
            <v>7500000</v>
          </cell>
          <cell r="E47">
            <v>1500000</v>
          </cell>
          <cell r="F47">
            <v>2000000</v>
          </cell>
          <cell r="G47">
            <v>2000000</v>
          </cell>
          <cell r="H47">
            <v>2000000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7500000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7500000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1500000</v>
          </cell>
          <cell r="AY47">
            <v>7500000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7500000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7500000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2000000</v>
          </cell>
          <cell r="CP47">
            <v>7500000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7500000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7500000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2000000</v>
          </cell>
          <cell r="EG47">
            <v>7500000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7500000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7500000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2000000</v>
          </cell>
          <cell r="FX47">
            <v>7500000</v>
          </cell>
        </row>
        <row r="48">
          <cell r="A48">
            <v>34</v>
          </cell>
          <cell r="B48" t="str">
            <v>5 . 2 . 3 . 27</v>
          </cell>
          <cell r="C48" t="str">
            <v>Belanja Modal Pengadaan Buku / Kepustakaan</v>
          </cell>
          <cell r="D48">
            <v>7500000</v>
          </cell>
          <cell r="E48">
            <v>1500000</v>
          </cell>
          <cell r="F48">
            <v>2000000</v>
          </cell>
          <cell r="G48">
            <v>2000000</v>
          </cell>
          <cell r="H48">
            <v>2000000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7500000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7500000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1500000</v>
          </cell>
          <cell r="AY48">
            <v>7500000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7500000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7500000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2000000</v>
          </cell>
          <cell r="CP48">
            <v>7500000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7500000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7500000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2000000</v>
          </cell>
          <cell r="EG48">
            <v>7500000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7500000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7500000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2000000</v>
          </cell>
          <cell r="FX48">
            <v>7500000</v>
          </cell>
        </row>
        <row r="49">
          <cell r="A49">
            <v>35</v>
          </cell>
          <cell r="B49" t="str">
            <v>5 . 2 . 3 . 27 . 30</v>
          </cell>
          <cell r="C49" t="str">
            <v>Belanja modal pengadaan  buku / kepustakaan lainnya</v>
          </cell>
          <cell r="D49">
            <v>7500000</v>
          </cell>
          <cell r="E49">
            <v>1500000</v>
          </cell>
          <cell r="F49">
            <v>2000000</v>
          </cell>
          <cell r="G49">
            <v>2000000</v>
          </cell>
          <cell r="H49">
            <v>2000000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7500000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7500000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1500000</v>
          </cell>
          <cell r="AY49">
            <v>7500000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7500000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7500000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2000000</v>
          </cell>
          <cell r="CP49">
            <v>7500000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7500000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7500000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2000000</v>
          </cell>
          <cell r="EG49">
            <v>7500000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7500000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7500000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2000000</v>
          </cell>
          <cell r="FX49">
            <v>7500000</v>
          </cell>
        </row>
        <row r="50">
          <cell r="A50">
            <v>36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1.20 . 1.20.03 . 26 . 07</v>
          </cell>
          <cell r="C15" t="str">
            <v>Peningkatan Pelayanan Bantuan Hukum</v>
          </cell>
          <cell r="D15">
            <v>774636700</v>
          </cell>
          <cell r="E15">
            <v>260341400</v>
          </cell>
          <cell r="F15">
            <v>295353900</v>
          </cell>
          <cell r="G15">
            <v>149441400</v>
          </cell>
          <cell r="H15">
            <v>69500000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774636700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774636700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260341400</v>
          </cell>
          <cell r="AY15">
            <v>774636700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774636700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774636700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295353900</v>
          </cell>
          <cell r="CP15">
            <v>774636700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774636700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774636700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149441400</v>
          </cell>
          <cell r="EG15">
            <v>774636700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774636700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774636700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69500000</v>
          </cell>
          <cell r="FX15">
            <v>774636700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196750000</v>
          </cell>
          <cell r="E16">
            <v>37650000</v>
          </cell>
          <cell r="F16">
            <v>91150000</v>
          </cell>
          <cell r="G16">
            <v>55950000</v>
          </cell>
          <cell r="H16">
            <v>11500000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196750000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196750000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37650000</v>
          </cell>
          <cell r="AY16">
            <v>196750000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196750000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196750000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91150000</v>
          </cell>
          <cell r="CP16">
            <v>196750000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196750000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196750000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55950000</v>
          </cell>
          <cell r="EG16">
            <v>196750000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196750000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196750000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11500000</v>
          </cell>
          <cell r="FX16">
            <v>196750000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123500000</v>
          </cell>
          <cell r="E17">
            <v>27650000</v>
          </cell>
          <cell r="F17">
            <v>45600000</v>
          </cell>
          <cell r="G17">
            <v>43250000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123500000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123500000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27650000</v>
          </cell>
          <cell r="AY17">
            <v>123500000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123500000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123500000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45600000</v>
          </cell>
          <cell r="CP17">
            <v>123500000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123500000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123500000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43250000</v>
          </cell>
          <cell r="EG17">
            <v>123500000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123500000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123500000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123500000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4650000</v>
          </cell>
          <cell r="F18">
            <v>0</v>
          </cell>
          <cell r="G18">
            <v>4650000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4650000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4650000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4200000</v>
          </cell>
          <cell r="E19">
            <v>0</v>
          </cell>
          <cell r="F19">
            <v>2100000</v>
          </cell>
          <cell r="G19">
            <v>2100000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4200000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2100000</v>
          </cell>
          <cell r="CP19">
            <v>4200000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2100000</v>
          </cell>
          <cell r="EG19">
            <v>4200000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4200000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11000000</v>
          </cell>
          <cell r="E20">
            <v>0</v>
          </cell>
          <cell r="F20">
            <v>9000000</v>
          </cell>
          <cell r="G20">
            <v>2000000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9000000</v>
          </cell>
          <cell r="CP20">
            <v>11000000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</v>
          </cell>
          <cell r="EG20">
            <v>11000000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11000000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103500000</v>
          </cell>
          <cell r="E21">
            <v>23000000</v>
          </cell>
          <cell r="F21">
            <v>34500000</v>
          </cell>
          <cell r="G21">
            <v>34500000</v>
          </cell>
          <cell r="H21">
            <v>11500000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103500000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103500000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23000000</v>
          </cell>
          <cell r="AY21">
            <v>103500000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103500000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103500000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34500000</v>
          </cell>
          <cell r="CP21">
            <v>103500000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103500000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103500000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34500000</v>
          </cell>
          <cell r="EG21">
            <v>103500000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103500000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103500000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11500000</v>
          </cell>
          <cell r="FX21">
            <v>103500000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73250000</v>
          </cell>
          <cell r="E22">
            <v>10000000</v>
          </cell>
          <cell r="F22">
            <v>45550000</v>
          </cell>
          <cell r="G22">
            <v>12700000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10000000</v>
          </cell>
          <cell r="AY22">
            <v>73250000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45550000</v>
          </cell>
          <cell r="CP22">
            <v>73250000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12700000</v>
          </cell>
          <cell r="EG22">
            <v>73250000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73250000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66000000</v>
          </cell>
          <cell r="E23">
            <v>10000000</v>
          </cell>
          <cell r="F23">
            <v>41000000</v>
          </cell>
          <cell r="G23">
            <v>10000000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66000000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66000000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10000000</v>
          </cell>
          <cell r="AY23">
            <v>66000000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66000000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66000000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41000000</v>
          </cell>
          <cell r="CP23">
            <v>66000000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66000000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66000000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10000000</v>
          </cell>
          <cell r="EG23">
            <v>66000000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66000000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66000000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66000000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7250000</v>
          </cell>
          <cell r="E24">
            <v>0</v>
          </cell>
          <cell r="F24">
            <v>4550000</v>
          </cell>
          <cell r="G24">
            <v>2700000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7250000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7250000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7250000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7250000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7250000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4550000</v>
          </cell>
          <cell r="CP24">
            <v>7250000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7250000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7250000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2700000</v>
          </cell>
          <cell r="EG24">
            <v>7250000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7250000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7250000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7250000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577886700</v>
          </cell>
          <cell r="E25">
            <v>222691400</v>
          </cell>
          <cell r="F25">
            <v>204203900</v>
          </cell>
          <cell r="G25">
            <v>93491400</v>
          </cell>
          <cell r="H25">
            <v>58000000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577886700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577886700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222691400</v>
          </cell>
          <cell r="AY25">
            <v>577886700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577886700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577886700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204203900</v>
          </cell>
          <cell r="CP25">
            <v>577886700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577886700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577886700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93491400</v>
          </cell>
          <cell r="EG25">
            <v>577886700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577886700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577886700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58000000</v>
          </cell>
          <cell r="FX25">
            <v>577886700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1000000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5000000</v>
          </cell>
          <cell r="E28">
            <v>0</v>
          </cell>
          <cell r="F28">
            <v>3000000</v>
          </cell>
          <cell r="G28">
            <v>2500000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5000000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5000000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2500000</v>
          </cell>
          <cell r="EG28">
            <v>5000000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5000000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5000000</v>
          </cell>
          <cell r="E29">
            <v>0</v>
          </cell>
          <cell r="F29">
            <v>3000000</v>
          </cell>
          <cell r="G29">
            <v>2500000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5000000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2500000</v>
          </cell>
          <cell r="EG29">
            <v>5000000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5000000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107750000</v>
          </cell>
          <cell r="E30">
            <v>66375000</v>
          </cell>
          <cell r="F30">
            <v>41025000</v>
          </cell>
          <cell r="G30">
            <v>350000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107750000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107750000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66375000</v>
          </cell>
          <cell r="AY30">
            <v>107750000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107750000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107750000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41025000</v>
          </cell>
          <cell r="CP30">
            <v>107750000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107750000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107750000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350000</v>
          </cell>
          <cell r="EG30">
            <v>107750000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107750000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107750000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107750000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106875000</v>
          </cell>
          <cell r="E31">
            <v>66375000</v>
          </cell>
          <cell r="F31">
            <v>40500000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106875000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106875000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66375000</v>
          </cell>
          <cell r="AY31">
            <v>106875000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106875000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106875000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40500000</v>
          </cell>
          <cell r="CP31">
            <v>106875000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106875000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106875000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106875000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106875000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106875000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106875000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875000</v>
          </cell>
          <cell r="E32">
            <v>0</v>
          </cell>
          <cell r="F32">
            <v>525000</v>
          </cell>
          <cell r="G32">
            <v>350000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875000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525000</v>
          </cell>
          <cell r="CP32">
            <v>875000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350000</v>
          </cell>
          <cell r="EG32">
            <v>875000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875000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51375000</v>
          </cell>
          <cell r="E33">
            <v>39375000</v>
          </cell>
          <cell r="F33">
            <v>8250000</v>
          </cell>
          <cell r="G33">
            <v>3750000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51375000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51375000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39375000</v>
          </cell>
          <cell r="AY33">
            <v>51375000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51375000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51375000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8250000</v>
          </cell>
          <cell r="CP33">
            <v>51375000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51375000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51375000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3750000</v>
          </cell>
          <cell r="EG33">
            <v>51375000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51375000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51375000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51375000</v>
          </cell>
        </row>
        <row r="34">
          <cell r="A34">
            <v>20</v>
          </cell>
          <cell r="B34" t="str">
            <v>5 . 2 . 2 . 06 . 01</v>
          </cell>
          <cell r="C34" t="str">
            <v>Belanja cetak</v>
          </cell>
          <cell r="D34">
            <v>39625000</v>
          </cell>
          <cell r="E34">
            <v>35625000</v>
          </cell>
          <cell r="F34">
            <v>4000000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39625000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39625000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35625000</v>
          </cell>
          <cell r="AY34">
            <v>39625000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39625000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39625000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4000000</v>
          </cell>
          <cell r="CP34">
            <v>39625000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39625000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39625000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39625000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39625000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39625000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39625000</v>
          </cell>
        </row>
        <row r="35">
          <cell r="A35">
            <v>21</v>
          </cell>
          <cell r="B35" t="str">
            <v>5 . 2 . 2 . 06 . 02</v>
          </cell>
          <cell r="C35" t="str">
            <v>Belanja Penggandaan/Fotocopy</v>
          </cell>
          <cell r="D35">
            <v>10250000</v>
          </cell>
          <cell r="E35">
            <v>3750000</v>
          </cell>
          <cell r="F35">
            <v>3750000</v>
          </cell>
          <cell r="G35">
            <v>2750000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10250000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10250000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3750000</v>
          </cell>
          <cell r="AY35">
            <v>10250000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10250000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10250000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3750000</v>
          </cell>
          <cell r="CP35">
            <v>10250000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10250000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10250000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2750000</v>
          </cell>
          <cell r="EG35">
            <v>10250000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10250000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10250000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10250000</v>
          </cell>
        </row>
        <row r="36">
          <cell r="A36">
            <v>22</v>
          </cell>
          <cell r="B36" t="str">
            <v>5 . 2 . 2 . 06 . 03</v>
          </cell>
          <cell r="C36" t="str">
            <v>Belanja Cetak Spanduk</v>
          </cell>
          <cell r="D36">
            <v>1500000</v>
          </cell>
          <cell r="E36">
            <v>0</v>
          </cell>
          <cell r="F36">
            <v>500000</v>
          </cell>
          <cell r="G36">
            <v>1000000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5 . 2 . 2 . 07</v>
          </cell>
          <cell r="C37" t="str">
            <v>Belanja Sewa Rumah / Gedung / Gudang / Parkir</v>
          </cell>
          <cell r="D37">
            <v>3000000</v>
          </cell>
          <cell r="E37">
            <v>0</v>
          </cell>
          <cell r="F37">
            <v>0</v>
          </cell>
          <cell r="G37">
            <v>3000000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3000000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3000000</v>
          </cell>
          <cell r="EG37">
            <v>3000000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3000000</v>
          </cell>
        </row>
        <row r="38">
          <cell r="A38">
            <v>24</v>
          </cell>
          <cell r="B38" t="str">
            <v>5 . 2 . 2 . 07 . 03</v>
          </cell>
          <cell r="C38" t="str">
            <v>Belanja sewa ruang rapat/pertemuan</v>
          </cell>
          <cell r="D38">
            <v>3000000</v>
          </cell>
          <cell r="E38">
            <v>0</v>
          </cell>
          <cell r="F38">
            <v>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3000000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3000000</v>
          </cell>
        </row>
        <row r="39">
          <cell r="A39">
            <v>25</v>
          </cell>
          <cell r="B39" t="str">
            <v>5 . 2 . 2 . 08</v>
          </cell>
          <cell r="C39" t="str">
            <v>Belanja Sewa Sarana Mobilitas</v>
          </cell>
          <cell r="D39">
            <v>32700000</v>
          </cell>
          <cell r="E39">
            <v>21500000</v>
          </cell>
          <cell r="F39">
            <v>11200000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32700000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32700000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21500000</v>
          </cell>
          <cell r="AY39">
            <v>32700000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32700000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32700000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11200000</v>
          </cell>
          <cell r="CP39">
            <v>32700000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32700000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32700000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32700000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32700000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32700000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32700000</v>
          </cell>
        </row>
        <row r="40">
          <cell r="A40">
            <v>26</v>
          </cell>
          <cell r="B40" t="str">
            <v>5 . 2 . 2 . 08 . 01</v>
          </cell>
          <cell r="C40" t="str">
            <v>Belanja sewa Sarana Mobilitas Darat</v>
          </cell>
          <cell r="D40">
            <v>32700000</v>
          </cell>
          <cell r="E40">
            <v>21500000</v>
          </cell>
          <cell r="F40">
            <v>11200000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32700000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32700000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21500000</v>
          </cell>
          <cell r="AY40">
            <v>32700000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32700000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32700000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11200000</v>
          </cell>
          <cell r="CP40">
            <v>32700000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32700000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32700000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32700000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32700000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32700000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32700000</v>
          </cell>
        </row>
        <row r="41">
          <cell r="A41">
            <v>27</v>
          </cell>
          <cell r="B41" t="str">
            <v>5 . 2 . 2 . 11</v>
          </cell>
          <cell r="C41" t="str">
            <v>Belanja Makanan dan  Minuman</v>
          </cell>
          <cell r="D41">
            <v>9587500</v>
          </cell>
          <cell r="E41">
            <v>4950000</v>
          </cell>
          <cell r="F41">
            <v>1237500</v>
          </cell>
          <cell r="G41">
            <v>3400000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9587500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9587500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4950000</v>
          </cell>
          <cell r="AY41">
            <v>9587500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9587500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9587500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1237500</v>
          </cell>
          <cell r="CP41">
            <v>9587500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9587500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9587500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3400000</v>
          </cell>
          <cell r="EG41">
            <v>9587500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9587500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9587500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9587500</v>
          </cell>
        </row>
        <row r="42">
          <cell r="A42">
            <v>28</v>
          </cell>
          <cell r="B42" t="str">
            <v>5 . 2 . 2 . 11 . 04</v>
          </cell>
          <cell r="C42" t="str">
            <v>Belanja makanan dan minuman pelaksanaan kegiatan</v>
          </cell>
          <cell r="D42">
            <v>9587500</v>
          </cell>
          <cell r="E42">
            <v>4950000</v>
          </cell>
          <cell r="F42">
            <v>1237500</v>
          </cell>
          <cell r="G42">
            <v>3400000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9587500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9587500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4950000</v>
          </cell>
          <cell r="AY42">
            <v>9587500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9587500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9587500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1237500</v>
          </cell>
          <cell r="CP42">
            <v>9587500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9587500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9587500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3400000</v>
          </cell>
          <cell r="EG42">
            <v>9587500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9587500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9587500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9587500</v>
          </cell>
        </row>
        <row r="43">
          <cell r="A43">
            <v>29</v>
          </cell>
          <cell r="B43" t="str">
            <v>5 . 2 . 2 . 15</v>
          </cell>
          <cell r="C43" t="str">
            <v>Belanja Perjalanan Dinas</v>
          </cell>
          <cell r="D43">
            <v>127474200</v>
          </cell>
          <cell r="E43">
            <v>42491400</v>
          </cell>
          <cell r="F43">
            <v>42491400</v>
          </cell>
          <cell r="G43">
            <v>32491400</v>
          </cell>
          <cell r="H43">
            <v>10000000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127474200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127474200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42491400</v>
          </cell>
          <cell r="AY43">
            <v>127474200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127474200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127474200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42491400</v>
          </cell>
          <cell r="CP43">
            <v>127474200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127474200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127474200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32491400</v>
          </cell>
          <cell r="EG43">
            <v>127474200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127474200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127474200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10000000</v>
          </cell>
          <cell r="FX43">
            <v>127474200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127474200</v>
          </cell>
          <cell r="E44">
            <v>42491400</v>
          </cell>
          <cell r="F44">
            <v>42491400</v>
          </cell>
          <cell r="G44">
            <v>32491400</v>
          </cell>
          <cell r="H44">
            <v>10000000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127474200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127474200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42491400</v>
          </cell>
          <cell r="AY44">
            <v>127474200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127474200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127474200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42491400</v>
          </cell>
          <cell r="CP44">
            <v>127474200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127474200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127474200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32491400</v>
          </cell>
          <cell r="EG44">
            <v>127474200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127474200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127474200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10000000</v>
          </cell>
          <cell r="FX44">
            <v>127474200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240000000</v>
          </cell>
          <cell r="E45">
            <v>48000000</v>
          </cell>
          <cell r="F45">
            <v>96000000</v>
          </cell>
          <cell r="G45">
            <v>48000000</v>
          </cell>
          <cell r="H45">
            <v>48000000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240000000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240000000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48000000</v>
          </cell>
          <cell r="AY45">
            <v>240000000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240000000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240000000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96000000</v>
          </cell>
          <cell r="CP45">
            <v>240000000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240000000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240000000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48000000</v>
          </cell>
          <cell r="EG45">
            <v>240000000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240000000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240000000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48000000</v>
          </cell>
          <cell r="FX45">
            <v>240000000</v>
          </cell>
        </row>
        <row r="46">
          <cell r="A46">
            <v>32</v>
          </cell>
          <cell r="B46" t="str">
            <v>5 . 2 . 2 . 21 . 04</v>
          </cell>
          <cell r="C46" t="str">
            <v>Belanja Jasa Konsultasi Hukum</v>
          </cell>
          <cell r="D46">
            <v>240000000</v>
          </cell>
          <cell r="E46">
            <v>48000000</v>
          </cell>
          <cell r="F46">
            <v>96000000</v>
          </cell>
          <cell r="G46">
            <v>48000000</v>
          </cell>
          <cell r="H46">
            <v>48000000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240000000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240000000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48000000</v>
          </cell>
          <cell r="AY46">
            <v>240000000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240000000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240000000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96000000</v>
          </cell>
          <cell r="CP46">
            <v>240000000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240000000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240000000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48000000</v>
          </cell>
          <cell r="EG46">
            <v>240000000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240000000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240000000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48000000</v>
          </cell>
          <cell r="FX46">
            <v>240000000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1.20 . 1.20.03 . 27 . 01</v>
          </cell>
          <cell r="C15" t="str">
            <v>Fasilitasi penyiapan data dan informasi pendukung proses pemekaran daerah</v>
          </cell>
          <cell r="D15">
            <v>154155000</v>
          </cell>
          <cell r="E15">
            <v>39260000</v>
          </cell>
          <cell r="F15">
            <v>59800000</v>
          </cell>
          <cell r="G15">
            <v>55095000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154155000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154155000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39260000</v>
          </cell>
          <cell r="AY15">
            <v>154155000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154155000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154155000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59800000</v>
          </cell>
          <cell r="CP15">
            <v>154155000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154155000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154155000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55095000</v>
          </cell>
          <cell r="EG15">
            <v>154155000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154155000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154155000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154155000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91300000</v>
          </cell>
          <cell r="E16">
            <v>21100000</v>
          </cell>
          <cell r="F16">
            <v>36850000</v>
          </cell>
          <cell r="G16">
            <v>33350000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91300000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91300000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21100000</v>
          </cell>
          <cell r="AY16">
            <v>91300000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91300000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91300000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36850000</v>
          </cell>
          <cell r="CP16">
            <v>91300000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91300000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91300000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33350000</v>
          </cell>
          <cell r="EG16">
            <v>91300000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91300000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91300000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91300000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86800000</v>
          </cell>
          <cell r="E17">
            <v>19600000</v>
          </cell>
          <cell r="F17">
            <v>35350000</v>
          </cell>
          <cell r="G17">
            <v>31850000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86800000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86800000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19600000</v>
          </cell>
          <cell r="AY17">
            <v>86800000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86800000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86800000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35350000</v>
          </cell>
          <cell r="CP17">
            <v>86800000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86800000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86800000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31850000</v>
          </cell>
          <cell r="EG17">
            <v>86800000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86800000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86800000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86800000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1300000</v>
          </cell>
          <cell r="F18">
            <v>1300000</v>
          </cell>
          <cell r="G18">
            <v>1300000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1300000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1300000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34500000</v>
          </cell>
          <cell r="E19">
            <v>11000000</v>
          </cell>
          <cell r="F19">
            <v>13500000</v>
          </cell>
          <cell r="G19">
            <v>10000000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11000000</v>
          </cell>
          <cell r="AY19">
            <v>34500000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13500000</v>
          </cell>
          <cell r="CP19">
            <v>34500000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</v>
          </cell>
          <cell r="EG19">
            <v>34500000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34500000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14600000</v>
          </cell>
          <cell r="E20">
            <v>7300000</v>
          </cell>
          <cell r="F20">
            <v>3650000</v>
          </cell>
          <cell r="G20">
            <v>3650000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7300000</v>
          </cell>
          <cell r="AY20">
            <v>14600000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3650000</v>
          </cell>
          <cell r="CP20">
            <v>14600000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3650000</v>
          </cell>
          <cell r="EG20">
            <v>14600000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14600000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33800000</v>
          </cell>
          <cell r="E21">
            <v>0</v>
          </cell>
          <cell r="F21">
            <v>16900000</v>
          </cell>
          <cell r="G21">
            <v>16900000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33800000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33800000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33800000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33800000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33800000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16900000</v>
          </cell>
          <cell r="CP21">
            <v>33800000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33800000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33800000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16900000</v>
          </cell>
          <cell r="EG21">
            <v>33800000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33800000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33800000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33800000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4500000</v>
          </cell>
          <cell r="E22">
            <v>1500000</v>
          </cell>
          <cell r="F22">
            <v>1500000</v>
          </cell>
          <cell r="G22">
            <v>1500000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1500000</v>
          </cell>
          <cell r="AY22">
            <v>4500000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1500000</v>
          </cell>
          <cell r="CP22">
            <v>4500000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4500000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4500000</v>
          </cell>
          <cell r="E23">
            <v>1500000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1500000</v>
          </cell>
          <cell r="AY23">
            <v>4500000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4500000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4500000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4500000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62855000</v>
          </cell>
          <cell r="E24">
            <v>18160000</v>
          </cell>
          <cell r="F24">
            <v>22950000</v>
          </cell>
          <cell r="G24">
            <v>21745000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62855000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62855000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18160000</v>
          </cell>
          <cell r="AY24">
            <v>62855000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62855000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62855000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22950000</v>
          </cell>
          <cell r="CP24">
            <v>62855000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62855000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62855000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21745000</v>
          </cell>
          <cell r="EG24">
            <v>62855000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62855000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62855000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62855000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1150000</v>
          </cell>
          <cell r="E25">
            <v>360000</v>
          </cell>
          <cell r="F25">
            <v>445000</v>
          </cell>
          <cell r="G25">
            <v>345000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1150000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1150000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360000</v>
          </cell>
          <cell r="AY25">
            <v>1150000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1150000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1150000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445000</v>
          </cell>
          <cell r="CP25">
            <v>1150000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1150000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1150000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345000</v>
          </cell>
          <cell r="EG25">
            <v>1150000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1150000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1150000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1150000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300000</v>
          </cell>
          <cell r="F26">
            <v>400000</v>
          </cell>
          <cell r="G26">
            <v>300000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150000</v>
          </cell>
          <cell r="E27">
            <v>60000</v>
          </cell>
          <cell r="F27">
            <v>45000</v>
          </cell>
          <cell r="G27">
            <v>45000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60000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45000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400000</v>
          </cell>
          <cell r="E28">
            <v>100000</v>
          </cell>
          <cell r="F28">
            <v>100000</v>
          </cell>
          <cell r="G28">
            <v>200000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100000</v>
          </cell>
          <cell r="AY28">
            <v>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</v>
          </cell>
          <cell r="CP28">
            <v>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400000</v>
          </cell>
          <cell r="E29">
            <v>100000</v>
          </cell>
          <cell r="F29">
            <v>100000</v>
          </cell>
          <cell r="G29">
            <v>200000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100000</v>
          </cell>
          <cell r="AY29">
            <v>400000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</v>
          </cell>
          <cell r="CP29">
            <v>400000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200000</v>
          </cell>
          <cell r="EG29">
            <v>400000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6100000</v>
          </cell>
          <cell r="E30">
            <v>1200000</v>
          </cell>
          <cell r="F30">
            <v>1200000</v>
          </cell>
          <cell r="G30">
            <v>3700000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1200000</v>
          </cell>
          <cell r="AY30">
            <v>6100000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1200000</v>
          </cell>
          <cell r="CP30">
            <v>6100000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3700000</v>
          </cell>
          <cell r="EG30">
            <v>6100000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6100000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2500000</v>
          </cell>
          <cell r="E31">
            <v>0</v>
          </cell>
          <cell r="F31">
            <v>0</v>
          </cell>
          <cell r="G31">
            <v>2500000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2500000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2500000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2500000</v>
          </cell>
          <cell r="EG31">
            <v>2500000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2500000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3000000</v>
          </cell>
          <cell r="E32">
            <v>1000000</v>
          </cell>
          <cell r="F32">
            <v>1000000</v>
          </cell>
          <cell r="G32">
            <v>1000000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1000000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1000000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5 . 2 . 2 . 06 . 03</v>
          </cell>
          <cell r="C33" t="str">
            <v>Belanja Cetak Spanduk</v>
          </cell>
          <cell r="D33">
            <v>600000</v>
          </cell>
          <cell r="E33">
            <v>200000</v>
          </cell>
          <cell r="F33">
            <v>200000</v>
          </cell>
          <cell r="G33">
            <v>200000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200000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17455000</v>
          </cell>
          <cell r="E34">
            <v>5000000</v>
          </cell>
          <cell r="F34">
            <v>6455000</v>
          </cell>
          <cell r="G34">
            <v>6000000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17455000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17455000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5000000</v>
          </cell>
          <cell r="AY34">
            <v>17455000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17455000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17455000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6455000</v>
          </cell>
          <cell r="CP34">
            <v>17455000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17455000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17455000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6000000</v>
          </cell>
          <cell r="EG34">
            <v>17455000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17455000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17455000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17455000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17455000</v>
          </cell>
          <cell r="E35">
            <v>5000000</v>
          </cell>
          <cell r="F35">
            <v>6455000</v>
          </cell>
          <cell r="G35">
            <v>6000000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17455000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17455000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5000000</v>
          </cell>
          <cell r="AY35">
            <v>17455000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17455000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17455000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6455000</v>
          </cell>
          <cell r="CP35">
            <v>17455000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17455000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17455000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6000000</v>
          </cell>
          <cell r="EG35">
            <v>17455000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17455000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17455000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17455000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37750000</v>
          </cell>
          <cell r="E36">
            <v>11500000</v>
          </cell>
          <cell r="F36">
            <v>14750000</v>
          </cell>
          <cell r="G36">
            <v>11500000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37750000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37750000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11500000</v>
          </cell>
          <cell r="AY36">
            <v>37750000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37750000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37750000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14750000</v>
          </cell>
          <cell r="CP36">
            <v>37750000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37750000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37750000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11500000</v>
          </cell>
          <cell r="EG36">
            <v>37750000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37750000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37750000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37750000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5000000</v>
          </cell>
          <cell r="E37">
            <v>1500000</v>
          </cell>
          <cell r="F37">
            <v>2000000</v>
          </cell>
          <cell r="G37">
            <v>1500000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1500000</v>
          </cell>
          <cell r="AY37">
            <v>5000000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2000000</v>
          </cell>
          <cell r="CP37">
            <v>5000000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1500000</v>
          </cell>
          <cell r="EG37">
            <v>5000000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5000000</v>
          </cell>
        </row>
        <row r="38">
          <cell r="A38">
            <v>24</v>
          </cell>
          <cell r="B38" t="str">
            <v>5 . 2 . 2 . 15 . 02</v>
          </cell>
          <cell r="C38" t="str">
            <v>Belanja perjalanan dinas luar daerah</v>
          </cell>
          <cell r="D38">
            <v>32750000</v>
          </cell>
          <cell r="E38">
            <v>10000000</v>
          </cell>
          <cell r="F38">
            <v>12750000</v>
          </cell>
          <cell r="G38">
            <v>10000000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32750000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32750000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10000000</v>
          </cell>
          <cell r="AY38">
            <v>32750000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32750000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32750000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12750000</v>
          </cell>
          <cell r="CP38">
            <v>32750000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32750000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32750000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10000000</v>
          </cell>
          <cell r="EG38">
            <v>32750000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32750000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32750000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32750000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1.20 . 1.20.03 . 27 . 04</v>
          </cell>
          <cell r="C15" t="str">
            <v>Fasilitasi pemantapan SOTK pemerintah daerah otonom baru</v>
          </cell>
          <cell r="D15">
            <v>118255000</v>
          </cell>
          <cell r="E15">
            <v>40450000</v>
          </cell>
          <cell r="F15">
            <v>77805000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118255000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118255000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40450000</v>
          </cell>
          <cell r="AY15">
            <v>118255000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118255000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118255000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77805000</v>
          </cell>
          <cell r="CP15">
            <v>118255000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118255000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118255000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118255000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118255000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118255000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118255000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36600000</v>
          </cell>
          <cell r="E16">
            <v>3900000</v>
          </cell>
          <cell r="F16">
            <v>32700000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3900000</v>
          </cell>
          <cell r="AY16">
            <v>36600000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32700000</v>
          </cell>
          <cell r="CP16">
            <v>36600000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30300000</v>
          </cell>
          <cell r="E17">
            <v>1500000</v>
          </cell>
          <cell r="F17">
            <v>28800000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28800000</v>
          </cell>
          <cell r="CP17">
            <v>30300000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27300000</v>
          </cell>
          <cell r="E19">
            <v>0</v>
          </cell>
          <cell r="F19">
            <v>27300000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27300000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27300000</v>
          </cell>
          <cell r="CP19">
            <v>27300000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1500000</v>
          </cell>
          <cell r="E20">
            <v>0</v>
          </cell>
          <cell r="F20">
            <v>1500000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1500000</v>
          </cell>
          <cell r="CP20">
            <v>1500000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1500000</v>
          </cell>
          <cell r="E21">
            <v>0</v>
          </cell>
          <cell r="F21">
            <v>1500000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1500000</v>
          </cell>
          <cell r="CP21">
            <v>1500000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4800000</v>
          </cell>
          <cell r="E22">
            <v>2400000</v>
          </cell>
          <cell r="F22">
            <v>2400000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2400000</v>
          </cell>
          <cell r="AY22">
            <v>4800000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2400000</v>
          </cell>
          <cell r="CP22">
            <v>4800000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4800000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4800000</v>
          </cell>
          <cell r="E23">
            <v>2400000</v>
          </cell>
          <cell r="F23">
            <v>2400000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4800000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4800000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2400000</v>
          </cell>
          <cell r="AY23">
            <v>4800000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4800000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4800000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2400000</v>
          </cell>
          <cell r="CP23">
            <v>4800000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4800000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4800000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4800000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4800000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4800000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4800000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81655000</v>
          </cell>
          <cell r="E24">
            <v>36550000</v>
          </cell>
          <cell r="F24">
            <v>45105000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81655000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81655000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36550000</v>
          </cell>
          <cell r="AY24">
            <v>81655000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81655000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81655000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45105000</v>
          </cell>
          <cell r="CP24">
            <v>81655000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81655000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81655000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81655000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81655000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81655000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81655000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1255000</v>
          </cell>
          <cell r="E25">
            <v>650000</v>
          </cell>
          <cell r="F25">
            <v>605000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1255000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1255000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650000</v>
          </cell>
          <cell r="AY25">
            <v>1255000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1255000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1255000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605000</v>
          </cell>
          <cell r="CP25">
            <v>1255000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1255000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1255000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1255000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1255000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1255000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1255000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255000</v>
          </cell>
          <cell r="E27">
            <v>150000</v>
          </cell>
          <cell r="F27">
            <v>105000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255000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105000</v>
          </cell>
          <cell r="CP27">
            <v>255000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255000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255000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63400000</v>
          </cell>
          <cell r="E28">
            <v>33200000</v>
          </cell>
          <cell r="F28">
            <v>30200000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63400000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63400000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33200000</v>
          </cell>
          <cell r="AY28">
            <v>63400000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63400000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63400000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30200000</v>
          </cell>
          <cell r="CP28">
            <v>63400000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63400000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63400000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63400000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63400000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63400000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63400000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63000000</v>
          </cell>
          <cell r="E29">
            <v>33000000</v>
          </cell>
          <cell r="F29">
            <v>30000000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33000000</v>
          </cell>
          <cell r="AY29">
            <v>63000000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30000000</v>
          </cell>
          <cell r="CP29">
            <v>63000000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63000000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400000</v>
          </cell>
          <cell r="E30">
            <v>200000</v>
          </cell>
          <cell r="F30">
            <v>200000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200000</v>
          </cell>
          <cell r="AY30">
            <v>400000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200000</v>
          </cell>
          <cell r="CP30">
            <v>400000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4700000</v>
          </cell>
          <cell r="E31">
            <v>1500000</v>
          </cell>
          <cell r="F31">
            <v>3200000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1500000</v>
          </cell>
          <cell r="AY31">
            <v>4700000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3200000</v>
          </cell>
          <cell r="CP31">
            <v>4700000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4700000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1500000</v>
          </cell>
          <cell r="E32">
            <v>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1500000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3000000</v>
          </cell>
          <cell r="E33">
            <v>1500000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1500000</v>
          </cell>
          <cell r="AY33">
            <v>3000000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3000000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200000</v>
          </cell>
          <cell r="E34">
            <v>0</v>
          </cell>
          <cell r="F34">
            <v>200000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</v>
          </cell>
          <cell r="CP34">
            <v>200000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200000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200000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12300000</v>
          </cell>
          <cell r="E35">
            <v>1200000</v>
          </cell>
          <cell r="F35">
            <v>11100000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12300000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12300000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1200000</v>
          </cell>
          <cell r="AY35">
            <v>12300000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12300000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12300000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11100000</v>
          </cell>
          <cell r="CP35">
            <v>12300000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12300000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12300000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12300000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12300000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12300000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12300000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12300000</v>
          </cell>
          <cell r="E36">
            <v>1200000</v>
          </cell>
          <cell r="F36">
            <v>11100000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12300000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12300000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1200000</v>
          </cell>
          <cell r="AY36">
            <v>12300000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12300000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12300000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11100000</v>
          </cell>
          <cell r="CP36">
            <v>12300000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12300000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12300000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12300000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12300000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12300000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12300000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1.20 . 1.20.03 . 28 . 01</v>
          </cell>
          <cell r="C15" t="str">
            <v>Penyusunan Produk Hukum Bidang Kelembagaan dan Ketatalaksanaan</v>
          </cell>
          <cell r="D15">
            <v>103770000</v>
          </cell>
          <cell r="E15">
            <v>1530000</v>
          </cell>
          <cell r="F15">
            <v>2290000</v>
          </cell>
          <cell r="G15">
            <v>20850000</v>
          </cell>
          <cell r="H15">
            <v>79100000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103770000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103770000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1530000</v>
          </cell>
          <cell r="AY15">
            <v>103770000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103770000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103770000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2290000</v>
          </cell>
          <cell r="CP15">
            <v>103770000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103770000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103770000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20850000</v>
          </cell>
          <cell r="EG15">
            <v>103770000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103770000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103770000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79100000</v>
          </cell>
          <cell r="FX15">
            <v>103770000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36775000</v>
          </cell>
          <cell r="E16">
            <v>830000</v>
          </cell>
          <cell r="F16">
            <v>830000</v>
          </cell>
          <cell r="G16">
            <v>13380000</v>
          </cell>
          <cell r="H16">
            <v>21735000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36775000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36775000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830000</v>
          </cell>
          <cell r="AY16">
            <v>36775000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36775000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36775000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830000</v>
          </cell>
          <cell r="CP16">
            <v>36775000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36775000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36775000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13380000</v>
          </cell>
          <cell r="EG16">
            <v>36775000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36775000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36775000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21735000</v>
          </cell>
          <cell r="FX16">
            <v>36775000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27575000</v>
          </cell>
          <cell r="E17">
            <v>350000</v>
          </cell>
          <cell r="F17">
            <v>350000</v>
          </cell>
          <cell r="G17">
            <v>12900000</v>
          </cell>
          <cell r="H17">
            <v>13975000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27575000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27575000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350000</v>
          </cell>
          <cell r="AY17">
            <v>27575000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27575000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27575000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27575000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27575000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27575000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12900000</v>
          </cell>
          <cell r="EG17">
            <v>27575000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27575000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27575000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13975000</v>
          </cell>
          <cell r="FX17">
            <v>27575000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350000</v>
          </cell>
          <cell r="F18">
            <v>350000</v>
          </cell>
          <cell r="G18">
            <v>700000</v>
          </cell>
          <cell r="H18">
            <v>700000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700000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625000</v>
          </cell>
          <cell r="E19">
            <v>0</v>
          </cell>
          <cell r="F19">
            <v>0</v>
          </cell>
          <cell r="G19">
            <v>0</v>
          </cell>
          <cell r="H19">
            <v>625000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625000</v>
          </cell>
          <cell r="FX19">
            <v>625000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9000000</v>
          </cell>
          <cell r="E20">
            <v>0</v>
          </cell>
          <cell r="F20">
            <v>0</v>
          </cell>
          <cell r="G20">
            <v>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9000000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3650000</v>
          </cell>
          <cell r="E21">
            <v>0</v>
          </cell>
          <cell r="F21">
            <v>0</v>
          </cell>
          <cell r="G21">
            <v>0</v>
          </cell>
          <cell r="H21">
            <v>3650000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3650000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3650000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3650000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3650000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3650000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3650000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3650000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3650000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3650000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3650000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3650000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3650000</v>
          </cell>
          <cell r="FX21">
            <v>3650000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12200000</v>
          </cell>
          <cell r="E22">
            <v>0</v>
          </cell>
          <cell r="F22">
            <v>0</v>
          </cell>
          <cell r="G22">
            <v>12200000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12200000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12200000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12200000</v>
          </cell>
          <cell r="EG22">
            <v>12200000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12200000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7700000</v>
          </cell>
          <cell r="E23">
            <v>0</v>
          </cell>
          <cell r="F23">
            <v>0</v>
          </cell>
          <cell r="G23">
            <v>0</v>
          </cell>
          <cell r="H23">
            <v>7700000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7700000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7700000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7700000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7700000</v>
          </cell>
          <cell r="FX23">
            <v>7700000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3700000</v>
          </cell>
          <cell r="E24">
            <v>0</v>
          </cell>
          <cell r="F24">
            <v>0</v>
          </cell>
          <cell r="G24">
            <v>0</v>
          </cell>
          <cell r="H24">
            <v>3700000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3700000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3700000</v>
          </cell>
          <cell r="FX24">
            <v>3700000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4000000</v>
          </cell>
          <cell r="E25">
            <v>0</v>
          </cell>
          <cell r="F25">
            <v>0</v>
          </cell>
          <cell r="G25">
            <v>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4000000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1500000</v>
          </cell>
          <cell r="E26">
            <v>480000</v>
          </cell>
          <cell r="F26">
            <v>480000</v>
          </cell>
          <cell r="G26">
            <v>480000</v>
          </cell>
          <cell r="H26">
            <v>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480000</v>
          </cell>
          <cell r="AY26">
            <v>1500000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480000</v>
          </cell>
          <cell r="CP26">
            <v>1500000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480000</v>
          </cell>
          <cell r="EG26">
            <v>1500000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60000</v>
          </cell>
          <cell r="FX26">
            <v>1500000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1500000</v>
          </cell>
          <cell r="E27">
            <v>480000</v>
          </cell>
          <cell r="F27">
            <v>480000</v>
          </cell>
          <cell r="G27">
            <v>480000</v>
          </cell>
          <cell r="H27">
            <v>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60000</v>
          </cell>
          <cell r="FX27">
            <v>1500000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66995000</v>
          </cell>
          <cell r="E28">
            <v>700000</v>
          </cell>
          <cell r="F28">
            <v>1460000</v>
          </cell>
          <cell r="G28">
            <v>7470000</v>
          </cell>
          <cell r="H28">
            <v>57365000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66995000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66995000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700000</v>
          </cell>
          <cell r="AY28">
            <v>66995000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66995000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66995000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1460000</v>
          </cell>
          <cell r="CP28">
            <v>66995000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66995000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66995000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7470000</v>
          </cell>
          <cell r="EG28">
            <v>66995000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66995000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66995000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57365000</v>
          </cell>
          <cell r="FX28">
            <v>66995000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1090000</v>
          </cell>
          <cell r="E29">
            <v>340000</v>
          </cell>
          <cell r="F29">
            <v>250000</v>
          </cell>
          <cell r="G29">
            <v>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1090000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1090000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340000</v>
          </cell>
          <cell r="AY29">
            <v>1090000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1090000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1090000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250000</v>
          </cell>
          <cell r="CP29">
            <v>1090000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1090000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1090000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500000</v>
          </cell>
          <cell r="EG29">
            <v>1090000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1090000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1090000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1090000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1000000</v>
          </cell>
          <cell r="E30">
            <v>250000</v>
          </cell>
          <cell r="F30">
            <v>250000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250000</v>
          </cell>
          <cell r="AY30">
            <v>1000000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250000</v>
          </cell>
          <cell r="CP30">
            <v>1000000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1000000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1000000</v>
          </cell>
        </row>
        <row r="31">
          <cell r="A31">
            <v>17</v>
          </cell>
          <cell r="B31" t="str">
            <v>5 . 2 . 2 . 01 . 04</v>
          </cell>
          <cell r="C31" t="str">
            <v>Belanja perangko, materai dan benda pos lainnya</v>
          </cell>
          <cell r="D31">
            <v>90000</v>
          </cell>
          <cell r="E31">
            <v>90000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90000</v>
          </cell>
          <cell r="AY31">
            <v>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</v>
          </cell>
        </row>
        <row r="32">
          <cell r="A32">
            <v>18</v>
          </cell>
          <cell r="B32" t="str">
            <v>5 . 2 . 2 . 02</v>
          </cell>
          <cell r="C32" t="str">
            <v>Belanja Bahan/Material</v>
          </cell>
          <cell r="D32">
            <v>2250000</v>
          </cell>
          <cell r="E32">
            <v>0</v>
          </cell>
          <cell r="F32">
            <v>0</v>
          </cell>
          <cell r="G32">
            <v>2250000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2250000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2250000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2250000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2250000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2250000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2250000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2250000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2250000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2250000</v>
          </cell>
          <cell r="EG32">
            <v>2250000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2250000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2250000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2250000</v>
          </cell>
        </row>
        <row r="33">
          <cell r="A33">
            <v>19</v>
          </cell>
          <cell r="B33" t="str">
            <v>5 . 2 . 2 . 02 . 07</v>
          </cell>
          <cell r="C33" t="str">
            <v>Belanja Perlengkapan Peserta</v>
          </cell>
          <cell r="D33">
            <v>2250000</v>
          </cell>
          <cell r="E33">
            <v>0</v>
          </cell>
          <cell r="F33">
            <v>0</v>
          </cell>
          <cell r="G33">
            <v>2250000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2250000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2250000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2250000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2250000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2250000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2250000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2250000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2250000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2250000</v>
          </cell>
          <cell r="EG33">
            <v>2250000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2250000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2250000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2250000</v>
          </cell>
        </row>
        <row r="34">
          <cell r="A34">
            <v>20</v>
          </cell>
          <cell r="B34" t="str">
            <v>5 . 2 . 2 . 03</v>
          </cell>
          <cell r="C34" t="str">
            <v>Belanja Jasa Kantor</v>
          </cell>
          <cell r="D34">
            <v>51285000</v>
          </cell>
          <cell r="E34">
            <v>0</v>
          </cell>
          <cell r="F34">
            <v>0</v>
          </cell>
          <cell r="G34">
            <v>0</v>
          </cell>
          <cell r="H34">
            <v>51285000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51285000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51285000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51285000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51285000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51285000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51285000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51285000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51285000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51285000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51285000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51285000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51285000</v>
          </cell>
          <cell r="FX34">
            <v>51285000</v>
          </cell>
        </row>
        <row r="35">
          <cell r="A35">
            <v>21</v>
          </cell>
          <cell r="B35" t="str">
            <v>5 . 2 . 2 . 03 . 12</v>
          </cell>
          <cell r="C35" t="str">
            <v>Belanja transportasi dan akomodasi</v>
          </cell>
          <cell r="D35">
            <v>51285000</v>
          </cell>
          <cell r="E35">
            <v>0</v>
          </cell>
          <cell r="F35">
            <v>0</v>
          </cell>
          <cell r="G35">
            <v>0</v>
          </cell>
          <cell r="H35">
            <v>51285000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51285000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51285000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51285000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51285000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51285000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51285000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51285000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51285000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51285000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51285000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51285000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51285000</v>
          </cell>
          <cell r="FX35">
            <v>51285000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6850000</v>
          </cell>
          <cell r="E36">
            <v>300000</v>
          </cell>
          <cell r="F36">
            <v>600000</v>
          </cell>
          <cell r="G36">
            <v>450000</v>
          </cell>
          <cell r="H36">
            <v>5500000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</v>
          </cell>
          <cell r="AY36">
            <v>6850000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600000</v>
          </cell>
          <cell r="CP36">
            <v>6850000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450000</v>
          </cell>
          <cell r="EG36">
            <v>6850000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5500000</v>
          </cell>
          <cell r="FX36">
            <v>6850000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4600000</v>
          </cell>
          <cell r="E37">
            <v>0</v>
          </cell>
          <cell r="F37">
            <v>0</v>
          </cell>
          <cell r="G37">
            <v>0</v>
          </cell>
          <cell r="H37">
            <v>4600000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4600000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4600000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4600000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4600000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4600000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4600000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4600000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4600000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4600000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4600000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4600000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4600000</v>
          </cell>
          <cell r="FX37">
            <v>4600000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2250000</v>
          </cell>
          <cell r="E38">
            <v>300000</v>
          </cell>
          <cell r="F38">
            <v>600000</v>
          </cell>
          <cell r="G38">
            <v>450000</v>
          </cell>
          <cell r="H38">
            <v>900000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2250000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2250000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300000</v>
          </cell>
          <cell r="AY38">
            <v>2250000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2250000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2250000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600000</v>
          </cell>
          <cell r="CP38">
            <v>2250000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2250000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2250000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450000</v>
          </cell>
          <cell r="EG38">
            <v>2250000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2250000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2250000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900000</v>
          </cell>
          <cell r="FX38">
            <v>2250000</v>
          </cell>
        </row>
        <row r="39">
          <cell r="A39">
            <v>25</v>
          </cell>
          <cell r="B39" t="str">
            <v>5 . 2 . 2 . 11</v>
          </cell>
          <cell r="C39" t="str">
            <v>Belanja Makanan dan  Minuman</v>
          </cell>
          <cell r="D39">
            <v>2400000</v>
          </cell>
          <cell r="E39">
            <v>60000</v>
          </cell>
          <cell r="F39">
            <v>610000</v>
          </cell>
          <cell r="G39">
            <v>1150000</v>
          </cell>
          <cell r="H39">
            <v>580000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2400000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2400000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60000</v>
          </cell>
          <cell r="AY39">
            <v>2400000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2400000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2400000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610000</v>
          </cell>
          <cell r="CP39">
            <v>2400000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2400000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2400000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1150000</v>
          </cell>
          <cell r="EG39">
            <v>2400000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2400000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2400000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580000</v>
          </cell>
          <cell r="FX39">
            <v>2400000</v>
          </cell>
        </row>
        <row r="40">
          <cell r="A40">
            <v>26</v>
          </cell>
          <cell r="B40" t="str">
            <v>5 . 2 . 2 . 11 . 04</v>
          </cell>
          <cell r="C40" t="str">
            <v>Belanja makanan dan minuman pelaksanaan kegiatan</v>
          </cell>
          <cell r="D40">
            <v>2400000</v>
          </cell>
          <cell r="E40">
            <v>60000</v>
          </cell>
          <cell r="F40">
            <v>610000</v>
          </cell>
          <cell r="G40">
            <v>1150000</v>
          </cell>
          <cell r="H40">
            <v>580000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2400000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2400000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60000</v>
          </cell>
          <cell r="AY40">
            <v>2400000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2400000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2400000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610000</v>
          </cell>
          <cell r="CP40">
            <v>2400000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2400000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2400000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1150000</v>
          </cell>
          <cell r="EG40">
            <v>2400000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2400000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2400000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580000</v>
          </cell>
          <cell r="FX40">
            <v>2400000</v>
          </cell>
        </row>
        <row r="41">
          <cell r="A41">
            <v>27</v>
          </cell>
          <cell r="B41" t="str">
            <v>5 . 2 . 2 . 15</v>
          </cell>
          <cell r="C41" t="str">
            <v>Belanja Perjalanan Dinas</v>
          </cell>
          <cell r="D41">
            <v>3120000</v>
          </cell>
          <cell r="E41">
            <v>0</v>
          </cell>
          <cell r="F41">
            <v>0</v>
          </cell>
          <cell r="G41">
            <v>3120000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3120000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3120000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3120000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3120000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3120000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3120000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3120000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3120000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3120000</v>
          </cell>
          <cell r="EG41">
            <v>3120000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3120000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3120000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3120000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3120000</v>
          </cell>
          <cell r="E42">
            <v>0</v>
          </cell>
          <cell r="F42">
            <v>0</v>
          </cell>
          <cell r="G42">
            <v>3120000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3120000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3120000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3120000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3120000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3120000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3120000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3120000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3120000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3120000</v>
          </cell>
          <cell r="EG42">
            <v>3120000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3120000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3120000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3120000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1.20 . 1.20.03 . 28 . 03</v>
          </cell>
          <cell r="C15" t="str">
            <v>Penyusunan LAKIP Pemerintah Daerah</v>
          </cell>
          <cell r="D15">
            <v>113444000</v>
          </cell>
          <cell r="E15">
            <v>10459000</v>
          </cell>
          <cell r="F15">
            <v>102985000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113444000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113444000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10459000</v>
          </cell>
          <cell r="AY15">
            <v>113444000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113444000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113444000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102985000</v>
          </cell>
          <cell r="CP15">
            <v>113444000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113444000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113444000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113444000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113444000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113444000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113444000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92470000</v>
          </cell>
          <cell r="E16">
            <v>2125000</v>
          </cell>
          <cell r="F16">
            <v>90345000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92470000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92470000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2125000</v>
          </cell>
          <cell r="AY16">
            <v>92470000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92470000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92470000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90345000</v>
          </cell>
          <cell r="CP16">
            <v>92470000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92470000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92470000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92470000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92470000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92470000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92470000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45550000</v>
          </cell>
          <cell r="E17">
            <v>1125000</v>
          </cell>
          <cell r="F17">
            <v>44425000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45550000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45550000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1125000</v>
          </cell>
          <cell r="AY17">
            <v>45550000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45550000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45550000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44425000</v>
          </cell>
          <cell r="CP17">
            <v>45550000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45550000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45550000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45550000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45550000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45550000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45550000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2250000</v>
          </cell>
          <cell r="E18">
            <v>1125000</v>
          </cell>
          <cell r="F18">
            <v>1125000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2250000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2250000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1125000</v>
          </cell>
          <cell r="AY18">
            <v>2250000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2250000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2250000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1125000</v>
          </cell>
          <cell r="CP18">
            <v>2250000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2250000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2250000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2250000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2250000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2250000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9100000</v>
          </cell>
          <cell r="E19">
            <v>0</v>
          </cell>
          <cell r="F19">
            <v>9100000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9100000</v>
          </cell>
          <cell r="CP19">
            <v>9100000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9100000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9100000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34200000</v>
          </cell>
          <cell r="E20">
            <v>0</v>
          </cell>
          <cell r="F20">
            <v>34200000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34200000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34200000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34200000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34200000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34200000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34200000</v>
          </cell>
          <cell r="CP20">
            <v>34200000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34200000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34200000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34200000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34200000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34200000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34200000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45000000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45000000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45000000</v>
          </cell>
          <cell r="E22">
            <v>0</v>
          </cell>
          <cell r="F22">
            <v>45000000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1920000</v>
          </cell>
          <cell r="E23">
            <v>1000000</v>
          </cell>
          <cell r="F23">
            <v>920000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1920000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920000</v>
          </cell>
          <cell r="CP23">
            <v>1920000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1920000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1920000</v>
          </cell>
          <cell r="E24">
            <v>1000000</v>
          </cell>
          <cell r="F24">
            <v>920000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1920000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1920000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1920000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1920000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1920000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920000</v>
          </cell>
          <cell r="CP24">
            <v>1920000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1920000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1920000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1920000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1920000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1920000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1920000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20974000</v>
          </cell>
          <cell r="E25">
            <v>8334000</v>
          </cell>
          <cell r="F25">
            <v>12640000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20974000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20974000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8334000</v>
          </cell>
          <cell r="AY25">
            <v>20974000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20974000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20974000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12640000</v>
          </cell>
          <cell r="CP25">
            <v>20974000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20974000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20974000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20974000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20974000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20974000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20974000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1054000</v>
          </cell>
          <cell r="E26">
            <v>554000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1054000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1054000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554000</v>
          </cell>
          <cell r="AY26">
            <v>1054000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1054000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1054000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1054000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1054000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1054000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1054000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1054000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1054000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1054000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5 . 2 . 2 . 01 . 04</v>
          </cell>
          <cell r="C28" t="str">
            <v>Belanja perangko, materai dan benda pos lainnya</v>
          </cell>
          <cell r="D28">
            <v>54000</v>
          </cell>
          <cell r="E28">
            <v>54000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54000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54000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54000</v>
          </cell>
          <cell r="AY28">
            <v>54000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54000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54000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54000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54000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54000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54000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54000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54000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54000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5050000</v>
          </cell>
          <cell r="E29">
            <v>350000</v>
          </cell>
          <cell r="F29">
            <v>4700000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350000</v>
          </cell>
          <cell r="AY29">
            <v>5050000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4700000</v>
          </cell>
          <cell r="CP29">
            <v>5050000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5050000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5050000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4300000</v>
          </cell>
          <cell r="E30">
            <v>0</v>
          </cell>
          <cell r="F30">
            <v>4300000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4300000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4300000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4300000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4300000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4300000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4300000</v>
          </cell>
          <cell r="CP30">
            <v>4300000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4300000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4300000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4300000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4300000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4300000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4300000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750000</v>
          </cell>
          <cell r="E31">
            <v>350000</v>
          </cell>
          <cell r="F31">
            <v>400000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350000</v>
          </cell>
          <cell r="AY31">
            <v>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400000</v>
          </cell>
          <cell r="CP31">
            <v>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2990000</v>
          </cell>
          <cell r="E32">
            <v>1490000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2990000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2990000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1490000</v>
          </cell>
          <cell r="AY32">
            <v>2990000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2990000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2990000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2990000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2990000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2990000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2990000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2990000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2990000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2990000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2990000</v>
          </cell>
          <cell r="E33">
            <v>1490000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2990000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2990000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1490000</v>
          </cell>
          <cell r="AY33">
            <v>2990000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2990000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2990000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2990000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2990000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2990000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2990000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2990000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2990000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2990000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11880000</v>
          </cell>
          <cell r="E34">
            <v>5940000</v>
          </cell>
          <cell r="F34">
            <v>5940000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11880000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11880000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5940000</v>
          </cell>
          <cell r="AY34">
            <v>11880000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11880000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11880000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5940000</v>
          </cell>
          <cell r="CP34">
            <v>11880000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11880000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11880000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11880000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11880000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11880000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11880000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760000</v>
          </cell>
          <cell r="E35">
            <v>380000</v>
          </cell>
          <cell r="F35">
            <v>380000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760000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760000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380000</v>
          </cell>
          <cell r="AY35">
            <v>760000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760000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760000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380000</v>
          </cell>
          <cell r="CP35">
            <v>760000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760000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760000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760000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760000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760000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760000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11120000</v>
          </cell>
          <cell r="E36">
            <v>5560000</v>
          </cell>
          <cell r="F36">
            <v>5560000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11120000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11120000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5560000</v>
          </cell>
          <cell r="AY36">
            <v>11120000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11120000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11120000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5560000</v>
          </cell>
          <cell r="CP36">
            <v>11120000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11120000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11120000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11120000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11120000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11120000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11120000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1.20 . 1.20.03 . 28 . 07</v>
          </cell>
          <cell r="C15" t="str">
            <v>Evaluasi dan Kajian Penataan Kelembagaan Perangkat Daerah Pemerintah Daerah</v>
          </cell>
          <cell r="D15">
            <v>108135000</v>
          </cell>
          <cell r="E15">
            <v>1420000</v>
          </cell>
          <cell r="F15">
            <v>47822500</v>
          </cell>
          <cell r="G15">
            <v>58892500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108135000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108135000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1420000</v>
          </cell>
          <cell r="AY15">
            <v>108135000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108135000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108135000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47822500</v>
          </cell>
          <cell r="CP15">
            <v>108135000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108135000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108135000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58892500</v>
          </cell>
          <cell r="EG15">
            <v>108135000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108135000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108135000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108135000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15560000</v>
          </cell>
          <cell r="E16">
            <v>870000</v>
          </cell>
          <cell r="F16">
            <v>1560000</v>
          </cell>
          <cell r="G16">
            <v>13130000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15560000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15560000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870000</v>
          </cell>
          <cell r="AY16">
            <v>15560000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15560000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15560000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1560000</v>
          </cell>
          <cell r="CP16">
            <v>15560000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15560000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15560000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13130000</v>
          </cell>
          <cell r="EG16">
            <v>15560000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15560000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15560000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15560000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14660000</v>
          </cell>
          <cell r="E17">
            <v>450000</v>
          </cell>
          <cell r="F17">
            <v>1080000</v>
          </cell>
          <cell r="G17">
            <v>13130000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14660000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14660000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</v>
          </cell>
          <cell r="AY17">
            <v>14660000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14660000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14660000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1080000</v>
          </cell>
          <cell r="CP17">
            <v>14660000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14660000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14660000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13130000</v>
          </cell>
          <cell r="EG17">
            <v>14660000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14660000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14660000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14660000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1800000</v>
          </cell>
          <cell r="E18">
            <v>450000</v>
          </cell>
          <cell r="F18">
            <v>900000</v>
          </cell>
          <cell r="G18">
            <v>450000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450000</v>
          </cell>
          <cell r="AY18">
            <v>1800000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900000</v>
          </cell>
          <cell r="CP18">
            <v>1800000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450000</v>
          </cell>
          <cell r="EG18">
            <v>1800000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360000</v>
          </cell>
          <cell r="E19">
            <v>0</v>
          </cell>
          <cell r="F19">
            <v>180000</v>
          </cell>
          <cell r="G19">
            <v>180000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180000</v>
          </cell>
          <cell r="CP19">
            <v>360000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180000</v>
          </cell>
          <cell r="EG19">
            <v>360000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12500000</v>
          </cell>
          <cell r="E20">
            <v>0</v>
          </cell>
          <cell r="F20">
            <v>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12500000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900000</v>
          </cell>
          <cell r="E21">
            <v>420000</v>
          </cell>
          <cell r="F21">
            <v>480000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420000</v>
          </cell>
          <cell r="AY21">
            <v>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480000</v>
          </cell>
          <cell r="CP21">
            <v>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900000</v>
          </cell>
          <cell r="E22">
            <v>420000</v>
          </cell>
          <cell r="F22">
            <v>480000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420000</v>
          </cell>
          <cell r="AY22">
            <v>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480000</v>
          </cell>
          <cell r="CP22">
            <v>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900000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92575000</v>
          </cell>
          <cell r="E23">
            <v>550000</v>
          </cell>
          <cell r="F23">
            <v>46262500</v>
          </cell>
          <cell r="G23">
            <v>45762500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92575000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92575000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550000</v>
          </cell>
          <cell r="AY23">
            <v>92575000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92575000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92575000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46262500</v>
          </cell>
          <cell r="CP23">
            <v>92575000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92575000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92575000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45762500</v>
          </cell>
          <cell r="EG23">
            <v>92575000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92575000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92575000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92575000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1000000</v>
          </cell>
          <cell r="E24">
            <v>400000</v>
          </cell>
          <cell r="F24">
            <v>400000</v>
          </cell>
          <cell r="G24">
            <v>200000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1000000</v>
          </cell>
          <cell r="E25">
            <v>400000</v>
          </cell>
          <cell r="F25">
            <v>400000</v>
          </cell>
          <cell r="G25">
            <v>200000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750000</v>
          </cell>
          <cell r="E26">
            <v>150000</v>
          </cell>
          <cell r="F26">
            <v>450000</v>
          </cell>
          <cell r="G26">
            <v>150000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</v>
          </cell>
          <cell r="AY26">
            <v>750000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450000</v>
          </cell>
          <cell r="CP26">
            <v>750000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</v>
          </cell>
          <cell r="EG26">
            <v>750000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750000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750000</v>
          </cell>
          <cell r="E27">
            <v>150000</v>
          </cell>
          <cell r="F27">
            <v>450000</v>
          </cell>
          <cell r="G27">
            <v>150000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450000</v>
          </cell>
          <cell r="CP27">
            <v>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150000</v>
          </cell>
          <cell r="EG27">
            <v>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750000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</v>
          </cell>
          <cell r="E28">
            <v>0</v>
          </cell>
          <cell r="F28">
            <v>412500</v>
          </cell>
          <cell r="G28">
            <v>412500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825000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412500</v>
          </cell>
          <cell r="CP28">
            <v>825000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412500</v>
          </cell>
          <cell r="EG28">
            <v>825000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825000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</v>
          </cell>
          <cell r="E29">
            <v>0</v>
          </cell>
          <cell r="F29">
            <v>412500</v>
          </cell>
          <cell r="G29">
            <v>412500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825000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412500</v>
          </cell>
          <cell r="CP29">
            <v>825000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412500</v>
          </cell>
          <cell r="EG29">
            <v>825000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825000</v>
          </cell>
        </row>
        <row r="30">
          <cell r="A30">
            <v>16</v>
          </cell>
          <cell r="B30" t="str">
            <v>5 . 2 . 2 . 21</v>
          </cell>
          <cell r="C30" t="str">
            <v>Belanja Jasa Konsultansi</v>
          </cell>
          <cell r="D30">
            <v>90000000</v>
          </cell>
          <cell r="E30">
            <v>0</v>
          </cell>
          <cell r="F30">
            <v>45000000</v>
          </cell>
          <cell r="G30">
            <v>45000000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45000000</v>
          </cell>
          <cell r="CP30">
            <v>90000000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45000000</v>
          </cell>
          <cell r="EG30">
            <v>90000000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90000000</v>
          </cell>
        </row>
        <row r="31">
          <cell r="A31">
            <v>17</v>
          </cell>
          <cell r="B31" t="str">
            <v>5 . 2 . 2 . 21 . 02</v>
          </cell>
          <cell r="C31" t="str">
            <v>Belanja Jasa Konsultansi Perencanaan</v>
          </cell>
          <cell r="D31">
            <v>90000000</v>
          </cell>
          <cell r="E31">
            <v>0</v>
          </cell>
          <cell r="F31">
            <v>45000000</v>
          </cell>
          <cell r="G31">
            <v>45000000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45000000</v>
          </cell>
          <cell r="CP31">
            <v>90000000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45000000</v>
          </cell>
          <cell r="EG31">
            <v>90000000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1.20 . 1.20.03 . 28 . 11</v>
          </cell>
          <cell r="C15" t="str">
            <v>Penyusunan Standar Operating Prosedur (SOP) di lingkungan Pemerintah Daerah</v>
          </cell>
          <cell r="D15">
            <v>84989000</v>
          </cell>
          <cell r="E15">
            <v>0</v>
          </cell>
          <cell r="F15">
            <v>1340000</v>
          </cell>
          <cell r="G15">
            <v>18349000</v>
          </cell>
          <cell r="H15">
            <v>65300000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84989000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84989000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84989000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84989000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84989000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1340000</v>
          </cell>
          <cell r="CP15">
            <v>84989000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84989000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84989000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18349000</v>
          </cell>
          <cell r="EG15">
            <v>84989000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84989000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84989000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65300000</v>
          </cell>
          <cell r="FX15">
            <v>84989000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32660000</v>
          </cell>
          <cell r="E16">
            <v>0</v>
          </cell>
          <cell r="F16">
            <v>0</v>
          </cell>
          <cell r="G16">
            <v>10980000</v>
          </cell>
          <cell r="H16">
            <v>21680000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32660000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32660000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32660000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32660000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32660000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32660000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32660000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32660000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10980000</v>
          </cell>
          <cell r="EG16">
            <v>32660000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32660000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32660000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21680000</v>
          </cell>
          <cell r="FX16">
            <v>32660000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11700000</v>
          </cell>
          <cell r="E17">
            <v>0</v>
          </cell>
          <cell r="F17">
            <v>0</v>
          </cell>
          <cell r="G17">
            <v>500000</v>
          </cell>
          <cell r="H17">
            <v>11200000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11700000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11700000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11700000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11700000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11700000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11700000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11700000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11700000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500000</v>
          </cell>
          <cell r="EG17">
            <v>11700000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11700000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11700000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11200000</v>
          </cell>
          <cell r="FX17">
            <v>11700000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1000000</v>
          </cell>
          <cell r="E18">
            <v>0</v>
          </cell>
          <cell r="F18">
            <v>0</v>
          </cell>
          <cell r="G18">
            <v>500000</v>
          </cell>
          <cell r="H18">
            <v>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500000</v>
          </cell>
          <cell r="EG18">
            <v>1000000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500000</v>
          </cell>
          <cell r="FX18">
            <v>1000000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10700000</v>
          </cell>
          <cell r="E19">
            <v>0</v>
          </cell>
          <cell r="F19">
            <v>0</v>
          </cell>
          <cell r="G19">
            <v>0</v>
          </cell>
          <cell r="H19">
            <v>10700000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10700000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10700000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10700000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10700000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10700000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10700000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10700000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10700000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10700000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10700000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10700000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10700000</v>
          </cell>
          <cell r="FX19">
            <v>10700000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20000000</v>
          </cell>
          <cell r="E20">
            <v>0</v>
          </cell>
          <cell r="F20">
            <v>0</v>
          </cell>
          <cell r="G20">
            <v>10000000</v>
          </cell>
          <cell r="H20">
            <v>10000000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</v>
          </cell>
          <cell r="EG20">
            <v>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10000000</v>
          </cell>
          <cell r="FX20">
            <v>20000000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20000000</v>
          </cell>
          <cell r="E21">
            <v>0</v>
          </cell>
          <cell r="F21">
            <v>0</v>
          </cell>
          <cell r="G21">
            <v>10000000</v>
          </cell>
          <cell r="H21">
            <v>10000000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</v>
          </cell>
          <cell r="EG21">
            <v>20000000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10000000</v>
          </cell>
          <cell r="FX21">
            <v>20000000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960000</v>
          </cell>
          <cell r="E22">
            <v>0</v>
          </cell>
          <cell r="F22">
            <v>0</v>
          </cell>
          <cell r="G22">
            <v>480000</v>
          </cell>
          <cell r="H22">
            <v>480000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960000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960000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480000</v>
          </cell>
          <cell r="EG22">
            <v>960000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480000</v>
          </cell>
          <cell r="FX22">
            <v>960000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960000</v>
          </cell>
          <cell r="E23">
            <v>0</v>
          </cell>
          <cell r="F23">
            <v>0</v>
          </cell>
          <cell r="G23">
            <v>480000</v>
          </cell>
          <cell r="H23">
            <v>480000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960000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960000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480000</v>
          </cell>
          <cell r="EG23">
            <v>960000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480000</v>
          </cell>
          <cell r="FX23">
            <v>960000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52329000</v>
          </cell>
          <cell r="E24">
            <v>0</v>
          </cell>
          <cell r="F24">
            <v>1340000</v>
          </cell>
          <cell r="G24">
            <v>7369000</v>
          </cell>
          <cell r="H24">
            <v>43620000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52329000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52329000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52329000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52329000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52329000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1340000</v>
          </cell>
          <cell r="CP24">
            <v>52329000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52329000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52329000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7369000</v>
          </cell>
          <cell r="EG24">
            <v>52329000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52329000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52329000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43620000</v>
          </cell>
          <cell r="FX24">
            <v>52329000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1054000</v>
          </cell>
          <cell r="E25">
            <v>0</v>
          </cell>
          <cell r="F25">
            <v>0</v>
          </cell>
          <cell r="G25">
            <v>1054000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1054000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1054000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1054000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1054000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1054000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1054000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1054000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1054000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1054000</v>
          </cell>
          <cell r="EG25">
            <v>1054000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1054000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1054000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1054000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54000</v>
          </cell>
          <cell r="E27">
            <v>0</v>
          </cell>
          <cell r="F27">
            <v>0</v>
          </cell>
          <cell r="G27">
            <v>54000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54000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54000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54000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54000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54000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54000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54000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54000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54000</v>
          </cell>
          <cell r="EG27">
            <v>54000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54000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54000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54000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40500000</v>
          </cell>
          <cell r="E28">
            <v>0</v>
          </cell>
          <cell r="F28">
            <v>0</v>
          </cell>
          <cell r="G28">
            <v>0</v>
          </cell>
          <cell r="H28">
            <v>40500000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40500000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40500000</v>
          </cell>
          <cell r="FX28">
            <v>40500000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40000000</v>
          </cell>
          <cell r="E29">
            <v>0</v>
          </cell>
          <cell r="F29">
            <v>0</v>
          </cell>
          <cell r="G29">
            <v>0</v>
          </cell>
          <cell r="H29">
            <v>40000000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40000000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40000000</v>
          </cell>
          <cell r="FX29">
            <v>40000000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500000</v>
          </cell>
          <cell r="E30">
            <v>0</v>
          </cell>
          <cell r="F30">
            <v>0</v>
          </cell>
          <cell r="G30">
            <v>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500000</v>
          </cell>
          <cell r="FX30">
            <v>500000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1875000</v>
          </cell>
          <cell r="E31">
            <v>0</v>
          </cell>
          <cell r="F31">
            <v>0</v>
          </cell>
          <cell r="G31">
            <v>1875000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1875000</v>
          </cell>
          <cell r="EG31">
            <v>1875000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1875000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1125000</v>
          </cell>
          <cell r="E32">
            <v>0</v>
          </cell>
          <cell r="F32">
            <v>0</v>
          </cell>
          <cell r="G32">
            <v>1125000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1125000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1125000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1125000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1125000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1125000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1125000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1125000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1125000</v>
          </cell>
          <cell r="EG32">
            <v>1125000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1125000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1125000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1125000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750000</v>
          </cell>
          <cell r="E33">
            <v>0</v>
          </cell>
          <cell r="F33">
            <v>0</v>
          </cell>
          <cell r="G33">
            <v>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750000</v>
          </cell>
          <cell r="EG33">
            <v>750000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750000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2660000</v>
          </cell>
          <cell r="E34">
            <v>0</v>
          </cell>
          <cell r="F34">
            <v>1340000</v>
          </cell>
          <cell r="G34">
            <v>1320000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2660000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2660000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2660000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2660000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2660000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1340000</v>
          </cell>
          <cell r="CP34">
            <v>2660000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2660000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2660000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1320000</v>
          </cell>
          <cell r="EG34">
            <v>2660000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2660000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2660000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2660000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2660000</v>
          </cell>
          <cell r="E35">
            <v>0</v>
          </cell>
          <cell r="F35">
            <v>1340000</v>
          </cell>
          <cell r="G35">
            <v>1320000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1340000</v>
          </cell>
          <cell r="CP35">
            <v>2660000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1320000</v>
          </cell>
          <cell r="EG35">
            <v>2660000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2660000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6240000</v>
          </cell>
          <cell r="E36">
            <v>0</v>
          </cell>
          <cell r="F36">
            <v>0</v>
          </cell>
          <cell r="G36">
            <v>3120000</v>
          </cell>
          <cell r="H36">
            <v>3120000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6240000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6240000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6240000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6240000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6240000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6240000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6240000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6240000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3120000</v>
          </cell>
          <cell r="EG36">
            <v>6240000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6240000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6240000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3120000</v>
          </cell>
          <cell r="FX36">
            <v>6240000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6240000</v>
          </cell>
          <cell r="E37">
            <v>0</v>
          </cell>
          <cell r="F37">
            <v>0</v>
          </cell>
          <cell r="G37">
            <v>3120000</v>
          </cell>
          <cell r="H37">
            <v>3120000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6240000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6240000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6240000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6240000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6240000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6240000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6240000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6240000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3120000</v>
          </cell>
          <cell r="EG37">
            <v>6240000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6240000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6240000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3120000</v>
          </cell>
          <cell r="FX37">
            <v>6240000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1.20 . 1.20.03 . 01 . 02</v>
          </cell>
          <cell r="C15" t="str">
            <v>Penyediaan jasa komunikasi, sumber daya air dan listrik</v>
          </cell>
          <cell r="D15">
            <v>1440000000</v>
          </cell>
          <cell r="E15">
            <v>335000000</v>
          </cell>
          <cell r="F15">
            <v>385000000</v>
          </cell>
          <cell r="G15">
            <v>385000000</v>
          </cell>
          <cell r="H15">
            <v>335000000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1440000000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1440000000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335000000</v>
          </cell>
          <cell r="AY15">
            <v>1440000000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1440000000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1440000000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385000000</v>
          </cell>
          <cell r="CP15">
            <v>1440000000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1440000000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1440000000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385000000</v>
          </cell>
          <cell r="EG15">
            <v>1440000000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1440000000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1440000000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335000000</v>
          </cell>
          <cell r="FX15">
            <v>1440000000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1440000000</v>
          </cell>
          <cell r="E16">
            <v>335000000</v>
          </cell>
          <cell r="F16">
            <v>385000000</v>
          </cell>
          <cell r="G16">
            <v>385000000</v>
          </cell>
          <cell r="H16">
            <v>335000000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335000000</v>
          </cell>
          <cell r="AY16">
            <v>1440000000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385000000</v>
          </cell>
          <cell r="CP16">
            <v>1440000000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385000000</v>
          </cell>
          <cell r="EG16">
            <v>1440000000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335000000</v>
          </cell>
          <cell r="FX16">
            <v>1440000000</v>
          </cell>
        </row>
        <row r="17">
          <cell r="A17">
            <v>3</v>
          </cell>
          <cell r="B17" t="str">
            <v>5 . 2 . 2 . 03</v>
          </cell>
          <cell r="C17" t="str">
            <v>Belanja Jasa Kantor</v>
          </cell>
          <cell r="D17">
            <v>1440000000</v>
          </cell>
          <cell r="E17">
            <v>335000000</v>
          </cell>
          <cell r="F17">
            <v>385000000</v>
          </cell>
          <cell r="G17">
            <v>385000000</v>
          </cell>
          <cell r="H17">
            <v>335000000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335000000</v>
          </cell>
          <cell r="AY17">
            <v>1440000000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385000000</v>
          </cell>
          <cell r="CP17">
            <v>1440000000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385000000</v>
          </cell>
          <cell r="EG17">
            <v>1440000000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335000000</v>
          </cell>
          <cell r="FX17">
            <v>1440000000</v>
          </cell>
        </row>
        <row r="18">
          <cell r="A18">
            <v>4</v>
          </cell>
          <cell r="B18" t="str">
            <v>5 . 2 . 2 . 03 . 01</v>
          </cell>
          <cell r="C18" t="str">
            <v>Belanja telepon</v>
          </cell>
          <cell r="D18">
            <v>540000000</v>
          </cell>
          <cell r="E18">
            <v>135000000</v>
          </cell>
          <cell r="F18">
            <v>135000000</v>
          </cell>
          <cell r="G18">
            <v>135000000</v>
          </cell>
          <cell r="H18">
            <v>135000000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540000000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540000000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135000000</v>
          </cell>
          <cell r="AY18">
            <v>540000000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540000000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540000000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135000000</v>
          </cell>
          <cell r="CP18">
            <v>540000000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540000000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540000000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135000000</v>
          </cell>
          <cell r="EG18">
            <v>540000000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540000000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540000000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135000000</v>
          </cell>
          <cell r="FX18">
            <v>540000000</v>
          </cell>
        </row>
        <row r="19">
          <cell r="A19">
            <v>5</v>
          </cell>
          <cell r="B19" t="str">
            <v>5 . 2 . 2 . 03 . 03</v>
          </cell>
          <cell r="C19" t="str">
            <v>Belanja listrik</v>
          </cell>
          <cell r="D19">
            <v>900000000</v>
          </cell>
          <cell r="E19">
            <v>200000000</v>
          </cell>
          <cell r="F19">
            <v>250000000</v>
          </cell>
          <cell r="G19">
            <v>250000000</v>
          </cell>
          <cell r="H19">
            <v>200000000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200000000</v>
          </cell>
          <cell r="AY19">
            <v>900000000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250000000</v>
          </cell>
          <cell r="CP19">
            <v>900000000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250000000</v>
          </cell>
          <cell r="EG19">
            <v>900000000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200000000</v>
          </cell>
          <cell r="FX19">
            <v>900000000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1.20 . 1.20.03 . 28 . 13</v>
          </cell>
          <cell r="C15" t="str">
            <v>Penyusunan Rencana Strategis SKPD</v>
          </cell>
          <cell r="D15">
            <v>107200000</v>
          </cell>
          <cell r="E15">
            <v>107200000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107200000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107200000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107200000</v>
          </cell>
          <cell r="AY15">
            <v>107200000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107200000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107200000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107200000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107200000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107200000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107200000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107200000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107200000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107200000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14450000</v>
          </cell>
          <cell r="E16">
            <v>14450000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14450000</v>
          </cell>
          <cell r="AY16">
            <v>14450000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14450000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14450000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14450000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14450000</v>
          </cell>
          <cell r="E17">
            <v>14450000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14450000</v>
          </cell>
          <cell r="AY17">
            <v>14450000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14450000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14450000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14450000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300000</v>
          </cell>
          <cell r="E19">
            <v>300000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</v>
          </cell>
          <cell r="AY19">
            <v>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13500000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13500000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92750000</v>
          </cell>
          <cell r="E21">
            <v>92750000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92750000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92750000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92750000</v>
          </cell>
          <cell r="AY21">
            <v>92750000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92750000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92750000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92750000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92750000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92750000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92750000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92750000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92750000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92750000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1200000</v>
          </cell>
          <cell r="E24">
            <v>1200000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1200000</v>
          </cell>
          <cell r="AY24">
            <v>1200000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1200000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1200000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1200000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1200000</v>
          </cell>
          <cell r="E25">
            <v>1200000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1200000</v>
          </cell>
          <cell r="AY25">
            <v>1200000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1200000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550000</v>
          </cell>
          <cell r="E26">
            <v>550000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550000</v>
          </cell>
          <cell r="AY26">
            <v>550000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550000</v>
          </cell>
          <cell r="E27">
            <v>550000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550000</v>
          </cell>
          <cell r="AY27">
            <v>550000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550000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550000</v>
          </cell>
        </row>
        <row r="28">
          <cell r="A28">
            <v>14</v>
          </cell>
          <cell r="B28" t="str">
            <v>5 . 2 . 2 . 21</v>
          </cell>
          <cell r="C28" t="str">
            <v>Belanja Jasa Konsultansi</v>
          </cell>
          <cell r="D28">
            <v>90000000</v>
          </cell>
          <cell r="E28">
            <v>90000000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90000000</v>
          </cell>
          <cell r="AY28">
            <v>90000000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90000000</v>
          </cell>
        </row>
        <row r="29">
          <cell r="A29">
            <v>15</v>
          </cell>
          <cell r="B29" t="str">
            <v>5 . 2 . 2 . 21 . 02</v>
          </cell>
          <cell r="C29" t="str">
            <v>Belanja Jasa Konsultansi Perencanaan</v>
          </cell>
          <cell r="D29">
            <v>90000000</v>
          </cell>
          <cell r="E29">
            <v>90000000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90000000</v>
          </cell>
          <cell r="AY29">
            <v>90000000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1.20 . 1.20.03 . 30 . 01</v>
          </cell>
          <cell r="C15" t="str">
            <v>Monitoring dan Evaluasi Kegiatan Pembangunan</v>
          </cell>
          <cell r="D15">
            <v>146926000</v>
          </cell>
          <cell r="E15">
            <v>36266250</v>
          </cell>
          <cell r="F15">
            <v>36327250</v>
          </cell>
          <cell r="G15">
            <v>37566250</v>
          </cell>
          <cell r="H15">
            <v>36766250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146926000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146926000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36266250</v>
          </cell>
          <cell r="AY15">
            <v>146926000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146926000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146926000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36327250</v>
          </cell>
          <cell r="CP15">
            <v>146926000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146926000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146926000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37566250</v>
          </cell>
          <cell r="EG15">
            <v>146926000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146926000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146926000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36766250</v>
          </cell>
          <cell r="FX15">
            <v>146926000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79900000</v>
          </cell>
          <cell r="E16">
            <v>19975000</v>
          </cell>
          <cell r="F16">
            <v>19975000</v>
          </cell>
          <cell r="G16">
            <v>19975000</v>
          </cell>
          <cell r="H16">
            <v>19975000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79900000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79900000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19975000</v>
          </cell>
          <cell r="AY16">
            <v>79900000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79900000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79900000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19975000</v>
          </cell>
          <cell r="CP16">
            <v>79900000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79900000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79900000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19975000</v>
          </cell>
          <cell r="EG16">
            <v>79900000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79900000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79900000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19975000</v>
          </cell>
          <cell r="FX16">
            <v>79900000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79900000</v>
          </cell>
          <cell r="E17">
            <v>19975000</v>
          </cell>
          <cell r="F17">
            <v>19975000</v>
          </cell>
          <cell r="G17">
            <v>19975000</v>
          </cell>
          <cell r="H17">
            <v>19975000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79900000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79900000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19975000</v>
          </cell>
          <cell r="AY17">
            <v>79900000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79900000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79900000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19975000</v>
          </cell>
          <cell r="CP17">
            <v>79900000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79900000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79900000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19975000</v>
          </cell>
          <cell r="EG17">
            <v>79900000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79900000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79900000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19975000</v>
          </cell>
          <cell r="FX17">
            <v>79900000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975000</v>
          </cell>
          <cell r="F18">
            <v>975000</v>
          </cell>
          <cell r="G18">
            <v>975000</v>
          </cell>
          <cell r="H18">
            <v>975000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975000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975000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975000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975000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76000000</v>
          </cell>
          <cell r="E19">
            <v>19000000</v>
          </cell>
          <cell r="F19">
            <v>19000000</v>
          </cell>
          <cell r="G19">
            <v>19000000</v>
          </cell>
          <cell r="H19">
            <v>19000000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19000000</v>
          </cell>
          <cell r="AY19">
            <v>76000000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19000000</v>
          </cell>
          <cell r="CP19">
            <v>76000000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19000000</v>
          </cell>
          <cell r="EG19">
            <v>76000000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19000000</v>
          </cell>
          <cell r="FX19">
            <v>76000000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67026000</v>
          </cell>
          <cell r="E20">
            <v>16291250</v>
          </cell>
          <cell r="F20">
            <v>16352250</v>
          </cell>
          <cell r="G20">
            <v>17591250</v>
          </cell>
          <cell r="H20">
            <v>16791250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67026000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67026000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16291250</v>
          </cell>
          <cell r="AY20">
            <v>67026000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67026000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67026000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16352250</v>
          </cell>
          <cell r="CP20">
            <v>67026000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67026000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67026000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17591250</v>
          </cell>
          <cell r="EG20">
            <v>67026000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67026000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67026000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16791250</v>
          </cell>
          <cell r="FX20">
            <v>67026000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100000</v>
          </cell>
          <cell r="F21">
            <v>100000</v>
          </cell>
          <cell r="G21">
            <v>700000</v>
          </cell>
          <cell r="H21">
            <v>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100000</v>
          </cell>
          <cell r="F22">
            <v>100000</v>
          </cell>
          <cell r="G22">
            <v>700000</v>
          </cell>
          <cell r="H22">
            <v>100000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75000</v>
          </cell>
          <cell r="E23">
            <v>18750</v>
          </cell>
          <cell r="F23">
            <v>18750</v>
          </cell>
          <cell r="G23">
            <v>18750</v>
          </cell>
          <cell r="H23">
            <v>18750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18750</v>
          </cell>
          <cell r="AY23">
            <v>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18750</v>
          </cell>
          <cell r="CP23">
            <v>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18750</v>
          </cell>
          <cell r="EG23">
            <v>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18750</v>
          </cell>
          <cell r="FX23">
            <v>75000</v>
          </cell>
        </row>
        <row r="24">
          <cell r="A24">
            <v>10</v>
          </cell>
          <cell r="B24" t="str">
            <v>5 . 2 . 2 . 03 . 13</v>
          </cell>
          <cell r="C24" t="str">
            <v>Belanja Dokumentasi</v>
          </cell>
          <cell r="D24">
            <v>75000</v>
          </cell>
          <cell r="E24">
            <v>18750</v>
          </cell>
          <cell r="F24">
            <v>18750</v>
          </cell>
          <cell r="G24">
            <v>18750</v>
          </cell>
          <cell r="H24">
            <v>18750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18750</v>
          </cell>
          <cell r="AY24">
            <v>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18750</v>
          </cell>
          <cell r="CP24">
            <v>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18750</v>
          </cell>
          <cell r="EG24">
            <v>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18750</v>
          </cell>
          <cell r="FX24">
            <v>75000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1661000</v>
          </cell>
          <cell r="E25">
            <v>100000</v>
          </cell>
          <cell r="F25">
            <v>161000</v>
          </cell>
          <cell r="G25">
            <v>800000</v>
          </cell>
          <cell r="H25">
            <v>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1661000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1661000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1661000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1661000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1661000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161000</v>
          </cell>
          <cell r="CP25">
            <v>1661000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1661000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1661000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800000</v>
          </cell>
          <cell r="EG25">
            <v>1661000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1661000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1661000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600000</v>
          </cell>
          <cell r="FX25">
            <v>1661000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500000</v>
          </cell>
          <cell r="E26">
            <v>0</v>
          </cell>
          <cell r="F26">
            <v>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1161000</v>
          </cell>
          <cell r="E27">
            <v>100000</v>
          </cell>
          <cell r="F27">
            <v>161000</v>
          </cell>
          <cell r="G27">
            <v>800000</v>
          </cell>
          <cell r="H27">
            <v>100000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1161000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1161000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</v>
          </cell>
          <cell r="AY27">
            <v>1161000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1161000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1161000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161000</v>
          </cell>
          <cell r="CP27">
            <v>1161000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1161000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1161000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800000</v>
          </cell>
          <cell r="EG27">
            <v>1161000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1161000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1161000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100000</v>
          </cell>
          <cell r="FX27">
            <v>1161000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8250000</v>
          </cell>
          <cell r="E28">
            <v>2062500</v>
          </cell>
          <cell r="F28">
            <v>2062500</v>
          </cell>
          <cell r="G28">
            <v>2062500</v>
          </cell>
          <cell r="H28">
            <v>2062500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2062500</v>
          </cell>
          <cell r="AY28">
            <v>8250000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2062500</v>
          </cell>
          <cell r="CP28">
            <v>8250000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2062500</v>
          </cell>
          <cell r="EG28">
            <v>8250000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2062500</v>
          </cell>
          <cell r="FX28">
            <v>8250000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8250000</v>
          </cell>
          <cell r="E29">
            <v>2062500</v>
          </cell>
          <cell r="F29">
            <v>2062500</v>
          </cell>
          <cell r="G29">
            <v>2062500</v>
          </cell>
          <cell r="H29">
            <v>2062500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2062500</v>
          </cell>
          <cell r="AY29">
            <v>8250000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2062500</v>
          </cell>
          <cell r="CP29">
            <v>8250000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2062500</v>
          </cell>
          <cell r="EG29">
            <v>8250000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2062500</v>
          </cell>
          <cell r="FX29">
            <v>8250000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56040000</v>
          </cell>
          <cell r="E30">
            <v>14010000</v>
          </cell>
          <cell r="F30">
            <v>14010000</v>
          </cell>
          <cell r="G30">
            <v>14010000</v>
          </cell>
          <cell r="H30">
            <v>14010000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56040000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56040000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14010000</v>
          </cell>
          <cell r="AY30">
            <v>56040000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56040000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56040000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14010000</v>
          </cell>
          <cell r="CP30">
            <v>56040000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56040000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56040000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14010000</v>
          </cell>
          <cell r="EG30">
            <v>56040000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56040000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56040000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14010000</v>
          </cell>
          <cell r="FX30">
            <v>56040000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41040000</v>
          </cell>
          <cell r="E31">
            <v>10260000</v>
          </cell>
          <cell r="F31">
            <v>10260000</v>
          </cell>
          <cell r="G31">
            <v>10260000</v>
          </cell>
          <cell r="H31">
            <v>10260000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41040000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41040000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10260000</v>
          </cell>
          <cell r="AY31">
            <v>41040000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41040000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41040000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10260000</v>
          </cell>
          <cell r="CP31">
            <v>41040000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41040000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41040000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10260000</v>
          </cell>
          <cell r="EG31">
            <v>41040000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41040000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41040000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10260000</v>
          </cell>
          <cell r="FX31">
            <v>41040000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15000000</v>
          </cell>
          <cell r="E32">
            <v>3750000</v>
          </cell>
          <cell r="F32">
            <v>3750000</v>
          </cell>
          <cell r="G32">
            <v>3750000</v>
          </cell>
          <cell r="H32">
            <v>3750000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3750000</v>
          </cell>
          <cell r="AY32">
            <v>15000000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3750000</v>
          </cell>
          <cell r="CP32">
            <v>15000000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3750000</v>
          </cell>
          <cell r="EG32">
            <v>15000000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3750000</v>
          </cell>
          <cell r="FX32">
            <v>15000000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1.20 . 1.20.03 . 31 . 01</v>
          </cell>
          <cell r="C15" t="str">
            <v>Pengadaan Sistem Manajemen Barang Daerah</v>
          </cell>
          <cell r="D15">
            <v>430848000</v>
          </cell>
          <cell r="E15">
            <v>209498000</v>
          </cell>
          <cell r="F15">
            <v>124950000</v>
          </cell>
          <cell r="G15">
            <v>81300000</v>
          </cell>
          <cell r="H15">
            <v>15100000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430848000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430848000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209498000</v>
          </cell>
          <cell r="AY15">
            <v>430848000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430848000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430848000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124950000</v>
          </cell>
          <cell r="CP15">
            <v>430848000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430848000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430848000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81300000</v>
          </cell>
          <cell r="EG15">
            <v>430848000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430848000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430848000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15100000</v>
          </cell>
          <cell r="FX15">
            <v>430848000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180620000</v>
          </cell>
          <cell r="E16">
            <v>78630000</v>
          </cell>
          <cell r="F16">
            <v>11680000</v>
          </cell>
          <cell r="G16">
            <v>78630000</v>
          </cell>
          <cell r="H16">
            <v>11680000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180620000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180620000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78630000</v>
          </cell>
          <cell r="AY16">
            <v>180620000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180620000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180620000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11680000</v>
          </cell>
          <cell r="CP16">
            <v>180620000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180620000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180620000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78630000</v>
          </cell>
          <cell r="EG16">
            <v>180620000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180620000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180620000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11680000</v>
          </cell>
          <cell r="FX16">
            <v>180620000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42700000</v>
          </cell>
          <cell r="E17">
            <v>10350000</v>
          </cell>
          <cell r="F17">
            <v>11000000</v>
          </cell>
          <cell r="G17">
            <v>10350000</v>
          </cell>
          <cell r="H17">
            <v>11000000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10350000</v>
          </cell>
          <cell r="AY17">
            <v>42700000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11000000</v>
          </cell>
          <cell r="CP17">
            <v>42700000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10350000</v>
          </cell>
          <cell r="EG17">
            <v>42700000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11000000</v>
          </cell>
          <cell r="FX17">
            <v>42700000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38800000</v>
          </cell>
          <cell r="E19">
            <v>9700000</v>
          </cell>
          <cell r="F19">
            <v>9700000</v>
          </cell>
          <cell r="G19">
            <v>9700000</v>
          </cell>
          <cell r="H19">
            <v>9700000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9700000</v>
          </cell>
          <cell r="AY19">
            <v>38800000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9700000</v>
          </cell>
          <cell r="CP19">
            <v>38800000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9700000</v>
          </cell>
          <cell r="EG19">
            <v>38800000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9700000</v>
          </cell>
          <cell r="FX19">
            <v>38800000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135200000</v>
          </cell>
          <cell r="E20">
            <v>67600000</v>
          </cell>
          <cell r="F20">
            <v>0</v>
          </cell>
          <cell r="G20">
            <v>67600000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67600000</v>
          </cell>
          <cell r="AY20">
            <v>135200000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67600000</v>
          </cell>
          <cell r="EG20">
            <v>135200000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135200000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 Instruktur / Narasumber</v>
          </cell>
          <cell r="D21">
            <v>135200000</v>
          </cell>
          <cell r="E21">
            <v>67600000</v>
          </cell>
          <cell r="F21">
            <v>0</v>
          </cell>
          <cell r="G21">
            <v>67600000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135200000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135200000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67600000</v>
          </cell>
          <cell r="AY21">
            <v>135200000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135200000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135200000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135200000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135200000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135200000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67600000</v>
          </cell>
          <cell r="EG21">
            <v>135200000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135200000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135200000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135200000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2720000</v>
          </cell>
          <cell r="E22">
            <v>680000</v>
          </cell>
          <cell r="F22">
            <v>680000</v>
          </cell>
          <cell r="G22">
            <v>680000</v>
          </cell>
          <cell r="H22">
            <v>680000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2720000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2720000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680000</v>
          </cell>
          <cell r="AY22">
            <v>2720000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2720000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2720000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680000</v>
          </cell>
          <cell r="CP22">
            <v>2720000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2720000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2720000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680000</v>
          </cell>
          <cell r="EG22">
            <v>2720000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2720000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2720000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680000</v>
          </cell>
          <cell r="FX22">
            <v>2720000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2720000</v>
          </cell>
          <cell r="E23">
            <v>680000</v>
          </cell>
          <cell r="F23">
            <v>680000</v>
          </cell>
          <cell r="G23">
            <v>680000</v>
          </cell>
          <cell r="H23">
            <v>680000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680000</v>
          </cell>
          <cell r="AY23">
            <v>2720000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680000</v>
          </cell>
          <cell r="CP23">
            <v>2720000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680000</v>
          </cell>
          <cell r="EG23">
            <v>2720000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680000</v>
          </cell>
          <cell r="FX23">
            <v>2720000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250228000</v>
          </cell>
          <cell r="E24">
            <v>130868000</v>
          </cell>
          <cell r="F24">
            <v>113270000</v>
          </cell>
          <cell r="G24">
            <v>2670000</v>
          </cell>
          <cell r="H24">
            <v>3420000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250228000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250228000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130868000</v>
          </cell>
          <cell r="AY24">
            <v>250228000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250228000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250228000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113270000</v>
          </cell>
          <cell r="CP24">
            <v>250228000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250228000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250228000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2670000</v>
          </cell>
          <cell r="EG24">
            <v>250228000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250228000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250228000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3420000</v>
          </cell>
          <cell r="FX24">
            <v>250228000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500000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7698000</v>
          </cell>
          <cell r="E27">
            <v>7698000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7698000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7698000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7698000</v>
          </cell>
          <cell r="AY27">
            <v>7698000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7698000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7698000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7698000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7698000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7698000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7698000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7698000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7698000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7698000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7698000</v>
          </cell>
          <cell r="E28">
            <v>7698000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7698000</v>
          </cell>
          <cell r="AY28">
            <v>7698000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7698000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7698000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225750000</v>
          </cell>
          <cell r="E29">
            <v>116700000</v>
          </cell>
          <cell r="F29">
            <v>109050000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116700000</v>
          </cell>
          <cell r="AY29">
            <v>225750000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109050000</v>
          </cell>
          <cell r="CP29">
            <v>225750000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225750000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225750000</v>
          </cell>
          <cell r="E30">
            <v>116700000</v>
          </cell>
          <cell r="F30">
            <v>109050000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225750000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225750000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116700000</v>
          </cell>
          <cell r="AY30">
            <v>225750000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225750000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225750000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109050000</v>
          </cell>
          <cell r="CP30">
            <v>225750000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225750000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225750000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225750000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225750000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225750000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225750000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3600000</v>
          </cell>
          <cell r="E31">
            <v>3300000</v>
          </cell>
          <cell r="F31">
            <v>300000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3300000</v>
          </cell>
          <cell r="AY31">
            <v>3600000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300000</v>
          </cell>
          <cell r="CP31">
            <v>3600000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3600000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3600000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3000000</v>
          </cell>
          <cell r="E32">
            <v>3000000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600000</v>
          </cell>
          <cell r="E33">
            <v>300000</v>
          </cell>
          <cell r="F33">
            <v>300000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1500000</v>
          </cell>
          <cell r="E34">
            <v>0</v>
          </cell>
          <cell r="F34">
            <v>750000</v>
          </cell>
          <cell r="G34">
            <v>0</v>
          </cell>
          <cell r="H34">
            <v>750000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750000</v>
          </cell>
          <cell r="CP34">
            <v>1500000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750000</v>
          </cell>
          <cell r="FX34">
            <v>1500000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1500000</v>
          </cell>
          <cell r="E35">
            <v>0</v>
          </cell>
          <cell r="F35">
            <v>750000</v>
          </cell>
          <cell r="G35">
            <v>0</v>
          </cell>
          <cell r="H35">
            <v>750000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1500000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1500000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1500000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1500000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1500000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750000</v>
          </cell>
          <cell r="CP35">
            <v>1500000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1500000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1500000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1500000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1500000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1500000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750000</v>
          </cell>
          <cell r="FX35">
            <v>1500000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10680000</v>
          </cell>
          <cell r="E36">
            <v>2670000</v>
          </cell>
          <cell r="F36">
            <v>2670000</v>
          </cell>
          <cell r="G36">
            <v>2670000</v>
          </cell>
          <cell r="H36">
            <v>2670000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10680000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10680000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2670000</v>
          </cell>
          <cell r="AY36">
            <v>10680000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10680000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10680000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2670000</v>
          </cell>
          <cell r="CP36">
            <v>10680000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10680000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10680000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2670000</v>
          </cell>
          <cell r="EG36">
            <v>10680000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10680000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10680000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2670000</v>
          </cell>
          <cell r="FX36">
            <v>10680000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10680000</v>
          </cell>
          <cell r="E37">
            <v>2670000</v>
          </cell>
          <cell r="F37">
            <v>2670000</v>
          </cell>
          <cell r="G37">
            <v>2670000</v>
          </cell>
          <cell r="H37">
            <v>2670000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10680000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10680000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2670000</v>
          </cell>
          <cell r="AY37">
            <v>10680000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10680000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10680000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2670000</v>
          </cell>
          <cell r="CP37">
            <v>10680000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10680000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10680000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2670000</v>
          </cell>
          <cell r="EG37">
            <v>10680000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10680000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10680000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2670000</v>
          </cell>
          <cell r="FX37">
            <v>10680000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1.20 . 1.20.03 . 32 . 02</v>
          </cell>
          <cell r="C15" t="str">
            <v>Pengadaan Tugu Batas Wilayah</v>
          </cell>
          <cell r="D15">
            <v>246740000</v>
          </cell>
          <cell r="E15">
            <v>0</v>
          </cell>
          <cell r="F15">
            <v>0</v>
          </cell>
          <cell r="G15">
            <v>246740000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246740000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246740000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246740000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246740000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246740000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246740000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246740000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246740000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246740000</v>
          </cell>
          <cell r="EG15">
            <v>246740000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246740000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246740000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246740000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60400000</v>
          </cell>
          <cell r="E16">
            <v>0</v>
          </cell>
          <cell r="F16">
            <v>0</v>
          </cell>
          <cell r="G16">
            <v>67300000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60400000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60400000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60400000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60400000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60400000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60400000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60400000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60400000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67300000</v>
          </cell>
          <cell r="EG16">
            <v>60400000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60400000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60400000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60400000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25100000</v>
          </cell>
          <cell r="E17">
            <v>0</v>
          </cell>
          <cell r="F17">
            <v>0</v>
          </cell>
          <cell r="G17">
            <v>25100000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25100000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25100000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25100000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25100000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25100000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25100000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25100000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25100000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25100000</v>
          </cell>
          <cell r="EG17">
            <v>25100000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25100000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25100000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25100000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800000</v>
          </cell>
          <cell r="E18">
            <v>0</v>
          </cell>
          <cell r="F18">
            <v>0</v>
          </cell>
          <cell r="G18">
            <v>800000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800000</v>
          </cell>
          <cell r="EG18">
            <v>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24300000</v>
          </cell>
          <cell r="E19">
            <v>0</v>
          </cell>
          <cell r="F19">
            <v>0</v>
          </cell>
          <cell r="G19">
            <v>24300000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24300000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24300000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24300000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24300000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24300000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24300000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24300000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24300000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24300000</v>
          </cell>
          <cell r="EG19">
            <v>24300000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24300000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24300000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24300000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35000000</v>
          </cell>
          <cell r="E20">
            <v>0</v>
          </cell>
          <cell r="F20">
            <v>0</v>
          </cell>
          <cell r="G20">
            <v>41900000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41900000</v>
          </cell>
          <cell r="EG20">
            <v>35000000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35000000</v>
          </cell>
          <cell r="E21">
            <v>0</v>
          </cell>
          <cell r="F21">
            <v>0</v>
          </cell>
          <cell r="G21">
            <v>41900000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41900000</v>
          </cell>
          <cell r="EG21">
            <v>35000000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300000</v>
          </cell>
          <cell r="E22">
            <v>0</v>
          </cell>
          <cell r="F22">
            <v>0</v>
          </cell>
          <cell r="G22">
            <v>300000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300000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300000</v>
          </cell>
          <cell r="E23">
            <v>0</v>
          </cell>
          <cell r="F23">
            <v>0</v>
          </cell>
          <cell r="G23">
            <v>300000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300000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186340000</v>
          </cell>
          <cell r="E24">
            <v>0</v>
          </cell>
          <cell r="F24">
            <v>0</v>
          </cell>
          <cell r="G24">
            <v>179440000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186340000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186340000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186340000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186340000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186340000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186340000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186340000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186340000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179440000</v>
          </cell>
          <cell r="EG24">
            <v>186340000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186340000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186340000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186340000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70000000</v>
          </cell>
          <cell r="E27">
            <v>0</v>
          </cell>
          <cell r="F27">
            <v>0</v>
          </cell>
          <cell r="G27">
            <v>90000000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70000000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70000000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70000000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70000000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70000000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70000000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70000000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70000000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90000000</v>
          </cell>
          <cell r="EG27">
            <v>70000000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70000000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70000000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70000000</v>
          </cell>
        </row>
        <row r="28">
          <cell r="A28">
            <v>14</v>
          </cell>
          <cell r="B28" t="str">
            <v>5 . 2 . 2 . 02 . 01</v>
          </cell>
          <cell r="C28" t="str">
            <v>Belanja bahan baku bangunan</v>
          </cell>
          <cell r="D28">
            <v>70000000</v>
          </cell>
          <cell r="E28">
            <v>0</v>
          </cell>
          <cell r="F28">
            <v>0</v>
          </cell>
          <cell r="G28">
            <v>90000000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90000000</v>
          </cell>
          <cell r="EG28">
            <v>70000000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70000000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1500000</v>
          </cell>
          <cell r="E29">
            <v>0</v>
          </cell>
          <cell r="F29">
            <v>0</v>
          </cell>
          <cell r="G29">
            <v>1500000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1500000</v>
          </cell>
          <cell r="EG29">
            <v>1500000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1500000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1500000</v>
          </cell>
          <cell r="E30">
            <v>0</v>
          </cell>
          <cell r="F30">
            <v>0</v>
          </cell>
          <cell r="G30">
            <v>1500000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1500000</v>
          </cell>
          <cell r="EG30">
            <v>1500000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1500000</v>
          </cell>
        </row>
        <row r="31">
          <cell r="A31">
            <v>17</v>
          </cell>
          <cell r="B31" t="str">
            <v>5 . 2 . 2 . 11</v>
          </cell>
          <cell r="C31" t="str">
            <v>Belanja Makanan dan  Minuman</v>
          </cell>
          <cell r="D31">
            <v>16750000</v>
          </cell>
          <cell r="E31">
            <v>0</v>
          </cell>
          <cell r="F31">
            <v>0</v>
          </cell>
          <cell r="G31">
            <v>16750000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16750000</v>
          </cell>
          <cell r="EG31">
            <v>16750000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16750000</v>
          </cell>
        </row>
        <row r="32">
          <cell r="A32">
            <v>18</v>
          </cell>
          <cell r="B32" t="str">
            <v>5 . 2 . 2 . 11 . 04</v>
          </cell>
          <cell r="C32" t="str">
            <v>Belanja makanan dan minuman pelaksanaan kegiatan</v>
          </cell>
          <cell r="D32">
            <v>16750000</v>
          </cell>
          <cell r="E32">
            <v>0</v>
          </cell>
          <cell r="F32">
            <v>0</v>
          </cell>
          <cell r="G32">
            <v>16750000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16750000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16750000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16750000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16750000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16750000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16750000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16750000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16750000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16750000</v>
          </cell>
          <cell r="EG32">
            <v>16750000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16750000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16750000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16750000</v>
          </cell>
        </row>
        <row r="33">
          <cell r="A33">
            <v>19</v>
          </cell>
          <cell r="B33" t="str">
            <v>5 . 2 . 2 . 15</v>
          </cell>
          <cell r="C33" t="str">
            <v>Belanja Perjalanan Dinas</v>
          </cell>
          <cell r="D33">
            <v>21190000</v>
          </cell>
          <cell r="E33">
            <v>0</v>
          </cell>
          <cell r="F33">
            <v>0</v>
          </cell>
          <cell r="G33">
            <v>21190000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21190000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21190000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21190000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21190000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21190000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21190000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21190000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21190000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21190000</v>
          </cell>
          <cell r="EG33">
            <v>21190000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21190000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21190000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21190000</v>
          </cell>
        </row>
        <row r="34">
          <cell r="A34">
            <v>20</v>
          </cell>
          <cell r="B34" t="str">
            <v>5 . 2 . 2 . 15 . 01</v>
          </cell>
          <cell r="C34" t="str">
            <v>Belanja perjalanan dinas dalam daerah</v>
          </cell>
          <cell r="D34">
            <v>3930000</v>
          </cell>
          <cell r="E34">
            <v>0</v>
          </cell>
          <cell r="F34">
            <v>0</v>
          </cell>
          <cell r="G34">
            <v>3930000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3930000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3930000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3930000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3930000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3930000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3930000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3930000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3930000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3930000</v>
          </cell>
          <cell r="EG34">
            <v>3930000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3930000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3930000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3930000</v>
          </cell>
        </row>
        <row r="35">
          <cell r="A35">
            <v>21</v>
          </cell>
          <cell r="B35" t="str">
            <v>5 . 2 . 2 . 15 . 02</v>
          </cell>
          <cell r="C35" t="str">
            <v>Belanja perjalanan dinas luar daerah</v>
          </cell>
          <cell r="D35">
            <v>17260000</v>
          </cell>
          <cell r="E35">
            <v>0</v>
          </cell>
          <cell r="F35">
            <v>0</v>
          </cell>
          <cell r="G35">
            <v>17260000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17260000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17260000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17260000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17260000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17260000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17260000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17260000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17260000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17260000</v>
          </cell>
          <cell r="EG35">
            <v>17260000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17260000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17260000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17260000</v>
          </cell>
        </row>
        <row r="36">
          <cell r="A36">
            <v>22</v>
          </cell>
          <cell r="B36" t="str">
            <v>5 . 2 . 2 . 21</v>
          </cell>
          <cell r="C36" t="str">
            <v>Belanja Jasa Konsultansi</v>
          </cell>
          <cell r="D36">
            <v>75900000</v>
          </cell>
          <cell r="E36">
            <v>0</v>
          </cell>
          <cell r="F36">
            <v>0</v>
          </cell>
          <cell r="G36">
            <v>49000000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75900000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75900000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75900000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75900000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75900000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75900000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75900000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75900000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49000000</v>
          </cell>
          <cell r="EG36">
            <v>75900000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75900000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75900000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75900000</v>
          </cell>
        </row>
        <row r="37">
          <cell r="A37">
            <v>23</v>
          </cell>
          <cell r="B37" t="str">
            <v>5 . 2 . 2 . 21 . 02</v>
          </cell>
          <cell r="C37" t="str">
            <v>Belanja Jasa Konsultansi Perencanaan</v>
          </cell>
          <cell r="D37">
            <v>75900000</v>
          </cell>
          <cell r="E37">
            <v>0</v>
          </cell>
          <cell r="F37">
            <v>0</v>
          </cell>
          <cell r="G37">
            <v>49000000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75900000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75900000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75900000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75900000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75900000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75900000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75900000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75900000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49000000</v>
          </cell>
          <cell r="EG37">
            <v>75900000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75900000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75900000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75900000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1.21 . 1.20.03 . 17 . 06</v>
          </cell>
          <cell r="C15" t="str">
            <v>Penyusunan instrumen analisis jabatan PNS</v>
          </cell>
          <cell r="D15">
            <v>180443000</v>
          </cell>
          <cell r="E15">
            <v>65633000</v>
          </cell>
          <cell r="F15">
            <v>114810000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180443000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180443000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65633000</v>
          </cell>
          <cell r="AY15">
            <v>180443000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180443000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180443000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114810000</v>
          </cell>
          <cell r="CP15">
            <v>180443000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180443000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180443000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180443000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180443000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180443000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180443000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39195000</v>
          </cell>
          <cell r="E16">
            <v>3550000</v>
          </cell>
          <cell r="F16">
            <v>35645000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39195000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39195000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3550000</v>
          </cell>
          <cell r="AY16">
            <v>39195000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39195000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39195000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35645000</v>
          </cell>
          <cell r="CP16">
            <v>39195000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39195000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39195000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39195000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39195000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39195000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39195000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30975000</v>
          </cell>
          <cell r="E17">
            <v>3550000</v>
          </cell>
          <cell r="F17">
            <v>27425000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3550000</v>
          </cell>
          <cell r="AY17">
            <v>30975000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27425000</v>
          </cell>
          <cell r="CP17">
            <v>30975000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1500000</v>
          </cell>
          <cell r="E18">
            <v>750000</v>
          </cell>
          <cell r="F18">
            <v>750000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1500000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1500000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825000</v>
          </cell>
          <cell r="E19">
            <v>0</v>
          </cell>
          <cell r="F19">
            <v>825000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825000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825000</v>
          </cell>
          <cell r="CP19">
            <v>825000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825000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825000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5600000</v>
          </cell>
          <cell r="E20">
            <v>2800000</v>
          </cell>
          <cell r="F20">
            <v>2800000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2800000</v>
          </cell>
          <cell r="AY20">
            <v>5600000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2800000</v>
          </cell>
          <cell r="CP20">
            <v>5600000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5600000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9050000</v>
          </cell>
          <cell r="E21">
            <v>0</v>
          </cell>
          <cell r="F21">
            <v>9050000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9050000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9050000</v>
          </cell>
          <cell r="CP21">
            <v>9050000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14000000</v>
          </cell>
          <cell r="E22">
            <v>0</v>
          </cell>
          <cell r="F22">
            <v>14000000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14000000</v>
          </cell>
          <cell r="CP22">
            <v>14000000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14000000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3900000</v>
          </cell>
          <cell r="E23">
            <v>0</v>
          </cell>
          <cell r="F23">
            <v>3900000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3900000</v>
          </cell>
          <cell r="CP23">
            <v>3900000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1400000</v>
          </cell>
          <cell r="E24">
            <v>0</v>
          </cell>
          <cell r="F24">
            <v>1400000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1400000</v>
          </cell>
          <cell r="CP24">
            <v>1400000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2500000</v>
          </cell>
          <cell r="E25">
            <v>0</v>
          </cell>
          <cell r="F25">
            <v>2500000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2500000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4320000</v>
          </cell>
          <cell r="E26">
            <v>0</v>
          </cell>
          <cell r="F26">
            <v>4320000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4320000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4320000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4320000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4320000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4320000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4320000</v>
          </cell>
          <cell r="CP26">
            <v>4320000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4320000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4320000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4320000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4320000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4320000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4320000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4320000</v>
          </cell>
          <cell r="E27">
            <v>0</v>
          </cell>
          <cell r="F27">
            <v>4320000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4320000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4320000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4320000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4320000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4320000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4320000</v>
          </cell>
          <cell r="CP27">
            <v>4320000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4320000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4320000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4320000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4320000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4320000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4320000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141248000</v>
          </cell>
          <cell r="E28">
            <v>62083000</v>
          </cell>
          <cell r="F28">
            <v>79165000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141248000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141248000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62083000</v>
          </cell>
          <cell r="AY28">
            <v>141248000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141248000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141248000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79165000</v>
          </cell>
          <cell r="CP28">
            <v>141248000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141248000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141248000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141248000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141248000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141248000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141248000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998000</v>
          </cell>
          <cell r="E29">
            <v>998000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998000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998000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998000</v>
          </cell>
          <cell r="AY29">
            <v>998000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998000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998000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998000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998000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998000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998000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998000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998000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998000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998000</v>
          </cell>
          <cell r="E30">
            <v>998000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998000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998000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998000</v>
          </cell>
          <cell r="AY30">
            <v>998000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998000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998000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998000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998000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998000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998000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998000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998000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998000</v>
          </cell>
        </row>
        <row r="31">
          <cell r="A31">
            <v>17</v>
          </cell>
          <cell r="B31" t="str">
            <v>5 . 2 . 2 . 02</v>
          </cell>
          <cell r="C31" t="str">
            <v>Belanja Bahan/Material</v>
          </cell>
          <cell r="D31">
            <v>1375000</v>
          </cell>
          <cell r="E31">
            <v>0</v>
          </cell>
          <cell r="F31">
            <v>1375000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1375000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1375000</v>
          </cell>
          <cell r="CP31">
            <v>1375000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1375000</v>
          </cell>
        </row>
        <row r="32">
          <cell r="A32">
            <v>18</v>
          </cell>
          <cell r="B32" t="str">
            <v>5 . 2 . 2 . 02 . 07</v>
          </cell>
          <cell r="C32" t="str">
            <v>Belanja Perlengkapan Peserta</v>
          </cell>
          <cell r="D32">
            <v>1375000</v>
          </cell>
          <cell r="E32">
            <v>0</v>
          </cell>
          <cell r="F32">
            <v>1375000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1375000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1375000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1375000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1375000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1375000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1375000</v>
          </cell>
          <cell r="CP32">
            <v>1375000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1375000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1375000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1375000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1375000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1375000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1375000</v>
          </cell>
        </row>
        <row r="33">
          <cell r="A33">
            <v>19</v>
          </cell>
          <cell r="B33" t="str">
            <v>5 . 2 . 2 . 03</v>
          </cell>
          <cell r="C33" t="str">
            <v>Belanja Jasa Kantor</v>
          </cell>
          <cell r="D33">
            <v>73885000</v>
          </cell>
          <cell r="E33">
            <v>54400000</v>
          </cell>
          <cell r="F33">
            <v>19485000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73885000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73885000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54400000</v>
          </cell>
          <cell r="AY33">
            <v>73885000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73885000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73885000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19485000</v>
          </cell>
          <cell r="CP33">
            <v>73885000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73885000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73885000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73885000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73885000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73885000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73885000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73650000</v>
          </cell>
          <cell r="E34">
            <v>54400000</v>
          </cell>
          <cell r="F34">
            <v>19250000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73650000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73650000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54400000</v>
          </cell>
          <cell r="AY34">
            <v>73650000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73650000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73650000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19250000</v>
          </cell>
          <cell r="CP34">
            <v>73650000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73650000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73650000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73650000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73650000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73650000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73650000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235000</v>
          </cell>
          <cell r="E35">
            <v>0</v>
          </cell>
          <cell r="F35">
            <v>235000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235000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235000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235000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235000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235000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235000</v>
          </cell>
          <cell r="CP35">
            <v>235000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235000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235000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235000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235000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235000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235000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1465000</v>
          </cell>
          <cell r="E36">
            <v>0</v>
          </cell>
          <cell r="F36">
            <v>1465000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1465000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1465000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1465000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1465000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1465000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1465000</v>
          </cell>
          <cell r="CP36">
            <v>1465000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1465000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1465000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1465000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1465000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1465000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1465000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750000</v>
          </cell>
          <cell r="E37">
            <v>0</v>
          </cell>
          <cell r="F37">
            <v>750000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750000</v>
          </cell>
          <cell r="CP37">
            <v>750000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750000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465000</v>
          </cell>
          <cell r="E38">
            <v>0</v>
          </cell>
          <cell r="F38">
            <v>465000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465000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465000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465000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465000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465000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465000</v>
          </cell>
          <cell r="CP38">
            <v>465000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465000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465000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465000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465000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465000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465000</v>
          </cell>
        </row>
        <row r="39">
          <cell r="A39">
            <v>25</v>
          </cell>
          <cell r="B39" t="str">
            <v>5 . 2 . 2 . 06 . 03</v>
          </cell>
          <cell r="C39" t="str">
            <v>Belanja Cetak Spanduk</v>
          </cell>
          <cell r="D39">
            <v>250000</v>
          </cell>
          <cell r="E39">
            <v>0</v>
          </cell>
          <cell r="F39">
            <v>250000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250000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250000</v>
          </cell>
          <cell r="CP39">
            <v>250000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250000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925000</v>
          </cell>
          <cell r="E40">
            <v>385000</v>
          </cell>
          <cell r="F40">
            <v>540000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925000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925000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385000</v>
          </cell>
          <cell r="AY40">
            <v>925000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925000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925000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540000</v>
          </cell>
          <cell r="CP40">
            <v>925000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925000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925000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925000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925000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925000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925000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925000</v>
          </cell>
          <cell r="E41">
            <v>385000</v>
          </cell>
          <cell r="F41">
            <v>540000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925000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925000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385000</v>
          </cell>
          <cell r="AY41">
            <v>925000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925000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925000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540000</v>
          </cell>
          <cell r="CP41">
            <v>925000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925000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925000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925000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925000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925000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925000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12600000</v>
          </cell>
          <cell r="E42">
            <v>6300000</v>
          </cell>
          <cell r="F42">
            <v>6300000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12600000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12600000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6300000</v>
          </cell>
          <cell r="AY42">
            <v>12600000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12600000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12600000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6300000</v>
          </cell>
          <cell r="CP42">
            <v>12600000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12600000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12600000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12600000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12600000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12600000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12600000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2320000</v>
          </cell>
          <cell r="E43">
            <v>1160000</v>
          </cell>
          <cell r="F43">
            <v>1160000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2320000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2320000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1160000</v>
          </cell>
          <cell r="AY43">
            <v>2320000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2320000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2320000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1160000</v>
          </cell>
          <cell r="CP43">
            <v>2320000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2320000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2320000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2320000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2320000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2320000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2320000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10280000</v>
          </cell>
          <cell r="E44">
            <v>5140000</v>
          </cell>
          <cell r="F44">
            <v>5140000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10280000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10280000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5140000</v>
          </cell>
          <cell r="AY44">
            <v>10280000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10280000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10280000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5140000</v>
          </cell>
          <cell r="CP44">
            <v>10280000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10280000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10280000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10280000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10280000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10280000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10280000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50000000</v>
          </cell>
          <cell r="E45">
            <v>0</v>
          </cell>
          <cell r="F45">
            <v>50000000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50000000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50000000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50000000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50000000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50000000</v>
          </cell>
          <cell r="CP45">
            <v>50000000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50000000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50000000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50000000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50000000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50000000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50000000</v>
          </cell>
        </row>
        <row r="46">
          <cell r="A46">
            <v>32</v>
          </cell>
          <cell r="B46" t="str">
            <v>5 . 2 . 2 . 21 . 02</v>
          </cell>
          <cell r="C46" t="str">
            <v>Belanja Jasa Konsultansi Perencanaan</v>
          </cell>
          <cell r="D46">
            <v>50000000</v>
          </cell>
          <cell r="E46">
            <v>0</v>
          </cell>
          <cell r="F46">
            <v>50000000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50000000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50000000</v>
          </cell>
          <cell r="CP46">
            <v>50000000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50000000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50000000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1.22 . 1.20.03 . 18 . 04</v>
          </cell>
          <cell r="C15" t="str">
            <v>Monitoring, evaluasi dan pelaporan</v>
          </cell>
          <cell r="D15">
            <v>60248000</v>
          </cell>
          <cell r="E15">
            <v>0</v>
          </cell>
          <cell r="F15">
            <v>38517500</v>
          </cell>
          <cell r="G15">
            <v>0</v>
          </cell>
          <cell r="H15">
            <v>21730500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60248000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60248000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60248000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60248000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60248000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38517500</v>
          </cell>
          <cell r="CP15">
            <v>60248000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60248000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60248000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60248000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60248000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60248000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21730500</v>
          </cell>
          <cell r="FX15">
            <v>60248000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29200000</v>
          </cell>
          <cell r="E16">
            <v>0</v>
          </cell>
          <cell r="F16">
            <v>21620000</v>
          </cell>
          <cell r="G16">
            <v>0</v>
          </cell>
          <cell r="H16">
            <v>7580000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29200000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29200000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29200000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29200000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29200000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21620000</v>
          </cell>
          <cell r="CP16">
            <v>29200000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29200000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29200000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29200000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29200000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29200000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7580000</v>
          </cell>
          <cell r="FX16">
            <v>29200000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26500000</v>
          </cell>
          <cell r="E17">
            <v>0</v>
          </cell>
          <cell r="F17">
            <v>20000000</v>
          </cell>
          <cell r="G17">
            <v>0</v>
          </cell>
          <cell r="H17">
            <v>6500000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26500000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26500000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26500000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26500000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26500000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20000000</v>
          </cell>
          <cell r="CP17">
            <v>26500000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26500000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26500000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26500000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26500000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26500000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6500000</v>
          </cell>
          <cell r="FX17">
            <v>26500000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0</v>
          </cell>
          <cell r="F18">
            <v>1500000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10000000</v>
          </cell>
          <cell r="E19">
            <v>0</v>
          </cell>
          <cell r="F19">
            <v>5000000</v>
          </cell>
          <cell r="G19">
            <v>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5000000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10000000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0</v>
          </cell>
          <cell r="F20">
            <v>13500000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2700000</v>
          </cell>
          <cell r="E21">
            <v>0</v>
          </cell>
          <cell r="F21">
            <v>1620000</v>
          </cell>
          <cell r="G21">
            <v>0</v>
          </cell>
          <cell r="H21">
            <v>1080000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2700000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2700000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2700000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2700000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2700000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1620000</v>
          </cell>
          <cell r="CP21">
            <v>2700000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2700000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2700000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2700000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2700000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2700000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1080000</v>
          </cell>
          <cell r="FX21">
            <v>2700000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2700000</v>
          </cell>
          <cell r="E22">
            <v>0</v>
          </cell>
          <cell r="F22">
            <v>1620000</v>
          </cell>
          <cell r="G22">
            <v>0</v>
          </cell>
          <cell r="H22">
            <v>1080000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1620000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1080000</v>
          </cell>
          <cell r="FX22">
            <v>2700000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31048000</v>
          </cell>
          <cell r="E23">
            <v>0</v>
          </cell>
          <cell r="F23">
            <v>16897500</v>
          </cell>
          <cell r="G23">
            <v>0</v>
          </cell>
          <cell r="H23">
            <v>14150500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31048000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31048000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31048000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31048000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31048000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16897500</v>
          </cell>
          <cell r="CP23">
            <v>31048000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31048000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31048000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31048000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31048000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31048000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14150500</v>
          </cell>
          <cell r="FX23">
            <v>31048000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1163000</v>
          </cell>
          <cell r="E24">
            <v>0</v>
          </cell>
          <cell r="F24">
            <v>590000</v>
          </cell>
          <cell r="G24">
            <v>0</v>
          </cell>
          <cell r="H24">
            <v>573000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1163000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1163000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1163000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1163000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590000</v>
          </cell>
          <cell r="CP24">
            <v>1163000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1163000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1163000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1163000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1163000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1163000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573000</v>
          </cell>
          <cell r="FX24">
            <v>1163000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998000</v>
          </cell>
          <cell r="E25">
            <v>0</v>
          </cell>
          <cell r="F25">
            <v>500000</v>
          </cell>
          <cell r="G25">
            <v>0</v>
          </cell>
          <cell r="H25">
            <v>498000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998000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998000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998000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998000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998000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998000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998000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998000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998000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998000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998000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498000</v>
          </cell>
          <cell r="FX25">
            <v>998000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165000</v>
          </cell>
          <cell r="E26">
            <v>0</v>
          </cell>
          <cell r="F26">
            <v>90000</v>
          </cell>
          <cell r="G26">
            <v>0</v>
          </cell>
          <cell r="H26">
            <v>75000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165000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165000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165000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165000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165000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90000</v>
          </cell>
          <cell r="CP26">
            <v>165000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165000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165000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165000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165000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165000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75000</v>
          </cell>
          <cell r="FX26">
            <v>165000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150000</v>
          </cell>
          <cell r="E27">
            <v>0</v>
          </cell>
          <cell r="F27">
            <v>75000</v>
          </cell>
          <cell r="G27">
            <v>0</v>
          </cell>
          <cell r="H27">
            <v>75000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75000</v>
          </cell>
          <cell r="FX27">
            <v>150000</v>
          </cell>
        </row>
        <row r="28">
          <cell r="A28">
            <v>14</v>
          </cell>
          <cell r="B28" t="str">
            <v>5 . 2 . 2 . 03 . 13</v>
          </cell>
          <cell r="C28" t="str">
            <v>Belanja Dokumentasi</v>
          </cell>
          <cell r="D28">
            <v>150000</v>
          </cell>
          <cell r="E28">
            <v>0</v>
          </cell>
          <cell r="F28">
            <v>75000</v>
          </cell>
          <cell r="G28">
            <v>0</v>
          </cell>
          <cell r="H28">
            <v>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75000</v>
          </cell>
          <cell r="CP28">
            <v>150000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75000</v>
          </cell>
          <cell r="FX28">
            <v>150000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5460000</v>
          </cell>
          <cell r="E29">
            <v>0</v>
          </cell>
          <cell r="F29">
            <v>2900000</v>
          </cell>
          <cell r="G29">
            <v>0</v>
          </cell>
          <cell r="H29">
            <v>2560000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5460000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5460000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5460000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5460000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5460000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2900000</v>
          </cell>
          <cell r="CP29">
            <v>5460000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5460000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5460000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5460000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5460000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5460000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2560000</v>
          </cell>
          <cell r="FX29">
            <v>5460000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1710000</v>
          </cell>
          <cell r="E30">
            <v>0</v>
          </cell>
          <cell r="F30">
            <v>900000</v>
          </cell>
          <cell r="G30">
            <v>0</v>
          </cell>
          <cell r="H30">
            <v>810000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1710000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1710000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1710000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1710000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1710000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900000</v>
          </cell>
          <cell r="CP30">
            <v>1710000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1710000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1710000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1710000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1710000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1710000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810000</v>
          </cell>
          <cell r="FX30">
            <v>1710000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3750000</v>
          </cell>
          <cell r="E31">
            <v>0</v>
          </cell>
          <cell r="F31">
            <v>2000000</v>
          </cell>
          <cell r="G31">
            <v>0</v>
          </cell>
          <cell r="H31">
            <v>1750000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2000000</v>
          </cell>
          <cell r="CP31">
            <v>3750000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1750000</v>
          </cell>
          <cell r="FX31">
            <v>3750000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6225000</v>
          </cell>
          <cell r="E32">
            <v>0</v>
          </cell>
          <cell r="F32">
            <v>3322500</v>
          </cell>
          <cell r="G32">
            <v>0</v>
          </cell>
          <cell r="H32">
            <v>2902500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6225000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6225000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6225000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6225000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6225000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3322500</v>
          </cell>
          <cell r="CP32">
            <v>6225000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6225000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6225000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6225000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6225000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6225000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2902500</v>
          </cell>
          <cell r="FX32">
            <v>6225000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6225000</v>
          </cell>
          <cell r="E33">
            <v>0</v>
          </cell>
          <cell r="F33">
            <v>3322500</v>
          </cell>
          <cell r="G33">
            <v>0</v>
          </cell>
          <cell r="H33">
            <v>2902500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6225000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6225000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6225000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6225000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6225000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3322500</v>
          </cell>
          <cell r="CP33">
            <v>6225000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6225000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6225000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6225000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6225000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6225000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2902500</v>
          </cell>
          <cell r="FX33">
            <v>6225000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18050000</v>
          </cell>
          <cell r="E34">
            <v>0</v>
          </cell>
          <cell r="F34">
            <v>10010000</v>
          </cell>
          <cell r="G34">
            <v>0</v>
          </cell>
          <cell r="H34">
            <v>8040000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18050000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18050000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18050000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18050000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18050000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10010000</v>
          </cell>
          <cell r="CP34">
            <v>18050000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18050000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18050000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18050000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18050000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18050000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8040000</v>
          </cell>
          <cell r="FX34">
            <v>18050000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8200000</v>
          </cell>
          <cell r="E35">
            <v>0</v>
          </cell>
          <cell r="F35">
            <v>4100000</v>
          </cell>
          <cell r="G35">
            <v>0</v>
          </cell>
          <cell r="H35">
            <v>4100000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8200000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8200000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8200000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8200000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8200000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4100000</v>
          </cell>
          <cell r="CP35">
            <v>8200000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8200000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8200000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8200000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8200000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8200000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4100000</v>
          </cell>
          <cell r="FX35">
            <v>8200000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9850000</v>
          </cell>
          <cell r="E36">
            <v>0</v>
          </cell>
          <cell r="F36">
            <v>5910000</v>
          </cell>
          <cell r="G36">
            <v>0</v>
          </cell>
          <cell r="H36">
            <v>3940000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9850000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5910000</v>
          </cell>
          <cell r="CP36">
            <v>9850000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3940000</v>
          </cell>
          <cell r="FX36">
            <v>9850000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1.25 . 1.20.03 . 18 . 02</v>
          </cell>
          <cell r="C15" t="str">
            <v>Penyebarluasan informasi penyelenggaraan pemerintahan daerah</v>
          </cell>
          <cell r="D15">
            <v>539174500</v>
          </cell>
          <cell r="E15">
            <v>147549850</v>
          </cell>
          <cell r="F15">
            <v>147549850</v>
          </cell>
          <cell r="G15">
            <v>147824900</v>
          </cell>
          <cell r="H15">
            <v>96249900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539174500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539174500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136581850</v>
          </cell>
          <cell r="AY15">
            <v>539174500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539174500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539174500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147549850</v>
          </cell>
          <cell r="CP15">
            <v>539174500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539174500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539174500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121425400</v>
          </cell>
          <cell r="EG15">
            <v>539174500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539174500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539174500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96249900</v>
          </cell>
          <cell r="FX15">
            <v>539174500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9525000</v>
          </cell>
          <cell r="E16">
            <v>3175000</v>
          </cell>
          <cell r="F16">
            <v>3175000</v>
          </cell>
          <cell r="G16">
            <v>3175000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3175000</v>
          </cell>
          <cell r="AY16">
            <v>9525000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3175000</v>
          </cell>
          <cell r="CP16">
            <v>9525000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3175000</v>
          </cell>
          <cell r="EG16">
            <v>9525000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9525000</v>
          </cell>
          <cell r="E17">
            <v>3175000</v>
          </cell>
          <cell r="F17">
            <v>3175000</v>
          </cell>
          <cell r="G17">
            <v>3175000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3175000</v>
          </cell>
          <cell r="AY17">
            <v>9525000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3175000</v>
          </cell>
          <cell r="CP17">
            <v>9525000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3175000</v>
          </cell>
          <cell r="EG17">
            <v>9525000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9525000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1600000</v>
          </cell>
          <cell r="F18">
            <v>1600000</v>
          </cell>
          <cell r="G18">
            <v>1600000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4725000</v>
          </cell>
          <cell r="E19">
            <v>1575000</v>
          </cell>
          <cell r="F19">
            <v>1575000</v>
          </cell>
          <cell r="G19">
            <v>1575000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4725000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1575000</v>
          </cell>
          <cell r="CP19">
            <v>4725000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1575000</v>
          </cell>
          <cell r="EG19">
            <v>4725000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4725000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529649500</v>
          </cell>
          <cell r="E20">
            <v>144374850</v>
          </cell>
          <cell r="F20">
            <v>144374850</v>
          </cell>
          <cell r="G20">
            <v>144649900</v>
          </cell>
          <cell r="H20">
            <v>96249900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529649500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529649500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133406850</v>
          </cell>
          <cell r="AY20">
            <v>529649500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529649500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529649500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144374850</v>
          </cell>
          <cell r="CP20">
            <v>529649500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529649500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529649500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118250400</v>
          </cell>
          <cell r="EG20">
            <v>529649500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529649500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529649500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96249900</v>
          </cell>
          <cell r="FX20">
            <v>529649500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118050400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300000</v>
          </cell>
          <cell r="F22">
            <v>300000</v>
          </cell>
          <cell r="G22">
            <v>200000</v>
          </cell>
          <cell r="H22">
            <v>200000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395652000</v>
          </cell>
          <cell r="E23">
            <v>104175600</v>
          </cell>
          <cell r="F23">
            <v>104175600</v>
          </cell>
          <cell r="G23">
            <v>117850400</v>
          </cell>
          <cell r="H23">
            <v>69450400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395652000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395652000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104175600</v>
          </cell>
          <cell r="AY23">
            <v>395652000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395652000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395652000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104175600</v>
          </cell>
          <cell r="CP23">
            <v>395652000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395652000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395652000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117850400</v>
          </cell>
          <cell r="EG23">
            <v>395652000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395652000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395652000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69450400</v>
          </cell>
          <cell r="FX23">
            <v>395652000</v>
          </cell>
        </row>
        <row r="24">
          <cell r="A24">
            <v>10</v>
          </cell>
          <cell r="B24" t="str">
            <v>5 . 2 . 2 . 03 . 12</v>
          </cell>
          <cell r="C24" t="str">
            <v>Belanja transportasi dan akomodasi</v>
          </cell>
          <cell r="D24">
            <v>48400000</v>
          </cell>
          <cell r="E24">
            <v>0</v>
          </cell>
          <cell r="F24">
            <v>0</v>
          </cell>
          <cell r="G24">
            <v>48400000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48400000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48400000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48400000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48400000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48400000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48400000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48400000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48400000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48400000</v>
          </cell>
          <cell r="EG24">
            <v>48400000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48400000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48400000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48400000</v>
          </cell>
        </row>
        <row r="25">
          <cell r="A25">
            <v>11</v>
          </cell>
          <cell r="B25" t="str">
            <v>5 . 2 . 2 . 03 . 16</v>
          </cell>
          <cell r="C25" t="str">
            <v>Belanja promosi dan publikasi</v>
          </cell>
          <cell r="D25">
            <v>347252000</v>
          </cell>
          <cell r="E25">
            <v>104175600</v>
          </cell>
          <cell r="F25">
            <v>104175600</v>
          </cell>
          <cell r="G25">
            <v>69450400</v>
          </cell>
          <cell r="H25">
            <v>69450400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347252000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347252000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104175600</v>
          </cell>
          <cell r="AY25">
            <v>347252000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347252000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347252000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104175600</v>
          </cell>
          <cell r="CP25">
            <v>347252000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347252000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347252000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69450400</v>
          </cell>
          <cell r="EG25">
            <v>347252000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347252000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347252000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69450400</v>
          </cell>
          <cell r="FX25">
            <v>347252000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71000000</v>
          </cell>
          <cell r="E26">
            <v>21300000</v>
          </cell>
          <cell r="F26">
            <v>21300000</v>
          </cell>
          <cell r="G26">
            <v>14200000</v>
          </cell>
          <cell r="H26">
            <v>14200000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21300000</v>
          </cell>
          <cell r="AY26">
            <v>71000000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21300000</v>
          </cell>
          <cell r="CP26">
            <v>71000000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14200000</v>
          </cell>
          <cell r="EG26">
            <v>71000000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14200000</v>
          </cell>
          <cell r="FX26">
            <v>71000000</v>
          </cell>
        </row>
        <row r="27">
          <cell r="A27">
            <v>13</v>
          </cell>
          <cell r="B27" t="str">
            <v>5 . 2 . 2 . 06 . 01</v>
          </cell>
          <cell r="C27" t="str">
            <v>Belanja cetak</v>
          </cell>
          <cell r="D27">
            <v>69500000</v>
          </cell>
          <cell r="E27">
            <v>20850000</v>
          </cell>
          <cell r="F27">
            <v>20850000</v>
          </cell>
          <cell r="G27">
            <v>13900000</v>
          </cell>
          <cell r="H27">
            <v>13900000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69500000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69500000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20850000</v>
          </cell>
          <cell r="AY27">
            <v>69500000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69500000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69500000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20850000</v>
          </cell>
          <cell r="CP27">
            <v>69500000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69500000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69500000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13900000</v>
          </cell>
          <cell r="EG27">
            <v>69500000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69500000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69500000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13900000</v>
          </cell>
          <cell r="FX27">
            <v>69500000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1500000</v>
          </cell>
          <cell r="E28">
            <v>450000</v>
          </cell>
          <cell r="F28">
            <v>450000</v>
          </cell>
          <cell r="G28">
            <v>300000</v>
          </cell>
          <cell r="H28">
            <v>300000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450000</v>
          </cell>
          <cell r="AY28">
            <v>1500000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450000</v>
          </cell>
          <cell r="CP28">
            <v>1500000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</v>
          </cell>
          <cell r="EG28">
            <v>1500000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</v>
          </cell>
          <cell r="FX28">
            <v>1500000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25437500</v>
          </cell>
          <cell r="E29">
            <v>7631250</v>
          </cell>
          <cell r="F29">
            <v>7631250</v>
          </cell>
          <cell r="G29">
            <v>5087500</v>
          </cell>
          <cell r="H29">
            <v>5087500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25437500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25437500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7631250</v>
          </cell>
          <cell r="AY29">
            <v>25437500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25437500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25437500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7631250</v>
          </cell>
          <cell r="CP29">
            <v>25437500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25437500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25437500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12399500</v>
          </cell>
          <cell r="EG29">
            <v>25437500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25437500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25437500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5087500</v>
          </cell>
          <cell r="FX29">
            <v>25437500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25437500</v>
          </cell>
          <cell r="E30">
            <v>7631250</v>
          </cell>
          <cell r="F30">
            <v>7631250</v>
          </cell>
          <cell r="G30">
            <v>5087500</v>
          </cell>
          <cell r="H30">
            <v>5087500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25437500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25437500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7631250</v>
          </cell>
          <cell r="AY30">
            <v>25437500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25437500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25437500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7631250</v>
          </cell>
          <cell r="CP30">
            <v>25437500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25437500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25437500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5087500</v>
          </cell>
          <cell r="EG30">
            <v>25437500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25437500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25437500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5087500</v>
          </cell>
          <cell r="FX30">
            <v>25437500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36560000</v>
          </cell>
          <cell r="E31">
            <v>10968000</v>
          </cell>
          <cell r="F31">
            <v>10968000</v>
          </cell>
          <cell r="G31">
            <v>7312000</v>
          </cell>
          <cell r="H31">
            <v>7312000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36560000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36560000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36560000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36560000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36560000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10968000</v>
          </cell>
          <cell r="CP31">
            <v>36560000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36560000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36560000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7312000</v>
          </cell>
          <cell r="EG31">
            <v>36560000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36560000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36560000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7312000</v>
          </cell>
          <cell r="FX31">
            <v>36560000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12160000</v>
          </cell>
          <cell r="E32">
            <v>3648000</v>
          </cell>
          <cell r="F32">
            <v>3648000</v>
          </cell>
          <cell r="G32">
            <v>2432000</v>
          </cell>
          <cell r="H32">
            <v>2432000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12160000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12160000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12160000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12160000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12160000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3648000</v>
          </cell>
          <cell r="CP32">
            <v>12160000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12160000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12160000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2432000</v>
          </cell>
          <cell r="EG32">
            <v>12160000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12160000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12160000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2432000</v>
          </cell>
          <cell r="FX32">
            <v>12160000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24400000</v>
          </cell>
          <cell r="E33">
            <v>7320000</v>
          </cell>
          <cell r="F33">
            <v>7320000</v>
          </cell>
          <cell r="G33">
            <v>4880000</v>
          </cell>
          <cell r="H33">
            <v>4880000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24400000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24400000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24400000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24400000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24400000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7320000</v>
          </cell>
          <cell r="CP33">
            <v>24400000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24400000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24400000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4880000</v>
          </cell>
          <cell r="EG33">
            <v>24400000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24400000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24400000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4880000</v>
          </cell>
          <cell r="FX33">
            <v>24400000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2.06 . 1.20.03 . 18 . 04</v>
          </cell>
          <cell r="C15" t="str">
            <v>Pengembangan kelembagaan kerjasama kemitraan</v>
          </cell>
          <cell r="D15">
            <v>64250000</v>
          </cell>
          <cell r="E15">
            <v>37590000</v>
          </cell>
          <cell r="F15">
            <v>0</v>
          </cell>
          <cell r="G15">
            <v>0</v>
          </cell>
          <cell r="H15">
            <v>26660000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64250000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64250000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37590000</v>
          </cell>
          <cell r="AY15">
            <v>64250000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64250000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64250000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64250000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64250000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64250000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64250000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64250000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64250000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26660000</v>
          </cell>
          <cell r="FX15">
            <v>64250000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17340000</v>
          </cell>
          <cell r="E16">
            <v>8790000</v>
          </cell>
          <cell r="F16">
            <v>0</v>
          </cell>
          <cell r="G16">
            <v>0</v>
          </cell>
          <cell r="H16">
            <v>8550000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17340000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17340000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8790000</v>
          </cell>
          <cell r="AY16">
            <v>17340000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17340000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17340000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17340000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17340000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17340000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17340000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17340000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17340000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8550000</v>
          </cell>
          <cell r="FX16">
            <v>17340000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9000000</v>
          </cell>
          <cell r="E17">
            <v>4500000</v>
          </cell>
          <cell r="F17">
            <v>0</v>
          </cell>
          <cell r="G17">
            <v>0</v>
          </cell>
          <cell r="H17">
            <v>4500000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4500000</v>
          </cell>
          <cell r="AY17">
            <v>9000000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9000000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9000000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4500000</v>
          </cell>
          <cell r="FX17">
            <v>9000000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6000000</v>
          </cell>
          <cell r="E19">
            <v>3000000</v>
          </cell>
          <cell r="F19">
            <v>0</v>
          </cell>
          <cell r="G19">
            <v>0</v>
          </cell>
          <cell r="H19">
            <v>3000000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3000000</v>
          </cell>
          <cell r="AY19">
            <v>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3000000</v>
          </cell>
          <cell r="FX19">
            <v>6000000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8100000</v>
          </cell>
          <cell r="E20">
            <v>4050000</v>
          </cell>
          <cell r="F20">
            <v>0</v>
          </cell>
          <cell r="G20">
            <v>0</v>
          </cell>
          <cell r="H20">
            <v>4050000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4050000</v>
          </cell>
          <cell r="AY20">
            <v>8100000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4050000</v>
          </cell>
          <cell r="FX20">
            <v>8100000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Instruktur / Narasumber</v>
          </cell>
          <cell r="D21">
            <v>5400000</v>
          </cell>
          <cell r="E21">
            <v>2700000</v>
          </cell>
          <cell r="F21">
            <v>0</v>
          </cell>
          <cell r="G21">
            <v>0</v>
          </cell>
          <cell r="H21">
            <v>2700000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2700000</v>
          </cell>
          <cell r="AY21">
            <v>5400000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5400000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5400000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2700000</v>
          </cell>
          <cell r="FX21">
            <v>5400000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2700000</v>
          </cell>
          <cell r="E22">
            <v>1350000</v>
          </cell>
          <cell r="F22">
            <v>0</v>
          </cell>
          <cell r="G22">
            <v>0</v>
          </cell>
          <cell r="H22">
            <v>1350000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1350000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1350000</v>
          </cell>
          <cell r="FX22">
            <v>2700000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240000</v>
          </cell>
          <cell r="E23">
            <v>240000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</v>
          </cell>
          <cell r="AY23">
            <v>240000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240000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240000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240000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240000</v>
          </cell>
          <cell r="E24">
            <v>240000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240000</v>
          </cell>
          <cell r="AY24">
            <v>240000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240000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46910000</v>
          </cell>
          <cell r="E25">
            <v>28800000</v>
          </cell>
          <cell r="F25">
            <v>0</v>
          </cell>
          <cell r="G25">
            <v>0</v>
          </cell>
          <cell r="H25">
            <v>18110000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46910000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46910000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28800000</v>
          </cell>
          <cell r="AY25">
            <v>46910000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46910000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46910000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46910000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46910000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46910000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46910000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46910000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46910000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18110000</v>
          </cell>
          <cell r="FX25">
            <v>46910000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1000000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1000000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3560000</v>
          </cell>
          <cell r="E28">
            <v>2760000</v>
          </cell>
          <cell r="F28">
            <v>0</v>
          </cell>
          <cell r="G28">
            <v>0</v>
          </cell>
          <cell r="H28">
            <v>800000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3560000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3560000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2760000</v>
          </cell>
          <cell r="AY28">
            <v>3560000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3560000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3560000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3560000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3560000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3560000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3560000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3560000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3560000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800000</v>
          </cell>
          <cell r="FX28">
            <v>3560000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600000</v>
          </cell>
          <cell r="E29">
            <v>600000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600000</v>
          </cell>
          <cell r="AY29">
            <v>600000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600000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600000</v>
          </cell>
        </row>
        <row r="30">
          <cell r="A30">
            <v>16</v>
          </cell>
          <cell r="B30" t="str">
            <v>5 . 2 . 2 . 03 . 17</v>
          </cell>
          <cell r="C30" t="str">
            <v>Belanja Jasa Kantor lainnya</v>
          </cell>
          <cell r="D30">
            <v>2960000</v>
          </cell>
          <cell r="E30">
            <v>2160000</v>
          </cell>
          <cell r="F30">
            <v>0</v>
          </cell>
          <cell r="G30">
            <v>0</v>
          </cell>
          <cell r="H30">
            <v>800000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2960000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2960000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2160000</v>
          </cell>
          <cell r="AY30">
            <v>2960000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2960000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2960000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2960000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2960000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2960000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2960000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2960000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2960000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800000</v>
          </cell>
          <cell r="FX30">
            <v>2960000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5000000</v>
          </cell>
          <cell r="E31">
            <v>3450000</v>
          </cell>
          <cell r="F31">
            <v>0</v>
          </cell>
          <cell r="G31">
            <v>0</v>
          </cell>
          <cell r="H31">
            <v>1550000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5000000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5000000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3450000</v>
          </cell>
          <cell r="AY31">
            <v>5000000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5000000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5000000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5000000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5000000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5000000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5000000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5000000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5000000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1550000</v>
          </cell>
          <cell r="FX31">
            <v>5000000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3500000</v>
          </cell>
          <cell r="E32">
            <v>2200000</v>
          </cell>
          <cell r="F32">
            <v>0</v>
          </cell>
          <cell r="G32">
            <v>0</v>
          </cell>
          <cell r="H32">
            <v>1300000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2200000</v>
          </cell>
          <cell r="AY32">
            <v>3500000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1300000</v>
          </cell>
          <cell r="FX32">
            <v>3500000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1000000</v>
          </cell>
          <cell r="E33">
            <v>1000000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1000000</v>
          </cell>
          <cell r="AY33">
            <v>1000000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500000</v>
          </cell>
          <cell r="E34">
            <v>250000</v>
          </cell>
          <cell r="F34">
            <v>0</v>
          </cell>
          <cell r="G34">
            <v>0</v>
          </cell>
          <cell r="H34">
            <v>250000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250000</v>
          </cell>
          <cell r="AY34">
            <v>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250000</v>
          </cell>
          <cell r="FX34">
            <v>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6000000</v>
          </cell>
          <cell r="E35">
            <v>3000000</v>
          </cell>
          <cell r="F35">
            <v>0</v>
          </cell>
          <cell r="G35">
            <v>0</v>
          </cell>
          <cell r="H35">
            <v>3000000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6000000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6000000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6000000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6000000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6000000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6000000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6000000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6000000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6000000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6000000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6000000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3000000</v>
          </cell>
          <cell r="FX35">
            <v>6000000</v>
          </cell>
        </row>
        <row r="36">
          <cell r="A36">
            <v>22</v>
          </cell>
          <cell r="B36" t="str">
            <v>5 . 2 . 2 . 07 . 02</v>
          </cell>
          <cell r="C36" t="str">
            <v>Belanja sewa gedung/ kantor/tempat</v>
          </cell>
          <cell r="D36">
            <v>6000000</v>
          </cell>
          <cell r="E36">
            <v>3000000</v>
          </cell>
          <cell r="F36">
            <v>0</v>
          </cell>
          <cell r="G36">
            <v>0</v>
          </cell>
          <cell r="H36">
            <v>3000000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6000000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6000000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3000000</v>
          </cell>
          <cell r="FX36">
            <v>6000000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9000000</v>
          </cell>
          <cell r="E37">
            <v>4500000</v>
          </cell>
          <cell r="F37">
            <v>0</v>
          </cell>
          <cell r="G37">
            <v>0</v>
          </cell>
          <cell r="H37">
            <v>4500000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9000000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9000000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4500000</v>
          </cell>
          <cell r="AY37">
            <v>9000000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9000000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9000000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9000000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9000000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9000000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9000000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9000000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9000000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4500000</v>
          </cell>
          <cell r="FX37">
            <v>9000000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9000000</v>
          </cell>
          <cell r="E38">
            <v>4500000</v>
          </cell>
          <cell r="F38">
            <v>0</v>
          </cell>
          <cell r="G38">
            <v>0</v>
          </cell>
          <cell r="H38">
            <v>4500000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9000000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9000000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4500000</v>
          </cell>
          <cell r="AY38">
            <v>9000000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9000000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9000000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9000000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9000000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9000000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9000000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9000000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9000000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4500000</v>
          </cell>
          <cell r="FX38">
            <v>9000000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22350000</v>
          </cell>
          <cell r="E39">
            <v>14090000</v>
          </cell>
          <cell r="F39">
            <v>0</v>
          </cell>
          <cell r="G39">
            <v>0</v>
          </cell>
          <cell r="H39">
            <v>8260000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22350000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22350000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14090000</v>
          </cell>
          <cell r="AY39">
            <v>22350000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22350000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22350000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22350000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22350000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22350000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22350000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22350000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22350000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8260000</v>
          </cell>
          <cell r="FX39">
            <v>22350000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16520000</v>
          </cell>
          <cell r="E40">
            <v>8260000</v>
          </cell>
          <cell r="F40">
            <v>0</v>
          </cell>
          <cell r="G40">
            <v>0</v>
          </cell>
          <cell r="H40">
            <v>8260000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16520000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16520000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8260000</v>
          </cell>
          <cell r="AY40">
            <v>16520000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16520000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16520000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16520000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16520000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16520000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16520000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16520000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16520000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8260000</v>
          </cell>
          <cell r="FX40">
            <v>16520000</v>
          </cell>
        </row>
        <row r="41">
          <cell r="A41">
            <v>27</v>
          </cell>
          <cell r="B41" t="str">
            <v>5 . 2 . 2 . 15 . 02</v>
          </cell>
          <cell r="C41" t="str">
            <v>Belanja perjalanan dinas luar daerah</v>
          </cell>
          <cell r="D41">
            <v>5830000</v>
          </cell>
          <cell r="E41">
            <v>5830000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5830000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5830000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5830000</v>
          </cell>
          <cell r="AY41">
            <v>5830000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5830000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5830000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5830000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5830000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5830000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5830000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5830000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5830000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5830000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1.06 . 1.20.03 . 19 . 04</v>
          </cell>
          <cell r="C15" t="str">
            <v>Koordinasi perencanaan penanganan pusat-pusat pertumbuhan ekonomi</v>
          </cell>
          <cell r="D15">
            <v>105535000</v>
          </cell>
          <cell r="E15">
            <v>0</v>
          </cell>
          <cell r="F15">
            <v>64340000</v>
          </cell>
          <cell r="G15">
            <v>41195000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105535000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105535000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105535000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105535000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105535000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64340000</v>
          </cell>
          <cell r="CP15">
            <v>105535000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105535000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105535000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41195000</v>
          </cell>
          <cell r="EG15">
            <v>105535000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105535000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105535000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105535000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46600000</v>
          </cell>
          <cell r="E16">
            <v>0</v>
          </cell>
          <cell r="F16">
            <v>23550000</v>
          </cell>
          <cell r="G16">
            <v>23050000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46600000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23550000</v>
          </cell>
          <cell r="CP16">
            <v>46600000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23050000</v>
          </cell>
          <cell r="EG16">
            <v>46600000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40300000</v>
          </cell>
          <cell r="E17">
            <v>0</v>
          </cell>
          <cell r="F17">
            <v>20150000</v>
          </cell>
          <cell r="G17">
            <v>20150000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40300000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20150000</v>
          </cell>
          <cell r="CP17">
            <v>40300000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20150000</v>
          </cell>
          <cell r="EG17">
            <v>40300000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3300000</v>
          </cell>
          <cell r="E18">
            <v>0</v>
          </cell>
          <cell r="F18">
            <v>1650000</v>
          </cell>
          <cell r="G18">
            <v>1650000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1650000</v>
          </cell>
          <cell r="CP18">
            <v>3300000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1650000</v>
          </cell>
          <cell r="EG18">
            <v>3300000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3300000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12000000</v>
          </cell>
          <cell r="E19">
            <v>0</v>
          </cell>
          <cell r="F19">
            <v>6000000</v>
          </cell>
          <cell r="G19">
            <v>6000000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6000000</v>
          </cell>
          <cell r="CP19">
            <v>12000000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6000000</v>
          </cell>
          <cell r="EG19">
            <v>12000000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12000000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25000000</v>
          </cell>
          <cell r="E20">
            <v>0</v>
          </cell>
          <cell r="F20">
            <v>12500000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5800000</v>
          </cell>
          <cell r="E21">
            <v>0</v>
          </cell>
          <cell r="F21">
            <v>2900000</v>
          </cell>
          <cell r="G21">
            <v>2900000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5800000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2900000</v>
          </cell>
          <cell r="CP21">
            <v>5800000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2900000</v>
          </cell>
          <cell r="EG21">
            <v>5800000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5800000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3800000</v>
          </cell>
          <cell r="E22">
            <v>0</v>
          </cell>
          <cell r="F22">
            <v>1400000</v>
          </cell>
          <cell r="G22">
            <v>1400000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</v>
          </cell>
          <cell r="CP22">
            <v>3800000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1400000</v>
          </cell>
          <cell r="EG22">
            <v>3800000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3800000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2000000</v>
          </cell>
          <cell r="E23">
            <v>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5 . 2 . 1 . 03</v>
          </cell>
          <cell r="C24" t="str">
            <v>Uang Lembur</v>
          </cell>
          <cell r="D24">
            <v>500000</v>
          </cell>
          <cell r="E24">
            <v>0</v>
          </cell>
          <cell r="F24">
            <v>500000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500000</v>
          </cell>
        </row>
        <row r="25">
          <cell r="A25">
            <v>11</v>
          </cell>
          <cell r="B25" t="str">
            <v>5 . 2 . 1 . 03 . 01</v>
          </cell>
          <cell r="C25" t="str">
            <v>Uang Lembur  PNS</v>
          </cell>
          <cell r="D25">
            <v>500000</v>
          </cell>
          <cell r="E25">
            <v>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58935000</v>
          </cell>
          <cell r="E26">
            <v>0</v>
          </cell>
          <cell r="F26">
            <v>40790000</v>
          </cell>
          <cell r="G26">
            <v>18145000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58935000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58935000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58935000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58935000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58935000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40790000</v>
          </cell>
          <cell r="CP26">
            <v>58935000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58935000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58935000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18145000</v>
          </cell>
          <cell r="EG26">
            <v>58935000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58935000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58935000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58935000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1135000</v>
          </cell>
          <cell r="E27">
            <v>0</v>
          </cell>
          <cell r="F27">
            <v>1135000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1135000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1135000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1135000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1135000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1135000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1135000</v>
          </cell>
          <cell r="CP27">
            <v>1135000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1135000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1135000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1135000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1135000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1135000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1135000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0</v>
          </cell>
          <cell r="F28">
            <v>1000000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5 . 2 . 2 . 01 . 04</v>
          </cell>
          <cell r="C29" t="str">
            <v>Belanja perangko, materai dan benda pos lainnya</v>
          </cell>
          <cell r="D29">
            <v>135000</v>
          </cell>
          <cell r="E29">
            <v>0</v>
          </cell>
          <cell r="F29">
            <v>135000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135000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135000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135000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135000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135000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135000</v>
          </cell>
          <cell r="CP29">
            <v>135000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135000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135000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135000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135000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135000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135000</v>
          </cell>
        </row>
        <row r="30">
          <cell r="A30">
            <v>16</v>
          </cell>
          <cell r="B30" t="str">
            <v>5 . 2 . 2 . 02</v>
          </cell>
          <cell r="C30" t="str">
            <v>Belanja Bahan/Material</v>
          </cell>
          <cell r="D30">
            <v>9000000</v>
          </cell>
          <cell r="E30">
            <v>0</v>
          </cell>
          <cell r="F30">
            <v>4500000</v>
          </cell>
          <cell r="G30">
            <v>4500000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</v>
          </cell>
          <cell r="CP30">
            <v>9000000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</v>
          </cell>
          <cell r="EG30">
            <v>9000000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</v>
          </cell>
        </row>
        <row r="31">
          <cell r="A31">
            <v>17</v>
          </cell>
          <cell r="B31" t="str">
            <v>5 . 2 . 2 . 02 . 07</v>
          </cell>
          <cell r="C31" t="str">
            <v>Belanja Perlengkapan Peserta</v>
          </cell>
          <cell r="D31">
            <v>9000000</v>
          </cell>
          <cell r="E31">
            <v>0</v>
          </cell>
          <cell r="F31">
            <v>4500000</v>
          </cell>
          <cell r="G31">
            <v>4500000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</v>
          </cell>
          <cell r="CP31">
            <v>9000000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</v>
          </cell>
          <cell r="EG31">
            <v>9000000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</v>
          </cell>
        </row>
        <row r="32">
          <cell r="A32">
            <v>18</v>
          </cell>
          <cell r="B32" t="str">
            <v>5 . 2 . 2 . 03</v>
          </cell>
          <cell r="C32" t="str">
            <v>Belanja Jasa Kantor</v>
          </cell>
          <cell r="D32">
            <v>1800000</v>
          </cell>
          <cell r="E32">
            <v>0</v>
          </cell>
          <cell r="F32">
            <v>1200000</v>
          </cell>
          <cell r="G32">
            <v>600000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1800000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1800000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1800000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1800000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1800000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1200000</v>
          </cell>
          <cell r="CP32">
            <v>1800000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1800000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1800000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600000</v>
          </cell>
          <cell r="EG32">
            <v>1800000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1800000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1800000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1800000</v>
          </cell>
        </row>
        <row r="33">
          <cell r="A33">
            <v>19</v>
          </cell>
          <cell r="B33" t="str">
            <v>5 . 2 . 2 . 03 . 13</v>
          </cell>
          <cell r="C33" t="str">
            <v>Belanja Dokumentasi</v>
          </cell>
          <cell r="D33">
            <v>1500000</v>
          </cell>
          <cell r="E33">
            <v>0</v>
          </cell>
          <cell r="F33">
            <v>900000</v>
          </cell>
          <cell r="G33">
            <v>600000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1500000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900000</v>
          </cell>
          <cell r="CP33">
            <v>1500000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600000</v>
          </cell>
          <cell r="EG33">
            <v>1500000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1500000</v>
          </cell>
        </row>
        <row r="34">
          <cell r="A34">
            <v>20</v>
          </cell>
          <cell r="B34" t="str">
            <v>5 . 2 . 2 . 03 . 17</v>
          </cell>
          <cell r="C34" t="str">
            <v>Belanja Jasa Kantor lainnya</v>
          </cell>
          <cell r="D34">
            <v>300000</v>
          </cell>
          <cell r="E34">
            <v>0</v>
          </cell>
          <cell r="F34">
            <v>300000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300000</v>
          </cell>
          <cell r="CP34">
            <v>300000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300000</v>
          </cell>
        </row>
        <row r="35">
          <cell r="A35">
            <v>21</v>
          </cell>
          <cell r="B35" t="str">
            <v>5 . 2 . 2 . 06</v>
          </cell>
          <cell r="C35" t="str">
            <v>Belanja Cetak dan Penggandaan</v>
          </cell>
          <cell r="D35">
            <v>2000000</v>
          </cell>
          <cell r="E35">
            <v>0</v>
          </cell>
          <cell r="F35">
            <v>1150000</v>
          </cell>
          <cell r="G35">
            <v>850000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1150000</v>
          </cell>
          <cell r="CP35">
            <v>2000000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850000</v>
          </cell>
          <cell r="EG35">
            <v>2000000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2000000</v>
          </cell>
        </row>
        <row r="36">
          <cell r="A36">
            <v>22</v>
          </cell>
          <cell r="B36" t="str">
            <v>5 . 2 . 2 . 06 . 02</v>
          </cell>
          <cell r="C36" t="str">
            <v>Belanja Penggandaan/Fotocopy</v>
          </cell>
          <cell r="D36">
            <v>1500000</v>
          </cell>
          <cell r="E36">
            <v>0</v>
          </cell>
          <cell r="F36">
            <v>900000</v>
          </cell>
          <cell r="G36">
            <v>600000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900000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600000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5 . 2 . 2 . 06 . 03</v>
          </cell>
          <cell r="C37" t="str">
            <v>Belanja Cetak Spanduk</v>
          </cell>
          <cell r="D37">
            <v>500000</v>
          </cell>
          <cell r="E37">
            <v>0</v>
          </cell>
          <cell r="F37">
            <v>250000</v>
          </cell>
          <cell r="G37">
            <v>250000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500000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250000</v>
          </cell>
          <cell r="CP37">
            <v>500000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250000</v>
          </cell>
          <cell r="EG37">
            <v>500000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</v>
          </cell>
        </row>
        <row r="38">
          <cell r="A38">
            <v>24</v>
          </cell>
          <cell r="B38" t="str">
            <v>5 . 2 . 2 . 07</v>
          </cell>
          <cell r="C38" t="str">
            <v>Belanja Sewa Rumah/Gedung/Gudang/Parkir</v>
          </cell>
          <cell r="D38">
            <v>6000000</v>
          </cell>
          <cell r="E38">
            <v>0</v>
          </cell>
          <cell r="F38">
            <v>3000000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3000000</v>
          </cell>
          <cell r="CP38">
            <v>6000000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6000000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</v>
          </cell>
        </row>
        <row r="39">
          <cell r="A39">
            <v>25</v>
          </cell>
          <cell r="B39" t="str">
            <v>5 . 2 . 2 . 07 . 02</v>
          </cell>
          <cell r="C39" t="str">
            <v>Belanja sewa gedung/ kantor/tempat</v>
          </cell>
          <cell r="D39">
            <v>6000000</v>
          </cell>
          <cell r="E39">
            <v>0</v>
          </cell>
          <cell r="F39">
            <v>3000000</v>
          </cell>
          <cell r="G39">
            <v>3000000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6000000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6000000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6000000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6000000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6000000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3000000</v>
          </cell>
          <cell r="CP39">
            <v>6000000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6000000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6000000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3000000</v>
          </cell>
          <cell r="EG39">
            <v>6000000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6000000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6000000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6000000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10200000</v>
          </cell>
          <cell r="E40">
            <v>0</v>
          </cell>
          <cell r="F40">
            <v>5100000</v>
          </cell>
          <cell r="G40">
            <v>5100000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10200000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5100000</v>
          </cell>
          <cell r="CP40">
            <v>10200000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5100000</v>
          </cell>
          <cell r="EG40">
            <v>10200000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10200000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10200000</v>
          </cell>
          <cell r="E41">
            <v>0</v>
          </cell>
          <cell r="F41">
            <v>5100000</v>
          </cell>
          <cell r="G41">
            <v>5100000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10200000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5100000</v>
          </cell>
          <cell r="CP41">
            <v>10200000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5100000</v>
          </cell>
          <cell r="EG41">
            <v>10200000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10200000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28800000</v>
          </cell>
          <cell r="E42">
            <v>0</v>
          </cell>
          <cell r="F42">
            <v>24705000</v>
          </cell>
          <cell r="G42">
            <v>4095000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28800000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28800000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28800000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28800000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28800000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24705000</v>
          </cell>
          <cell r="CP42">
            <v>28800000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28800000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28800000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4095000</v>
          </cell>
          <cell r="EG42">
            <v>28800000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28800000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28800000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28800000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4095000</v>
          </cell>
          <cell r="E43">
            <v>0</v>
          </cell>
          <cell r="F43">
            <v>0</v>
          </cell>
          <cell r="G43">
            <v>4095000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4095000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4095000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4095000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4095000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4095000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4095000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4095000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4095000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4095000</v>
          </cell>
          <cell r="EG43">
            <v>4095000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4095000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4095000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4095000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24705000</v>
          </cell>
          <cell r="E44">
            <v>0</v>
          </cell>
          <cell r="F44">
            <v>24705000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24705000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24705000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24705000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24705000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24705000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24705000</v>
          </cell>
          <cell r="CP44">
            <v>24705000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24705000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24705000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24705000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24705000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24705000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24705000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5</v>
          </cell>
          <cell r="C15" t="str">
            <v>BELANJA</v>
          </cell>
          <cell r="D15">
            <v>7748047101</v>
          </cell>
          <cell r="E15">
            <v>1937013000</v>
          </cell>
          <cell r="F15">
            <v>1937013000</v>
          </cell>
          <cell r="G15">
            <v>1937013000</v>
          </cell>
          <cell r="H15">
            <v>1937008101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7748047101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7748047101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1937013000</v>
          </cell>
          <cell r="AY15">
            <v>7748047101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7748047101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7748047101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1937013000</v>
          </cell>
          <cell r="CP15">
            <v>7748047101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7748047101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7748047101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1937013000</v>
          </cell>
          <cell r="EG15">
            <v>7748047101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7748047101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7748047101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1937008101</v>
          </cell>
          <cell r="FX15">
            <v>7748047101</v>
          </cell>
        </row>
        <row r="16">
          <cell r="A16">
            <v>2</v>
          </cell>
          <cell r="B16" t="str">
            <v>5 . 1</v>
          </cell>
          <cell r="C16" t="str">
            <v>BELANJA TIDAK LANGSUNG</v>
          </cell>
          <cell r="D16">
            <v>7748047101</v>
          </cell>
          <cell r="E16">
            <v>1937013000</v>
          </cell>
          <cell r="F16">
            <v>1937013000</v>
          </cell>
          <cell r="G16">
            <v>1937013000</v>
          </cell>
          <cell r="H16">
            <v>1937008101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7748047101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7748047101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1937013000</v>
          </cell>
          <cell r="AY16">
            <v>7748047101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7748047101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7748047101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1937013000</v>
          </cell>
          <cell r="CP16">
            <v>7748047101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7748047101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7748047101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1937013000</v>
          </cell>
          <cell r="EG16">
            <v>7748047101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7748047101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7748047101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1937008101</v>
          </cell>
          <cell r="FX16">
            <v>7748047101</v>
          </cell>
        </row>
        <row r="17">
          <cell r="A17">
            <v>3</v>
          </cell>
          <cell r="B17" t="str">
            <v>5 . 1 . 1</v>
          </cell>
          <cell r="C17" t="str">
            <v>Belanja Pegawai</v>
          </cell>
          <cell r="D17">
            <v>7748047101</v>
          </cell>
          <cell r="E17">
            <v>1937013000</v>
          </cell>
          <cell r="F17">
            <v>1937013000</v>
          </cell>
          <cell r="G17">
            <v>1937013000</v>
          </cell>
          <cell r="H17">
            <v>1937008101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7748047101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7748047101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1937013000</v>
          </cell>
          <cell r="AY17">
            <v>7748047101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7748047101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7748047101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1937013000</v>
          </cell>
          <cell r="CP17">
            <v>7748047101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7748047101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7748047101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1937013000</v>
          </cell>
          <cell r="EG17">
            <v>7748047101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7748047101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7748047101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1937008101</v>
          </cell>
          <cell r="FX17">
            <v>7748047101</v>
          </cell>
        </row>
        <row r="18">
          <cell r="A18">
            <v>4</v>
          </cell>
          <cell r="B18" t="str">
            <v>5 . 1 . 1 . 01</v>
          </cell>
          <cell r="C18" t="str">
            <v>Gaji dan Tunjangan</v>
          </cell>
          <cell r="D18">
            <v>5313175101</v>
          </cell>
          <cell r="E18">
            <v>1328295000</v>
          </cell>
          <cell r="F18">
            <v>1328295000</v>
          </cell>
          <cell r="G18">
            <v>1328295000</v>
          </cell>
          <cell r="H18">
            <v>1328290101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5313175101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5313175101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1328295000</v>
          </cell>
          <cell r="AY18">
            <v>5313175101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5313175101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5313175101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1328295000</v>
          </cell>
          <cell r="CP18">
            <v>5313175101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5313175101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5313175101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1328295000</v>
          </cell>
          <cell r="EG18">
            <v>5313175101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5313175101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5313175101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1328290101</v>
          </cell>
          <cell r="FX18">
            <v>5313175101</v>
          </cell>
        </row>
        <row r="19">
          <cell r="A19">
            <v>5</v>
          </cell>
          <cell r="B19" t="str">
            <v>5 . 1 . 1 . 01 . 01</v>
          </cell>
          <cell r="C19" t="str">
            <v>Gaji Pokok PNS/Uang Representasi</v>
          </cell>
          <cell r="D19">
            <v>3287892400</v>
          </cell>
          <cell r="E19">
            <v>821973000</v>
          </cell>
          <cell r="F19">
            <v>821973000</v>
          </cell>
          <cell r="G19">
            <v>821973000</v>
          </cell>
          <cell r="H19">
            <v>821973400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3287892400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3287892400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821973000</v>
          </cell>
          <cell r="AY19">
            <v>3287892400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3287892400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3287892400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821973000</v>
          </cell>
          <cell r="CP19">
            <v>3287892400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3287892400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3287892400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821973000</v>
          </cell>
          <cell r="EG19">
            <v>3287892400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3287892400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3287892400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821973400</v>
          </cell>
          <cell r="FX19">
            <v>3287892400</v>
          </cell>
        </row>
        <row r="20">
          <cell r="A20">
            <v>6</v>
          </cell>
          <cell r="B20" t="str">
            <v>5 . 1 . 1 . 01 . 02</v>
          </cell>
          <cell r="C20" t="str">
            <v>Tunjangan Keluarga</v>
          </cell>
          <cell r="D20">
            <v>359318388</v>
          </cell>
          <cell r="E20">
            <v>89829000</v>
          </cell>
          <cell r="F20">
            <v>89829000</v>
          </cell>
          <cell r="G20">
            <v>89829000</v>
          </cell>
          <cell r="H20">
            <v>89831388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359318388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359318388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89829000</v>
          </cell>
          <cell r="AY20">
            <v>359318388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359318388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359318388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89829000</v>
          </cell>
          <cell r="CP20">
            <v>359318388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359318388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359318388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89829000</v>
          </cell>
          <cell r="EG20">
            <v>359318388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359318388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359318388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89831388</v>
          </cell>
          <cell r="FX20">
            <v>359318388</v>
          </cell>
        </row>
        <row r="21">
          <cell r="A21">
            <v>7</v>
          </cell>
          <cell r="B21" t="str">
            <v>5 . 1 . 1 . 01 . 03</v>
          </cell>
          <cell r="C21" t="str">
            <v>Tunjangan Jabatan 2)</v>
          </cell>
          <cell r="D21">
            <v>746590000</v>
          </cell>
          <cell r="E21">
            <v>186648000</v>
          </cell>
          <cell r="F21">
            <v>186648000</v>
          </cell>
          <cell r="G21">
            <v>186648000</v>
          </cell>
          <cell r="H21">
            <v>186646000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746590000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746590000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186648000</v>
          </cell>
          <cell r="AY21">
            <v>746590000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746590000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746590000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186648000</v>
          </cell>
          <cell r="CP21">
            <v>746590000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746590000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746590000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186648000</v>
          </cell>
          <cell r="EG21">
            <v>746590000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746590000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746590000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186646000</v>
          </cell>
          <cell r="FX21">
            <v>746590000</v>
          </cell>
        </row>
        <row r="22">
          <cell r="A22">
            <v>8</v>
          </cell>
          <cell r="B22" t="str">
            <v>5 . 1 . 1 . 01 . 05</v>
          </cell>
          <cell r="C22" t="str">
            <v>Tunjangan Fungsional Umum</v>
          </cell>
          <cell r="D22">
            <v>154486098</v>
          </cell>
          <cell r="E22">
            <v>38622000</v>
          </cell>
          <cell r="F22">
            <v>38622000</v>
          </cell>
          <cell r="G22">
            <v>38622000</v>
          </cell>
          <cell r="H22">
            <v>38620098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154486098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154486098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38622000</v>
          </cell>
          <cell r="AY22">
            <v>154486098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154486098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154486098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38622000</v>
          </cell>
          <cell r="CP22">
            <v>154486098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154486098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154486098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38622000</v>
          </cell>
          <cell r="EG22">
            <v>154486098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154486098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154486098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38620098</v>
          </cell>
          <cell r="FX22">
            <v>154486098</v>
          </cell>
        </row>
        <row r="23">
          <cell r="A23">
            <v>9</v>
          </cell>
          <cell r="B23" t="str">
            <v>5 . 1 . 1 . 01 . 06</v>
          </cell>
          <cell r="C23" t="str">
            <v>Tunjangan Beras 1)</v>
          </cell>
          <cell r="D23">
            <v>245817000</v>
          </cell>
          <cell r="E23">
            <v>61455000</v>
          </cell>
          <cell r="F23">
            <v>61455000</v>
          </cell>
          <cell r="G23">
            <v>61455000</v>
          </cell>
          <cell r="H23">
            <v>61452000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245817000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245817000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61455000</v>
          </cell>
          <cell r="AY23">
            <v>245817000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245817000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245817000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61455000</v>
          </cell>
          <cell r="CP23">
            <v>245817000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245817000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245817000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61455000</v>
          </cell>
          <cell r="EG23">
            <v>245817000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245817000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245817000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61452000</v>
          </cell>
          <cell r="FX23">
            <v>245817000</v>
          </cell>
        </row>
        <row r="24">
          <cell r="A24">
            <v>10</v>
          </cell>
          <cell r="B24" t="str">
            <v>5 . 1 . 1 . 01 . 07</v>
          </cell>
          <cell r="C24" t="str">
            <v>Tunjangan PPh/Tunjangan Khusus</v>
          </cell>
          <cell r="D24">
            <v>125443734</v>
          </cell>
          <cell r="E24">
            <v>31362000</v>
          </cell>
          <cell r="F24">
            <v>31362000</v>
          </cell>
          <cell r="G24">
            <v>31362000</v>
          </cell>
          <cell r="H24">
            <v>31357734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125443734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125443734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31362000</v>
          </cell>
          <cell r="AY24">
            <v>125443734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125443734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125443734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31362000</v>
          </cell>
          <cell r="CP24">
            <v>125443734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125443734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125443734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31362000</v>
          </cell>
          <cell r="EG24">
            <v>125443734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125443734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125443734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31357734</v>
          </cell>
          <cell r="FX24">
            <v>125443734</v>
          </cell>
        </row>
        <row r="25">
          <cell r="A25">
            <v>11</v>
          </cell>
          <cell r="B25" t="str">
            <v>5 . 1 . 1 . 01 . 08</v>
          </cell>
          <cell r="C25" t="str">
            <v>Pembulatan Gaji</v>
          </cell>
          <cell r="D25">
            <v>82719</v>
          </cell>
          <cell r="E25">
            <v>21000</v>
          </cell>
          <cell r="F25">
            <v>21000</v>
          </cell>
          <cell r="G25">
            <v>21000</v>
          </cell>
          <cell r="H25">
            <v>19719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82719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82719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21000</v>
          </cell>
          <cell r="AY25">
            <v>82719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82719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82719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21000</v>
          </cell>
          <cell r="CP25">
            <v>82719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82719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82719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21000</v>
          </cell>
          <cell r="EG25">
            <v>82719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82719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82719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19719</v>
          </cell>
          <cell r="FX25">
            <v>82719</v>
          </cell>
        </row>
        <row r="26">
          <cell r="A26">
            <v>12</v>
          </cell>
          <cell r="B26" t="str">
            <v>5 . 1 . 1 . 01 . 09</v>
          </cell>
          <cell r="C26" t="str">
            <v>Iuran Asuransi Kesehatan</v>
          </cell>
          <cell r="D26">
            <v>393544762</v>
          </cell>
          <cell r="E26">
            <v>98385000</v>
          </cell>
          <cell r="F26">
            <v>98385000</v>
          </cell>
          <cell r="G26">
            <v>98385000</v>
          </cell>
          <cell r="H26">
            <v>98389762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393544762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393544762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98385000</v>
          </cell>
          <cell r="AY26">
            <v>393544762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393544762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393544762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98385000</v>
          </cell>
          <cell r="CP26">
            <v>393544762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393544762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393544762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98385000</v>
          </cell>
          <cell r="EG26">
            <v>393544762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393544762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393544762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98389762</v>
          </cell>
          <cell r="FX26">
            <v>393544762</v>
          </cell>
        </row>
        <row r="27">
          <cell r="A27">
            <v>13</v>
          </cell>
          <cell r="B27" t="str">
            <v>5 . 1 . 1 . 02</v>
          </cell>
          <cell r="C27" t="str">
            <v>Tambahan Penghasilan PNS</v>
          </cell>
          <cell r="D27">
            <v>2434872000</v>
          </cell>
          <cell r="E27">
            <v>608718000</v>
          </cell>
          <cell r="F27">
            <v>608718000</v>
          </cell>
          <cell r="G27">
            <v>608718000</v>
          </cell>
          <cell r="H27">
            <v>608718000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2434872000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2434872000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608718000</v>
          </cell>
          <cell r="AY27">
            <v>2434872000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2434872000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2434872000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608718000</v>
          </cell>
          <cell r="CP27">
            <v>2434872000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2434872000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2434872000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608718000</v>
          </cell>
          <cell r="EG27">
            <v>2434872000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2434872000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2434872000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608718000</v>
          </cell>
          <cell r="FX27">
            <v>2434872000</v>
          </cell>
        </row>
        <row r="28">
          <cell r="A28">
            <v>14</v>
          </cell>
          <cell r="B28" t="str">
            <v>5 . 1 . 1 . 02 . 01</v>
          </cell>
          <cell r="C28" t="str">
            <v>Tambahan Penghasilan berdasarkan beban kerja</v>
          </cell>
          <cell r="D28">
            <v>2389992000</v>
          </cell>
          <cell r="E28">
            <v>597498000</v>
          </cell>
          <cell r="F28">
            <v>597498000</v>
          </cell>
          <cell r="G28">
            <v>597498000</v>
          </cell>
          <cell r="H28">
            <v>597498000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2389992000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2389992000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597498000</v>
          </cell>
          <cell r="AY28">
            <v>2389992000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2389992000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2389992000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597498000</v>
          </cell>
          <cell r="CP28">
            <v>2389992000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2389992000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2389992000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597498000</v>
          </cell>
          <cell r="EG28">
            <v>2389992000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2389992000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2389992000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597498000</v>
          </cell>
          <cell r="FX28">
            <v>2389992000</v>
          </cell>
        </row>
        <row r="29">
          <cell r="A29">
            <v>15</v>
          </cell>
          <cell r="B29" t="str">
            <v>5 . 1 . 1 . 02 . 03</v>
          </cell>
          <cell r="C29" t="str">
            <v>Tambahan Penghasilan berdasarkan kondisi kerja</v>
          </cell>
          <cell r="D29">
            <v>44880000</v>
          </cell>
          <cell r="E29">
            <v>11220000</v>
          </cell>
          <cell r="F29">
            <v>11220000</v>
          </cell>
          <cell r="G29">
            <v>11220000</v>
          </cell>
          <cell r="H29">
            <v>11220000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44880000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44880000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11220000</v>
          </cell>
          <cell r="AY29">
            <v>44880000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44880000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44880000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11220000</v>
          </cell>
          <cell r="CP29">
            <v>44880000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44880000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44880000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11220000</v>
          </cell>
          <cell r="EG29">
            <v>44880000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44880000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44880000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11220000</v>
          </cell>
          <cell r="FX29">
            <v>44880000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1.20 . 1.20.03 . 01 . 03</v>
          </cell>
          <cell r="C15" t="str">
            <v>Penyediaan jasa peralatan dan perlengkapan kantor</v>
          </cell>
          <cell r="D15">
            <v>299025000</v>
          </cell>
          <cell r="E15">
            <v>74275000</v>
          </cell>
          <cell r="F15">
            <v>81700000</v>
          </cell>
          <cell r="G15">
            <v>83825000</v>
          </cell>
          <cell r="H15">
            <v>59225000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299025000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299025000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74275000</v>
          </cell>
          <cell r="AY15">
            <v>299025000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299025000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299025000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1450000</v>
          </cell>
          <cell r="CP15">
            <v>299025000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299025000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299025000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3575000</v>
          </cell>
          <cell r="EG15">
            <v>299025000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299025000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299025000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59225000</v>
          </cell>
          <cell r="FX15">
            <v>299025000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9325000</v>
          </cell>
          <cell r="E16">
            <v>3575000</v>
          </cell>
          <cell r="F16">
            <v>1450000</v>
          </cell>
          <cell r="G16">
            <v>3575000</v>
          </cell>
          <cell r="H16">
            <v>725000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3575000</v>
          </cell>
          <cell r="AY16">
            <v>9325000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1450000</v>
          </cell>
          <cell r="CP16">
            <v>9325000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3575000</v>
          </cell>
          <cell r="EG16">
            <v>9325000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725000</v>
          </cell>
          <cell r="FX16">
            <v>9325000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9325000</v>
          </cell>
          <cell r="E17">
            <v>3575000</v>
          </cell>
          <cell r="F17">
            <v>1450000</v>
          </cell>
          <cell r="G17">
            <v>3575000</v>
          </cell>
          <cell r="H17">
            <v>725000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9325000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9325000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3575000</v>
          </cell>
          <cell r="AY17">
            <v>9325000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9325000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9325000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1450000</v>
          </cell>
          <cell r="CP17">
            <v>9325000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9325000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9325000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3575000</v>
          </cell>
          <cell r="EG17">
            <v>9325000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9325000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9325000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725000</v>
          </cell>
          <cell r="FX17">
            <v>9325000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3625000</v>
          </cell>
          <cell r="E19">
            <v>725000</v>
          </cell>
          <cell r="F19">
            <v>1450000</v>
          </cell>
          <cell r="G19">
            <v>725000</v>
          </cell>
          <cell r="H19">
            <v>725000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3625000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1450000</v>
          </cell>
          <cell r="CP19">
            <v>3625000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3625000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725000</v>
          </cell>
          <cell r="FX19">
            <v>3625000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289700000</v>
          </cell>
          <cell r="E20">
            <v>70700000</v>
          </cell>
          <cell r="F20">
            <v>80250000</v>
          </cell>
          <cell r="G20">
            <v>80250000</v>
          </cell>
          <cell r="H20">
            <v>58500000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289700000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289700000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70700000</v>
          </cell>
          <cell r="AY20">
            <v>289700000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289700000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289700000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P20">
            <v>289700000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289700000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289700000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G20">
            <v>289700000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289700000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289700000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58500000</v>
          </cell>
          <cell r="FX20">
            <v>289700000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15000000</v>
          </cell>
          <cell r="E21">
            <v>4000000</v>
          </cell>
          <cell r="F21">
            <v>4000000</v>
          </cell>
          <cell r="G21">
            <v>4000000</v>
          </cell>
          <cell r="H21">
            <v>3000000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4000000</v>
          </cell>
          <cell r="AY21">
            <v>15000000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P21">
            <v>15000000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G21">
            <v>15000000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3000000</v>
          </cell>
          <cell r="FX21">
            <v>15000000</v>
          </cell>
        </row>
        <row r="22">
          <cell r="A22">
            <v>8</v>
          </cell>
          <cell r="B22" t="str">
            <v>5 . 2 . 2 . 03 . 14</v>
          </cell>
          <cell r="C22" t="str">
            <v>Belanja Dekorasi</v>
          </cell>
          <cell r="D22">
            <v>15000000</v>
          </cell>
          <cell r="E22">
            <v>4000000</v>
          </cell>
          <cell r="F22">
            <v>4000000</v>
          </cell>
          <cell r="G22">
            <v>4000000</v>
          </cell>
          <cell r="H22">
            <v>3000000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4000000</v>
          </cell>
          <cell r="AY22">
            <v>15000000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</v>
          </cell>
          <cell r="CP22">
            <v>15000000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</v>
          </cell>
          <cell r="EG22">
            <v>15000000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3000000</v>
          </cell>
          <cell r="FX22">
            <v>15000000</v>
          </cell>
        </row>
        <row r="23">
          <cell r="A23">
            <v>9</v>
          </cell>
          <cell r="B23" t="str">
            <v>5 . 2 . 2 . 10</v>
          </cell>
          <cell r="C23" t="str">
            <v>Belanja Sewa Perlengkapan dan Peralatan Kantor</v>
          </cell>
          <cell r="D23">
            <v>274700000</v>
          </cell>
          <cell r="E23">
            <v>66700000</v>
          </cell>
          <cell r="F23">
            <v>76250000</v>
          </cell>
          <cell r="G23">
            <v>76250000</v>
          </cell>
          <cell r="H23">
            <v>55500000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274700000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274700000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66700000</v>
          </cell>
          <cell r="AY23">
            <v>274700000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274700000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274700000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P23">
            <v>274700000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274700000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274700000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G23">
            <v>274700000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274700000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274700000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55500000</v>
          </cell>
          <cell r="FX23">
            <v>274700000</v>
          </cell>
        </row>
        <row r="24">
          <cell r="A24">
            <v>10</v>
          </cell>
          <cell r="B24" t="str">
            <v>5 . 2 . 2 . 10 . 01</v>
          </cell>
          <cell r="C24" t="str">
            <v>Belanja sewa meja kursi</v>
          </cell>
          <cell r="D24">
            <v>103000000</v>
          </cell>
          <cell r="E24">
            <v>25000000</v>
          </cell>
          <cell r="F24">
            <v>30000000</v>
          </cell>
          <cell r="G24">
            <v>30000000</v>
          </cell>
          <cell r="H24">
            <v>18000000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25000000</v>
          </cell>
          <cell r="AY24">
            <v>103000000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30000000</v>
          </cell>
          <cell r="CP24">
            <v>103000000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30000000</v>
          </cell>
          <cell r="EG24">
            <v>103000000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18000000</v>
          </cell>
          <cell r="FX24">
            <v>103000000</v>
          </cell>
        </row>
        <row r="25">
          <cell r="A25">
            <v>11</v>
          </cell>
          <cell r="B25" t="str">
            <v>5 . 2 . 2 . 10 . 05</v>
          </cell>
          <cell r="C25" t="str">
            <v>Belanja sewa tenda</v>
          </cell>
          <cell r="D25">
            <v>126250000</v>
          </cell>
          <cell r="E25">
            <v>30000000</v>
          </cell>
          <cell r="F25">
            <v>35000000</v>
          </cell>
          <cell r="G25">
            <v>35000000</v>
          </cell>
          <cell r="H25">
            <v>26250000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126250000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126250000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30000000</v>
          </cell>
          <cell r="AY25">
            <v>126250000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126250000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126250000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35000000</v>
          </cell>
          <cell r="CP25">
            <v>126250000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126250000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126250000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35000000</v>
          </cell>
          <cell r="EG25">
            <v>126250000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126250000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126250000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26250000</v>
          </cell>
          <cell r="FX25">
            <v>126250000</v>
          </cell>
        </row>
        <row r="26">
          <cell r="A26">
            <v>12</v>
          </cell>
          <cell r="B26" t="str">
            <v>5 . 2 . 2 . 10 . 07</v>
          </cell>
          <cell r="C26" t="str">
            <v>Belanja sewa Perlengkapan dan peralatan Kantor Lainnya</v>
          </cell>
          <cell r="D26">
            <v>45450000</v>
          </cell>
          <cell r="E26">
            <v>11700000</v>
          </cell>
          <cell r="F26">
            <v>11250000</v>
          </cell>
          <cell r="G26">
            <v>11250000</v>
          </cell>
          <cell r="H26">
            <v>11250000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45450000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45450000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11700000</v>
          </cell>
          <cell r="AY26">
            <v>45450000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45450000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45450000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11250000</v>
          </cell>
          <cell r="CP26">
            <v>45450000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45450000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45450000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11250000</v>
          </cell>
          <cell r="EG26">
            <v>45450000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45450000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45450000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11250000</v>
          </cell>
          <cell r="FX26">
            <v>45450000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1.06 . 1.20.03 . 22 . 08</v>
          </cell>
          <cell r="C15" t="str">
            <v>Monitoring, evaluasi dan pelaporan</v>
          </cell>
          <cell r="D15">
            <v>85420000</v>
          </cell>
          <cell r="E15">
            <v>21647500</v>
          </cell>
          <cell r="F15">
            <v>21257500</v>
          </cell>
          <cell r="G15">
            <v>21257500</v>
          </cell>
          <cell r="H15">
            <v>21257500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85420000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85420000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21647500</v>
          </cell>
          <cell r="AY15">
            <v>85420000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85420000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85420000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21257500</v>
          </cell>
          <cell r="CP15">
            <v>85420000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85420000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85420000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21257500</v>
          </cell>
          <cell r="EG15">
            <v>85420000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85420000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85420000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21257500</v>
          </cell>
          <cell r="FX15">
            <v>85420000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51800000</v>
          </cell>
          <cell r="E16">
            <v>12950000</v>
          </cell>
          <cell r="F16">
            <v>12950000</v>
          </cell>
          <cell r="G16">
            <v>12950000</v>
          </cell>
          <cell r="H16">
            <v>12950000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51800000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51800000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12950000</v>
          </cell>
          <cell r="AY16">
            <v>51800000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51800000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51800000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12950000</v>
          </cell>
          <cell r="CP16">
            <v>51800000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51800000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51800000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12950000</v>
          </cell>
          <cell r="EG16">
            <v>51800000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51800000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51800000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12950000</v>
          </cell>
          <cell r="FX16">
            <v>51800000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51800000</v>
          </cell>
          <cell r="E17">
            <v>12950000</v>
          </cell>
          <cell r="F17">
            <v>12950000</v>
          </cell>
          <cell r="G17">
            <v>12950000</v>
          </cell>
          <cell r="H17">
            <v>12950000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51800000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51800000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12950000</v>
          </cell>
          <cell r="AY17">
            <v>51800000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51800000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51800000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12950000</v>
          </cell>
          <cell r="CP17">
            <v>51800000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51800000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51800000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12950000</v>
          </cell>
          <cell r="EG17">
            <v>51800000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51800000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51800000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12950000</v>
          </cell>
          <cell r="FX17">
            <v>51800000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750000</v>
          </cell>
          <cell r="F18">
            <v>750000</v>
          </cell>
          <cell r="G18">
            <v>750000</v>
          </cell>
          <cell r="H18">
            <v>750000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750000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750000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48800000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12200000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48800000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48800000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48800000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12200000</v>
          </cell>
          <cell r="FX19">
            <v>48800000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33620000</v>
          </cell>
          <cell r="E20">
            <v>8697500</v>
          </cell>
          <cell r="F20">
            <v>8307500</v>
          </cell>
          <cell r="G20">
            <v>8307500</v>
          </cell>
          <cell r="H20">
            <v>8307500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33620000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33620000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8697500</v>
          </cell>
          <cell r="AY20">
            <v>33620000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33620000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33620000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8307500</v>
          </cell>
          <cell r="CP20">
            <v>33620000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33620000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33620000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8307500</v>
          </cell>
          <cell r="EG20">
            <v>33620000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33620000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33620000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8307500</v>
          </cell>
          <cell r="FX20">
            <v>33620000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1390000</v>
          </cell>
          <cell r="E21">
            <v>640000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640000</v>
          </cell>
          <cell r="AY21">
            <v>1390000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1390000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1390000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1390000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5 . 2 . 2 . 01 . 04</v>
          </cell>
          <cell r="C23" t="str">
            <v>Belanja perangko, materai dan benda pos lainnya</v>
          </cell>
          <cell r="D23">
            <v>390000</v>
          </cell>
          <cell r="E23">
            <v>390000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390000</v>
          </cell>
          <cell r="AY23">
            <v>390000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3760000</v>
          </cell>
          <cell r="E24">
            <v>940000</v>
          </cell>
          <cell r="F24">
            <v>940000</v>
          </cell>
          <cell r="G24">
            <v>940000</v>
          </cell>
          <cell r="H24">
            <v>940000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3760000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3760000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940000</v>
          </cell>
          <cell r="AY24">
            <v>3760000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3760000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3760000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940000</v>
          </cell>
          <cell r="CP24">
            <v>3760000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3760000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3760000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940000</v>
          </cell>
          <cell r="EG24">
            <v>3760000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3760000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3760000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940000</v>
          </cell>
          <cell r="FX24">
            <v>3760000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3760000</v>
          </cell>
          <cell r="E25">
            <v>940000</v>
          </cell>
          <cell r="F25">
            <v>940000</v>
          </cell>
          <cell r="G25">
            <v>940000</v>
          </cell>
          <cell r="H25">
            <v>940000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3760000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3760000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940000</v>
          </cell>
          <cell r="AY25">
            <v>3760000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3760000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3760000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940000</v>
          </cell>
          <cell r="CP25">
            <v>3760000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3760000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3760000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940000</v>
          </cell>
          <cell r="EG25">
            <v>3760000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3760000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3760000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940000</v>
          </cell>
          <cell r="FX25">
            <v>3760000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4950000</v>
          </cell>
          <cell r="E26">
            <v>1237500</v>
          </cell>
          <cell r="F26">
            <v>1237500</v>
          </cell>
          <cell r="G26">
            <v>1237500</v>
          </cell>
          <cell r="H26">
            <v>1237500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4950000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4950000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1237500</v>
          </cell>
          <cell r="AY26">
            <v>4950000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4950000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4950000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1237500</v>
          </cell>
          <cell r="CP26">
            <v>4950000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4950000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4950000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1237500</v>
          </cell>
          <cell r="EG26">
            <v>4950000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4950000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4950000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1237500</v>
          </cell>
          <cell r="FX26">
            <v>4950000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4950000</v>
          </cell>
          <cell r="E27">
            <v>1237500</v>
          </cell>
          <cell r="F27">
            <v>1237500</v>
          </cell>
          <cell r="G27">
            <v>1237500</v>
          </cell>
          <cell r="H27">
            <v>1237500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4950000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4950000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1237500</v>
          </cell>
          <cell r="AY27">
            <v>4950000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4950000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4950000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1237500</v>
          </cell>
          <cell r="CP27">
            <v>4950000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4950000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4950000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1237500</v>
          </cell>
          <cell r="EG27">
            <v>4950000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4950000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4950000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1237500</v>
          </cell>
          <cell r="FX27">
            <v>4950000</v>
          </cell>
        </row>
        <row r="28">
          <cell r="A28">
            <v>14</v>
          </cell>
          <cell r="B28" t="str">
            <v>5 . 2 . 2 . 15</v>
          </cell>
          <cell r="C28" t="str">
            <v>Belanja Perjalanan Dinas</v>
          </cell>
          <cell r="D28">
            <v>23520000</v>
          </cell>
          <cell r="E28">
            <v>5880000</v>
          </cell>
          <cell r="F28">
            <v>5880000</v>
          </cell>
          <cell r="G28">
            <v>5880000</v>
          </cell>
          <cell r="H28">
            <v>5880000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23520000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23520000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5880000</v>
          </cell>
          <cell r="AY28">
            <v>23520000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23520000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23520000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5880000</v>
          </cell>
          <cell r="CP28">
            <v>23520000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23520000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23520000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5880000</v>
          </cell>
          <cell r="EG28">
            <v>23520000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23520000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23520000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5880000</v>
          </cell>
          <cell r="FX28">
            <v>23520000</v>
          </cell>
        </row>
        <row r="29">
          <cell r="A29">
            <v>15</v>
          </cell>
          <cell r="B29" t="str">
            <v>5 . 2 . 2 . 15 . 01</v>
          </cell>
          <cell r="C29" t="str">
            <v>Belanja perjalanan dinas dalam daerah</v>
          </cell>
          <cell r="D29">
            <v>23520000</v>
          </cell>
          <cell r="E29">
            <v>5880000</v>
          </cell>
          <cell r="F29">
            <v>5880000</v>
          </cell>
          <cell r="G29">
            <v>5880000</v>
          </cell>
          <cell r="H29">
            <v>5880000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23520000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23520000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5880000</v>
          </cell>
          <cell r="AY29">
            <v>23520000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23520000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23520000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5880000</v>
          </cell>
          <cell r="CP29">
            <v>23520000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23520000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23520000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5880000</v>
          </cell>
          <cell r="EG29">
            <v>23520000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23520000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23520000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5880000</v>
          </cell>
          <cell r="FX29">
            <v>23520000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No.</v>
          </cell>
          <cell r="F13" t="str">
            <v>No.</v>
          </cell>
          <cell r="G13" t="str">
            <v>No.</v>
          </cell>
          <cell r="H13" t="str">
            <v>No.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JUMLAH REALISASI BULAN INI</v>
          </cell>
          <cell r="P13" t="str">
            <v>JUMLAH REALISASI S/D BULAN LALU</v>
          </cell>
          <cell r="Q13" t="str">
            <v>JUMLAH REALISASI S/D BULAN INI</v>
          </cell>
          <cell r="R13" t="str">
            <v>SISA ANGGARAN</v>
          </cell>
          <cell r="S13" t="str">
            <v>No.</v>
          </cell>
          <cell r="T13" t="str">
            <v>No.</v>
          </cell>
          <cell r="U13" t="str">
            <v>No.</v>
          </cell>
          <cell r="V13" t="str">
            <v>No.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JUMLAH REALISASI BULAN INI</v>
          </cell>
          <cell r="AD13" t="str">
            <v>JUMLAH REALISASI S/D BULAN LALU</v>
          </cell>
          <cell r="AE13" t="str">
            <v>JUMLAH REALISASI S/D BULAN INI</v>
          </cell>
          <cell r="AF13" t="str">
            <v>SISA ANGGARAN</v>
          </cell>
          <cell r="AG13" t="str">
            <v>No.</v>
          </cell>
          <cell r="AH13" t="str">
            <v>No.</v>
          </cell>
          <cell r="AI13" t="str">
            <v>No.</v>
          </cell>
          <cell r="AJ13" t="str">
            <v>No.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JUMLAH REALISASI BULAN INI</v>
          </cell>
          <cell r="AR13" t="str">
            <v>JUMLAH REALISASI S/D BULAN LALU</v>
          </cell>
          <cell r="AS13" t="str">
            <v>JUMLAH REALISASI S/D BULAN INI</v>
          </cell>
          <cell r="AT13" t="str">
            <v>SISA ANGGARAN</v>
          </cell>
          <cell r="AU13" t="str">
            <v>No.</v>
          </cell>
          <cell r="AV13" t="str">
            <v>No.</v>
          </cell>
          <cell r="AW13" t="str">
            <v>No.</v>
          </cell>
          <cell r="AX13" t="str">
            <v>No.</v>
          </cell>
          <cell r="AY13" t="str">
            <v>No.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JUMLAH REALISASI BULAN INI</v>
          </cell>
          <cell r="BF13" t="str">
            <v>JUMLAH REALISASI S/D BULAN LALU</v>
          </cell>
          <cell r="BG13" t="str">
            <v>JUMLAH REALISASI S/D BULAN INI</v>
          </cell>
          <cell r="BH13" t="str">
            <v>SISA ANGGARAN</v>
          </cell>
          <cell r="BI13" t="str">
            <v>No.</v>
          </cell>
          <cell r="BJ13" t="str">
            <v>No.</v>
          </cell>
          <cell r="BK13" t="str">
            <v>No.</v>
          </cell>
          <cell r="BL13" t="str">
            <v>No.</v>
          </cell>
          <cell r="BM13" t="str">
            <v>No.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JUMLAH REALISASI BULAN INI</v>
          </cell>
          <cell r="BT13" t="str">
            <v>JUMLAH REALISASI S/D BULAN LALU</v>
          </cell>
          <cell r="BU13" t="str">
            <v>JUMLAH REALISASI S/D BULAN INI</v>
          </cell>
          <cell r="BV13" t="str">
            <v>SISA ANGGARAN</v>
          </cell>
          <cell r="BW13" t="str">
            <v>No.</v>
          </cell>
          <cell r="BX13" t="str">
            <v>No.</v>
          </cell>
          <cell r="BY13" t="str">
            <v>No.</v>
          </cell>
          <cell r="BZ13" t="str">
            <v>No.</v>
          </cell>
          <cell r="CA13" t="str">
            <v>No.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JUMLAH REALISASI BULAN INI</v>
          </cell>
          <cell r="CH13" t="str">
            <v>JUMLAH REALISASI S/D BULAN LALU</v>
          </cell>
          <cell r="CI13" t="str">
            <v>JUMLAH REALISASI S/D BULAN INI</v>
          </cell>
          <cell r="CJ13" t="str">
            <v>SISA ANGGARAN</v>
          </cell>
          <cell r="CK13" t="str">
            <v>No.</v>
          </cell>
          <cell r="CL13" t="str">
            <v>No.</v>
          </cell>
          <cell r="CM13" t="str">
            <v>No.</v>
          </cell>
          <cell r="CN13" t="str">
            <v>No.</v>
          </cell>
          <cell r="CO13" t="str">
            <v>No.</v>
          </cell>
          <cell r="CP13" t="str">
            <v>No.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JUMLAH REALISASI BULAN INI</v>
          </cell>
          <cell r="CV13" t="str">
            <v>JUMLAH REALISASI S/D BULAN LALU</v>
          </cell>
          <cell r="CW13" t="str">
            <v>JUMLAH REALISASI S/D BULAN INI</v>
          </cell>
          <cell r="CX13" t="str">
            <v>SISA ANGGARAN</v>
          </cell>
          <cell r="CY13" t="str">
            <v>No.</v>
          </cell>
          <cell r="CZ13" t="str">
            <v>No.</v>
          </cell>
          <cell r="DA13" t="str">
            <v>No.</v>
          </cell>
          <cell r="DB13" t="str">
            <v>No.</v>
          </cell>
          <cell r="DC13" t="str">
            <v>No.</v>
          </cell>
          <cell r="DD13" t="str">
            <v>No.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JUMLAH REALISASI BULAN INI</v>
          </cell>
          <cell r="DJ13" t="str">
            <v>JUMLAH REALISASI S/D BULAN LALU</v>
          </cell>
          <cell r="DK13" t="str">
            <v>JUMLAH REALISASI S/D BULAN INI</v>
          </cell>
          <cell r="DL13" t="str">
            <v>SISA ANGGARAN</v>
          </cell>
          <cell r="DM13" t="str">
            <v>No.</v>
          </cell>
          <cell r="DN13" t="str">
            <v>No.</v>
          </cell>
          <cell r="DO13" t="str">
            <v>No.</v>
          </cell>
          <cell r="DP13" t="str">
            <v>No.</v>
          </cell>
          <cell r="DQ13" t="str">
            <v>No.</v>
          </cell>
          <cell r="DR13" t="str">
            <v>No.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JUMLAH REALISASI BULAN INI</v>
          </cell>
          <cell r="DX13" t="str">
            <v>JUMLAH REALISASI S/D BULAN LALU</v>
          </cell>
          <cell r="DY13" t="str">
            <v>JUMLAH REALISASI S/D BULAN INI</v>
          </cell>
          <cell r="DZ13" t="str">
            <v>SISA ANGGARAN</v>
          </cell>
          <cell r="EA13" t="str">
            <v>No.</v>
          </cell>
          <cell r="EB13" t="str">
            <v>No.</v>
          </cell>
          <cell r="EC13" t="str">
            <v>No.</v>
          </cell>
          <cell r="ED13" t="str">
            <v>No.</v>
          </cell>
          <cell r="EE13" t="str">
            <v>No.</v>
          </cell>
          <cell r="EF13" t="str">
            <v>No.</v>
          </cell>
          <cell r="EG13" t="str">
            <v>No.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JUMLAH REALISASI BULAN INI</v>
          </cell>
          <cell r="EL13" t="str">
            <v>JUMLAH REALISASI S/D BULAN LALU</v>
          </cell>
          <cell r="EM13" t="str">
            <v>JUMLAH REALISASI S/D BULAN INI</v>
          </cell>
          <cell r="EN13" t="str">
            <v>SISA ANGGARAN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No.</v>
          </cell>
          <cell r="ES13" t="str">
            <v>No.</v>
          </cell>
          <cell r="ET13" t="str">
            <v>No.</v>
          </cell>
          <cell r="EU13" t="str">
            <v>No.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JUMLAH REALISASI BULAN INI</v>
          </cell>
          <cell r="EZ13" t="str">
            <v>JUMLAH REALISASI S/D BULAN LALU</v>
          </cell>
          <cell r="FA13" t="str">
            <v>JUMLAH REALISASI S/D BULAN INI</v>
          </cell>
          <cell r="FB13" t="str">
            <v>SISA ANGGARAN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JUMLAH REALISASI BULAN INI</v>
          </cell>
          <cell r="FN13" t="str">
            <v>JUMLAH REALISASI S/D BULAN LALU</v>
          </cell>
          <cell r="FO13" t="str">
            <v>JUMLAH REALISASI S/D BULAN INI</v>
          </cell>
          <cell r="FP13" t="str">
            <v>SISA ANGGARAN</v>
          </cell>
        </row>
        <row r="14">
          <cell r="E14" t="str">
            <v>Tgl.</v>
          </cell>
          <cell r="F14" t="str">
            <v>Tgl.</v>
          </cell>
          <cell r="G14" t="str">
            <v>Tgl.</v>
          </cell>
          <cell r="H14" t="str">
            <v>Tgl.</v>
          </cell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S14" t="str">
            <v>Tgl.</v>
          </cell>
          <cell r="T14" t="str">
            <v>Tgl.</v>
          </cell>
          <cell r="U14" t="str">
            <v>Tgl.</v>
          </cell>
          <cell r="V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G14" t="str">
            <v>Tgl.</v>
          </cell>
          <cell r="AH14" t="str">
            <v>Tgl.</v>
          </cell>
          <cell r="AI14" t="str">
            <v>Tgl.</v>
          </cell>
          <cell r="AJ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U14" t="str">
            <v>Tgl.</v>
          </cell>
          <cell r="AV14" t="str">
            <v>Tgl.</v>
          </cell>
          <cell r="AW14" t="str">
            <v>Tgl.</v>
          </cell>
          <cell r="AX14" t="str">
            <v>Tgl.</v>
          </cell>
          <cell r="AY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I14" t="str">
            <v>Tgl.</v>
          </cell>
          <cell r="BJ14" t="str">
            <v>Tgl.</v>
          </cell>
          <cell r="BK14" t="str">
            <v>Tgl.</v>
          </cell>
          <cell r="BL14" t="str">
            <v>Tgl.</v>
          </cell>
          <cell r="BM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W14" t="str">
            <v>Tgl.</v>
          </cell>
          <cell r="BX14" t="str">
            <v>Tgl.</v>
          </cell>
          <cell r="BY14" t="str">
            <v>Tgl.</v>
          </cell>
          <cell r="BZ14" t="str">
            <v>Tgl.</v>
          </cell>
          <cell r="CA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K14" t="str">
            <v>Tgl.</v>
          </cell>
          <cell r="CL14" t="str">
            <v>Tgl.</v>
          </cell>
          <cell r="CM14" t="str">
            <v>Tgl.</v>
          </cell>
          <cell r="CN14" t="str">
            <v>Tgl.</v>
          </cell>
          <cell r="CO14" t="str">
            <v>Tgl.</v>
          </cell>
          <cell r="CP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Y14" t="str">
            <v>Tgl.</v>
          </cell>
          <cell r="CZ14" t="str">
            <v>Tgl.</v>
          </cell>
          <cell r="DA14" t="str">
            <v>Tgl.</v>
          </cell>
          <cell r="DB14" t="str">
            <v>Tgl.</v>
          </cell>
          <cell r="DC14" t="str">
            <v>Tgl.</v>
          </cell>
          <cell r="DD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M14" t="str">
            <v>Tgl.</v>
          </cell>
          <cell r="DN14" t="str">
            <v>Tgl.</v>
          </cell>
          <cell r="DO14" t="str">
            <v>Tgl.</v>
          </cell>
          <cell r="DP14" t="str">
            <v>Tgl.</v>
          </cell>
          <cell r="DQ14" t="str">
            <v>Tgl.</v>
          </cell>
          <cell r="DR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EA14" t="str">
            <v>Tgl.</v>
          </cell>
          <cell r="EB14" t="str">
            <v>Tgl.</v>
          </cell>
          <cell r="EC14" t="str">
            <v>Tgl.</v>
          </cell>
          <cell r="ED14" t="str">
            <v>Tgl.</v>
          </cell>
          <cell r="EE14" t="str">
            <v>Tgl.</v>
          </cell>
          <cell r="EF14" t="str">
            <v>Tgl.</v>
          </cell>
          <cell r="EG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R14" t="str">
            <v>Tgl.</v>
          </cell>
          <cell r="ES14" t="str">
            <v>Tgl.</v>
          </cell>
          <cell r="ET14" t="str">
            <v>Tgl.</v>
          </cell>
          <cell r="EU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</row>
        <row r="15">
          <cell r="A15">
            <v>1</v>
          </cell>
          <cell r="B15" t="str">
            <v>1.08 . 1.20.03 . 15 . 02</v>
          </cell>
          <cell r="C15" t="str">
            <v>Penyediaan prasarana dan sarana pengelolaaan persampahan</v>
          </cell>
          <cell r="D15">
            <v>272900000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272900000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272900000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272900000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272900000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272900000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272900000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272900000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272900000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272900000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272900000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272900000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272900000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2400000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2400000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2400000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2400000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2400000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2400000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2400000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2400000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2400000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2400000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2400000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2400000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2400000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2400000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2400000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2400000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2400000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2400000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2400000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2400000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2400000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2400000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2400000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2400000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2400000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2400000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2400000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2400000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2400000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2400000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2400000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2400000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2400000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2400000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2400000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2400000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2400000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2400000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2400000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270500000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270500000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270500000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270500000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270500000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270500000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270500000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270500000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270500000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270500000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270500000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270500000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270500000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270500000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270500000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270500000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270500000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270500000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270500000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270500000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270500000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270500000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270500000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270500000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270500000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270500000</v>
          </cell>
        </row>
        <row r="21">
          <cell r="A21">
            <v>7</v>
          </cell>
          <cell r="B21" t="str">
            <v>5 . 2 . 3 . 01 . 19</v>
          </cell>
          <cell r="C21" t="str">
            <v>Belanja modal Pengadaan tanah sarana umum tempat pembuangan akhir sampah</v>
          </cell>
          <cell r="D21">
            <v>270500000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270500000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270500000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270500000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270500000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270500000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270500000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270500000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270500000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270500000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270500000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270500000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270500000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1.20 . 1.20.03 . 01 . 07</v>
          </cell>
          <cell r="C15" t="str">
            <v>Penyediaan jasa administrasi keuangan</v>
          </cell>
          <cell r="D15">
            <v>89690000</v>
          </cell>
          <cell r="E15">
            <v>23172000</v>
          </cell>
          <cell r="F15">
            <v>23172000</v>
          </cell>
          <cell r="G15">
            <v>21672000</v>
          </cell>
          <cell r="H15">
            <v>21674000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89690000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89690000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23172000</v>
          </cell>
          <cell r="AY15">
            <v>89690000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89690000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89690000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23172000</v>
          </cell>
          <cell r="CP15">
            <v>89690000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89690000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89690000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21672000</v>
          </cell>
          <cell r="EG15">
            <v>89690000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89690000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89690000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21674000</v>
          </cell>
          <cell r="FX15">
            <v>89690000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54840000</v>
          </cell>
          <cell r="E16">
            <v>14460000</v>
          </cell>
          <cell r="F16">
            <v>14460000</v>
          </cell>
          <cell r="G16">
            <v>12960000</v>
          </cell>
          <cell r="H16">
            <v>12960000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54840000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54840000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14460000</v>
          </cell>
          <cell r="AY16">
            <v>54840000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54840000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54840000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14460000</v>
          </cell>
          <cell r="CP16">
            <v>54840000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54840000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54840000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12960000</v>
          </cell>
          <cell r="EG16">
            <v>54840000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54840000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54840000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12960000</v>
          </cell>
          <cell r="FX16">
            <v>54840000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5 . 2 . 1 . 03</v>
          </cell>
          <cell r="C19" t="str">
            <v>Uang Lembur</v>
          </cell>
          <cell r="D19">
            <v>51840000</v>
          </cell>
          <cell r="E19">
            <v>12960000</v>
          </cell>
          <cell r="F19">
            <v>12960000</v>
          </cell>
          <cell r="G19">
            <v>12960000</v>
          </cell>
          <cell r="H19">
            <v>12960000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51840000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51840000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12960000</v>
          </cell>
          <cell r="AY19">
            <v>51840000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51840000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51840000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12960000</v>
          </cell>
          <cell r="CP19">
            <v>51840000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51840000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51840000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12960000</v>
          </cell>
          <cell r="EG19">
            <v>51840000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51840000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51840000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12960000</v>
          </cell>
          <cell r="FX19">
            <v>51840000</v>
          </cell>
        </row>
        <row r="20">
          <cell r="A20">
            <v>6</v>
          </cell>
          <cell r="B20" t="str">
            <v>5 . 2 . 1 . 03 . 01</v>
          </cell>
          <cell r="C20" t="str">
            <v>Uang Lembur  PNS</v>
          </cell>
          <cell r="D20">
            <v>51840000</v>
          </cell>
          <cell r="E20">
            <v>12960000</v>
          </cell>
          <cell r="F20">
            <v>12960000</v>
          </cell>
          <cell r="G20">
            <v>12960000</v>
          </cell>
          <cell r="H20">
            <v>12960000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51840000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51840000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12960000</v>
          </cell>
          <cell r="AY20">
            <v>51840000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51840000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51840000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12960000</v>
          </cell>
          <cell r="CP20">
            <v>51840000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51840000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51840000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12960000</v>
          </cell>
          <cell r="EG20">
            <v>51840000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51840000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51840000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12960000</v>
          </cell>
          <cell r="FX20">
            <v>51840000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34850000</v>
          </cell>
          <cell r="E21">
            <v>8712000</v>
          </cell>
          <cell r="F21">
            <v>8712000</v>
          </cell>
          <cell r="G21">
            <v>8712000</v>
          </cell>
          <cell r="H21">
            <v>8714000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34850000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34850000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8712000</v>
          </cell>
          <cell r="AY21">
            <v>34850000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34850000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34850000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8712000</v>
          </cell>
          <cell r="CP21">
            <v>34850000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34850000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34850000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8712000</v>
          </cell>
          <cell r="EG21">
            <v>34850000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34850000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34850000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8714000</v>
          </cell>
          <cell r="FX21">
            <v>34850000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3570000</v>
          </cell>
          <cell r="E22">
            <v>892000</v>
          </cell>
          <cell r="F22">
            <v>892000</v>
          </cell>
          <cell r="G22">
            <v>892000</v>
          </cell>
          <cell r="H22">
            <v>894000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3570000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3570000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892000</v>
          </cell>
          <cell r="AY22">
            <v>3570000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3570000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3570000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892000</v>
          </cell>
          <cell r="CP22">
            <v>3570000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3570000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3570000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892000</v>
          </cell>
          <cell r="EG22">
            <v>3570000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3570000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3570000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894000</v>
          </cell>
          <cell r="FX22">
            <v>3570000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2570000</v>
          </cell>
          <cell r="E24">
            <v>642000</v>
          </cell>
          <cell r="F24">
            <v>642000</v>
          </cell>
          <cell r="G24">
            <v>642000</v>
          </cell>
          <cell r="H24">
            <v>644000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2570000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2570000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642000</v>
          </cell>
          <cell r="AY24">
            <v>2570000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2570000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2570000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642000</v>
          </cell>
          <cell r="CP24">
            <v>2570000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2570000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2570000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642000</v>
          </cell>
          <cell r="EG24">
            <v>2570000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2570000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2570000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644000</v>
          </cell>
          <cell r="FX24">
            <v>2570000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14000000</v>
          </cell>
          <cell r="E25">
            <v>3500000</v>
          </cell>
          <cell r="F25">
            <v>3500000</v>
          </cell>
          <cell r="G25">
            <v>3500000</v>
          </cell>
          <cell r="H25">
            <v>3500000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3500000</v>
          </cell>
          <cell r="AY25">
            <v>14000000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</v>
          </cell>
          <cell r="CP25">
            <v>14000000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</v>
          </cell>
          <cell r="EG25">
            <v>14000000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3500000</v>
          </cell>
          <cell r="FX25">
            <v>14000000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2000000</v>
          </cell>
          <cell r="E26">
            <v>500000</v>
          </cell>
          <cell r="F26">
            <v>500000</v>
          </cell>
          <cell r="G26">
            <v>500000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500000</v>
          </cell>
          <cell r="EG26">
            <v>2000000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12000000</v>
          </cell>
          <cell r="E27">
            <v>3000000</v>
          </cell>
          <cell r="F27">
            <v>3000000</v>
          </cell>
          <cell r="G27">
            <v>3000000</v>
          </cell>
          <cell r="H27">
            <v>3000000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12000000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12000000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3000000</v>
          </cell>
          <cell r="AY27">
            <v>12000000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12000000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3000000</v>
          </cell>
          <cell r="CP27">
            <v>12000000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12000000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12000000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3000000</v>
          </cell>
          <cell r="EG27">
            <v>12000000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12000000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12000000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3000000</v>
          </cell>
          <cell r="FX27">
            <v>12000000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17280000</v>
          </cell>
          <cell r="E28">
            <v>4320000</v>
          </cell>
          <cell r="F28">
            <v>4320000</v>
          </cell>
          <cell r="G28">
            <v>4320000</v>
          </cell>
          <cell r="H28">
            <v>4320000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17280000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17280000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4320000</v>
          </cell>
          <cell r="AY28">
            <v>17280000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17280000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17280000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4320000</v>
          </cell>
          <cell r="CP28">
            <v>17280000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17280000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17280000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4320000</v>
          </cell>
          <cell r="EG28">
            <v>17280000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17280000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17280000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4320000</v>
          </cell>
          <cell r="FX28">
            <v>17280000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17280000</v>
          </cell>
          <cell r="E29">
            <v>4320000</v>
          </cell>
          <cell r="F29">
            <v>4320000</v>
          </cell>
          <cell r="G29">
            <v>4320000</v>
          </cell>
          <cell r="H29">
            <v>4320000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17280000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17280000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4320000</v>
          </cell>
          <cell r="AY29">
            <v>17280000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17280000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17280000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4320000</v>
          </cell>
          <cell r="CP29">
            <v>17280000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17280000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17280000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4320000</v>
          </cell>
          <cell r="EG29">
            <v>17280000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17280000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17280000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4320000</v>
          </cell>
          <cell r="FX29">
            <v>17280000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1.20 . 1.20.03 . 01 . 08</v>
          </cell>
          <cell r="C15" t="str">
            <v>Penyediaan jasa kebersihan kantor</v>
          </cell>
          <cell r="D15">
            <v>254475000</v>
          </cell>
          <cell r="E15">
            <v>69375000</v>
          </cell>
          <cell r="F15">
            <v>63300000</v>
          </cell>
          <cell r="G15">
            <v>60900000</v>
          </cell>
          <cell r="H15">
            <v>60900000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254475000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254475000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69375000</v>
          </cell>
          <cell r="AY15">
            <v>254475000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254475000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254475000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63300000</v>
          </cell>
          <cell r="CP15">
            <v>254475000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254475000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254475000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60900000</v>
          </cell>
          <cell r="EG15">
            <v>254475000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254475000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254475000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60900000</v>
          </cell>
          <cell r="FX15">
            <v>254475000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10875000</v>
          </cell>
          <cell r="E16">
            <v>8475000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10875000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10875000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8475000</v>
          </cell>
          <cell r="AY16">
            <v>10875000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10875000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10875000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10875000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10875000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10875000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10875000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10875000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10875000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10875000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10875000</v>
          </cell>
          <cell r="E17">
            <v>8475000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10875000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10875000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8475000</v>
          </cell>
          <cell r="AY17">
            <v>10875000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10875000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10875000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10875000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10875000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10875000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10875000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10875000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10875000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10875000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6075000</v>
          </cell>
          <cell r="E19">
            <v>6075000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6075000</v>
          </cell>
          <cell r="AY19">
            <v>6075000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6075000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243600000</v>
          </cell>
          <cell r="E20">
            <v>60900000</v>
          </cell>
          <cell r="F20">
            <v>60900000</v>
          </cell>
          <cell r="G20">
            <v>60900000</v>
          </cell>
          <cell r="H20">
            <v>60900000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243600000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243600000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60900000</v>
          </cell>
          <cell r="AY20">
            <v>243600000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243600000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243600000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60900000</v>
          </cell>
          <cell r="CP20">
            <v>243600000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243600000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243600000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60900000</v>
          </cell>
          <cell r="EG20">
            <v>243600000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243600000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243600000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60900000</v>
          </cell>
          <cell r="FX20">
            <v>243600000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84000000</v>
          </cell>
          <cell r="E21">
            <v>21000000</v>
          </cell>
          <cell r="F21">
            <v>21000000</v>
          </cell>
          <cell r="G21">
            <v>21000000</v>
          </cell>
          <cell r="H21">
            <v>21000000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21000000</v>
          </cell>
          <cell r="AY21">
            <v>84000000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21000000</v>
          </cell>
          <cell r="CP21">
            <v>84000000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21000000</v>
          </cell>
          <cell r="EG21">
            <v>84000000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21000000</v>
          </cell>
          <cell r="FX21">
            <v>84000000</v>
          </cell>
        </row>
        <row r="22">
          <cell r="A22">
            <v>8</v>
          </cell>
          <cell r="B22" t="str">
            <v>5 . 2 . 2 . 01 . 05</v>
          </cell>
          <cell r="C22" t="str">
            <v>Belanja peralatan kebersihan dan bahan pembersih</v>
          </cell>
          <cell r="D22">
            <v>84000000</v>
          </cell>
          <cell r="E22">
            <v>21000000</v>
          </cell>
          <cell r="F22">
            <v>21000000</v>
          </cell>
          <cell r="G22">
            <v>21000000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84000000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84000000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84000000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84000000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84000000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21000000</v>
          </cell>
          <cell r="CP22">
            <v>84000000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84000000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84000000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21000000</v>
          </cell>
          <cell r="EG22">
            <v>84000000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84000000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84000000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84000000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159600000</v>
          </cell>
          <cell r="E23">
            <v>39900000</v>
          </cell>
          <cell r="F23">
            <v>39900000</v>
          </cell>
          <cell r="G23">
            <v>39900000</v>
          </cell>
          <cell r="H23">
            <v>39900000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159600000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159600000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39900000</v>
          </cell>
          <cell r="AY23">
            <v>159600000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159600000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159600000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39900000</v>
          </cell>
          <cell r="CP23">
            <v>159600000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159600000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159600000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39900000</v>
          </cell>
          <cell r="EG23">
            <v>159600000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159600000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159600000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39900000</v>
          </cell>
          <cell r="FX23">
            <v>159600000</v>
          </cell>
        </row>
        <row r="24">
          <cell r="A24">
            <v>10</v>
          </cell>
          <cell r="B24" t="str">
            <v>5 . 2 . 2 . 03 . 17</v>
          </cell>
          <cell r="C24" t="str">
            <v>Belanja Jasa Kantor lainnya</v>
          </cell>
          <cell r="D24">
            <v>159600000</v>
          </cell>
          <cell r="E24">
            <v>39900000</v>
          </cell>
          <cell r="F24">
            <v>39900000</v>
          </cell>
          <cell r="G24">
            <v>39900000</v>
          </cell>
          <cell r="H24">
            <v>39900000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159600000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159600000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39900000</v>
          </cell>
          <cell r="AY24">
            <v>159600000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159600000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159600000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39900000</v>
          </cell>
          <cell r="CP24">
            <v>159600000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159600000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159600000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39900000</v>
          </cell>
          <cell r="EG24">
            <v>159600000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159600000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159600000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39900000</v>
          </cell>
          <cell r="FX24">
            <v>159600000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1.20 . 1.20.03 . 01 . 10</v>
          </cell>
          <cell r="C15" t="str">
            <v>Penyediaan alat tulis kantor</v>
          </cell>
          <cell r="D15">
            <v>186000000</v>
          </cell>
          <cell r="E15">
            <v>47475000</v>
          </cell>
          <cell r="F15">
            <v>47475000</v>
          </cell>
          <cell r="G15">
            <v>45525000</v>
          </cell>
          <cell r="H15">
            <v>45525000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186000000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186000000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47475000</v>
          </cell>
          <cell r="AY15">
            <v>186000000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186000000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186000000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47475000</v>
          </cell>
          <cell r="CP15">
            <v>186000000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186000000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186000000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45525000</v>
          </cell>
          <cell r="EG15">
            <v>186000000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186000000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186000000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45525000</v>
          </cell>
          <cell r="FX15">
            <v>186000000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6000000</v>
          </cell>
          <cell r="E16">
            <v>2475000</v>
          </cell>
          <cell r="F16">
            <v>2475000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2475000</v>
          </cell>
          <cell r="CP16">
            <v>6000000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6000000</v>
          </cell>
          <cell r="E17">
            <v>2475000</v>
          </cell>
          <cell r="F17">
            <v>2475000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2475000</v>
          </cell>
          <cell r="CP17">
            <v>6000000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2100000</v>
          </cell>
          <cell r="E19">
            <v>525000</v>
          </cell>
          <cell r="F19">
            <v>525000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2100000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2100000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180000000</v>
          </cell>
          <cell r="E20">
            <v>45000000</v>
          </cell>
          <cell r="F20">
            <v>45000000</v>
          </cell>
          <cell r="G20">
            <v>45000000</v>
          </cell>
          <cell r="H20">
            <v>45000000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45000000</v>
          </cell>
          <cell r="AY20">
            <v>180000000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45000000</v>
          </cell>
          <cell r="EG20">
            <v>180000000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45000000</v>
          </cell>
          <cell r="FX20">
            <v>180000000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180000000</v>
          </cell>
          <cell r="E21">
            <v>45000000</v>
          </cell>
          <cell r="F21">
            <v>45000000</v>
          </cell>
          <cell r="G21">
            <v>45000000</v>
          </cell>
          <cell r="H21">
            <v>45000000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45000000</v>
          </cell>
          <cell r="AY21">
            <v>180000000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45000000</v>
          </cell>
          <cell r="EG21">
            <v>180000000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45000000</v>
          </cell>
          <cell r="FX21">
            <v>180000000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180000000</v>
          </cell>
          <cell r="E22">
            <v>45000000</v>
          </cell>
          <cell r="F22">
            <v>45000000</v>
          </cell>
          <cell r="G22">
            <v>45000000</v>
          </cell>
          <cell r="H22">
            <v>45000000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180000000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180000000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45000000</v>
          </cell>
          <cell r="AY22">
            <v>180000000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180000000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180000000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180000000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180000000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180000000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45000000</v>
          </cell>
          <cell r="EG22">
            <v>180000000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180000000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180000000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45000000</v>
          </cell>
          <cell r="FX22">
            <v>180000000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3"/>
  <sheetViews>
    <sheetView topLeftCell="H1" zoomScale="140" zoomScaleNormal="140" workbookViewId="0">
      <selection activeCell="I9" sqref="I9"/>
    </sheetView>
  </sheetViews>
  <sheetFormatPr defaultColWidth="9.140625" defaultRowHeight="15"/>
  <cols>
    <col min="1" max="1" width="6.42578125" style="1" customWidth="1"/>
    <col min="2" max="2" width="36.5703125" style="1" customWidth="1"/>
    <col min="3" max="3" width="10.5703125" style="1" hidden="1" customWidth="1"/>
    <col min="4" max="4" width="16.85546875" style="1" hidden="1" customWidth="1"/>
    <col min="5" max="5" width="10.5703125" style="1" customWidth="1"/>
    <col min="6" max="6" width="16.5703125" style="1" customWidth="1"/>
    <col min="7" max="7" width="10.5703125" style="1" customWidth="1"/>
    <col min="8" max="8" width="16.5703125" style="1" customWidth="1"/>
    <col min="9" max="9" width="10.5703125" style="1" customWidth="1"/>
    <col min="10" max="10" width="16.5703125" style="1" customWidth="1"/>
    <col min="11" max="11" width="10.5703125" style="1" hidden="1" customWidth="1"/>
    <col min="12" max="12" width="16.5703125" style="1" hidden="1" customWidth="1"/>
    <col min="13" max="13" width="10.5703125" style="1" hidden="1" customWidth="1"/>
    <col min="14" max="14" width="16.5703125" style="1" hidden="1" customWidth="1"/>
    <col min="15" max="15" width="10.5703125" style="1" customWidth="1"/>
    <col min="16" max="16" width="16.5703125" style="1" customWidth="1"/>
    <col min="17" max="17" width="10.5703125" style="1" customWidth="1"/>
    <col min="18" max="18" width="9.140625" style="1" customWidth="1"/>
    <col min="19" max="19" width="10.5703125" style="1" customWidth="1"/>
    <col min="20" max="20" width="7.7109375" style="1" customWidth="1"/>
    <col min="21" max="21" width="10.5703125" style="1" hidden="1" customWidth="1"/>
    <col min="22" max="22" width="16.5703125" style="1" hidden="1" customWidth="1"/>
    <col min="23" max="23" width="10.5703125" style="1" hidden="1" customWidth="1"/>
    <col min="24" max="24" width="19.140625" style="1" hidden="1" customWidth="1"/>
    <col min="25" max="25" width="12.85546875" style="1" customWidth="1"/>
    <col min="26" max="16384" width="9.140625" style="1"/>
  </cols>
  <sheetData>
    <row r="1" spans="1:25" ht="15.7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5" ht="15.75">
      <c r="A2" s="195" t="s">
        <v>49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</row>
    <row r="3" spans="1:25" ht="15.75">
      <c r="A3" s="195" t="s">
        <v>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</row>
    <row r="4" spans="1:25" ht="15.75" thickBot="1"/>
    <row r="5" spans="1:25" ht="33" customHeight="1" thickTop="1">
      <c r="A5" s="207" t="s">
        <v>2</v>
      </c>
      <c r="B5" s="210" t="s">
        <v>50</v>
      </c>
      <c r="C5" s="217" t="s">
        <v>46</v>
      </c>
      <c r="D5" s="218"/>
      <c r="E5" s="217" t="s">
        <v>47</v>
      </c>
      <c r="F5" s="218"/>
      <c r="G5" s="202" t="s">
        <v>6</v>
      </c>
      <c r="H5" s="203"/>
      <c r="I5" s="203"/>
      <c r="J5" s="203"/>
      <c r="K5" s="203"/>
      <c r="L5" s="203"/>
      <c r="M5" s="203"/>
      <c r="N5" s="203"/>
      <c r="O5" s="203"/>
      <c r="P5" s="204"/>
      <c r="Q5" s="187" t="s">
        <v>97</v>
      </c>
      <c r="R5" s="188"/>
      <c r="S5" s="187" t="s">
        <v>98</v>
      </c>
      <c r="T5" s="193"/>
      <c r="U5" s="191" t="s">
        <v>7</v>
      </c>
      <c r="V5" s="188"/>
      <c r="W5" s="187" t="s">
        <v>8</v>
      </c>
      <c r="X5" s="193"/>
      <c r="Y5" s="186" t="s">
        <v>99</v>
      </c>
    </row>
    <row r="6" spans="1:25" ht="21" customHeight="1">
      <c r="A6" s="208"/>
      <c r="B6" s="211"/>
      <c r="C6" s="219"/>
      <c r="D6" s="220"/>
      <c r="E6" s="219"/>
      <c r="F6" s="220"/>
      <c r="G6" s="198" t="s">
        <v>42</v>
      </c>
      <c r="H6" s="199"/>
      <c r="I6" s="200" t="s">
        <v>43</v>
      </c>
      <c r="J6" s="201"/>
      <c r="K6" s="213" t="s">
        <v>44</v>
      </c>
      <c r="L6" s="214"/>
      <c r="M6" s="215" t="s">
        <v>45</v>
      </c>
      <c r="N6" s="216"/>
      <c r="O6" s="205" t="s">
        <v>41</v>
      </c>
      <c r="P6" s="206"/>
      <c r="Q6" s="189"/>
      <c r="R6" s="190"/>
      <c r="S6" s="189"/>
      <c r="T6" s="194"/>
      <c r="U6" s="192"/>
      <c r="V6" s="190"/>
      <c r="W6" s="189"/>
      <c r="X6" s="194"/>
      <c r="Y6" s="186"/>
    </row>
    <row r="7" spans="1:25" ht="19.5" customHeight="1" thickBot="1">
      <c r="A7" s="209"/>
      <c r="B7" s="212"/>
      <c r="C7" s="5" t="s">
        <v>3</v>
      </c>
      <c r="D7" s="5" t="s">
        <v>4</v>
      </c>
      <c r="E7" s="5" t="s">
        <v>3</v>
      </c>
      <c r="F7" s="5" t="s">
        <v>4</v>
      </c>
      <c r="G7" s="5" t="s">
        <v>3</v>
      </c>
      <c r="H7" s="5" t="s">
        <v>4</v>
      </c>
      <c r="I7" s="5" t="s">
        <v>3</v>
      </c>
      <c r="J7" s="5" t="s">
        <v>4</v>
      </c>
      <c r="K7" s="5" t="s">
        <v>5</v>
      </c>
      <c r="L7" s="5" t="s">
        <v>4</v>
      </c>
      <c r="M7" s="5" t="s">
        <v>5</v>
      </c>
      <c r="N7" s="5" t="s">
        <v>4</v>
      </c>
      <c r="O7" s="5" t="s">
        <v>3</v>
      </c>
      <c r="P7" s="5" t="s">
        <v>4</v>
      </c>
      <c r="Q7" s="5" t="s">
        <v>5</v>
      </c>
      <c r="R7" s="5" t="s">
        <v>48</v>
      </c>
      <c r="S7" s="30" t="s">
        <v>5</v>
      </c>
      <c r="T7" s="6" t="s">
        <v>48</v>
      </c>
      <c r="U7" s="32" t="s">
        <v>3</v>
      </c>
      <c r="V7" s="5" t="s">
        <v>4</v>
      </c>
      <c r="W7" s="5" t="s">
        <v>5</v>
      </c>
      <c r="X7" s="6" t="s">
        <v>48</v>
      </c>
    </row>
    <row r="8" spans="1:25" ht="14.25" customHeight="1" thickTop="1" thickBo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/>
      <c r="L8" s="8"/>
      <c r="M8" s="8"/>
      <c r="N8" s="8"/>
      <c r="O8" s="8">
        <v>11</v>
      </c>
      <c r="P8" s="8">
        <v>12</v>
      </c>
      <c r="Q8" s="8">
        <v>13</v>
      </c>
      <c r="R8" s="8">
        <v>14</v>
      </c>
      <c r="S8" s="8">
        <v>13</v>
      </c>
      <c r="T8" s="9">
        <v>14</v>
      </c>
      <c r="U8" s="33">
        <v>15</v>
      </c>
      <c r="V8" s="8">
        <v>16</v>
      </c>
      <c r="W8" s="8">
        <v>17</v>
      </c>
      <c r="X8" s="9">
        <v>18</v>
      </c>
    </row>
    <row r="9" spans="1:25" ht="21" customHeight="1" thickTop="1">
      <c r="A9" s="3">
        <v>1</v>
      </c>
      <c r="B9" s="31" t="s">
        <v>51</v>
      </c>
      <c r="C9" s="23"/>
      <c r="D9" s="10">
        <v>441024866180</v>
      </c>
      <c r="E9" s="23"/>
      <c r="F9" s="10">
        <v>118914532637</v>
      </c>
      <c r="G9" s="23"/>
      <c r="H9" s="10">
        <v>564694821</v>
      </c>
      <c r="I9" s="23"/>
      <c r="J9" s="10">
        <v>7321283584</v>
      </c>
      <c r="K9" s="4"/>
      <c r="L9" s="10">
        <v>0</v>
      </c>
      <c r="M9" s="4"/>
      <c r="N9" s="10">
        <v>0</v>
      </c>
      <c r="O9" s="23"/>
      <c r="P9" s="10">
        <f>H9+J9+L9+N9</f>
        <v>7885978405</v>
      </c>
      <c r="Q9" s="16">
        <v>29.30900052328624</v>
      </c>
      <c r="R9" s="16">
        <v>25.014563338553291</v>
      </c>
      <c r="S9" s="16">
        <v>0</v>
      </c>
      <c r="T9" s="38">
        <v>29.304098793193489</v>
      </c>
      <c r="U9" s="34"/>
      <c r="V9" s="10">
        <v>259555963682</v>
      </c>
      <c r="W9" s="16">
        <v>79.7</v>
      </c>
      <c r="X9" s="19">
        <f>V9/D9*100</f>
        <v>58.852909118295557</v>
      </c>
      <c r="Y9" s="41">
        <f t="shared" ref="Y9:Y41" si="0">P9/F9*100</f>
        <v>6.6316355369892737</v>
      </c>
    </row>
    <row r="10" spans="1:25" ht="21" customHeight="1">
      <c r="A10" s="2">
        <v>2</v>
      </c>
      <c r="B10" s="28" t="s">
        <v>21</v>
      </c>
      <c r="C10" s="24"/>
      <c r="D10" s="11"/>
      <c r="E10" s="24"/>
      <c r="F10" s="11">
        <v>95389781751</v>
      </c>
      <c r="G10" s="24"/>
      <c r="H10" s="11">
        <v>695629700</v>
      </c>
      <c r="I10" s="24"/>
      <c r="J10" s="11">
        <v>17908742896</v>
      </c>
      <c r="K10" s="4"/>
      <c r="L10" s="10">
        <v>0</v>
      </c>
      <c r="M10" s="4"/>
      <c r="N10" s="10">
        <v>0</v>
      </c>
      <c r="O10" s="24"/>
      <c r="P10" s="11">
        <f t="shared" ref="P10:P41" si="1">H10+J10+L10+N10</f>
        <v>18604372596</v>
      </c>
      <c r="Q10" s="17">
        <v>29.936446728384393</v>
      </c>
      <c r="R10" s="17">
        <v>27.933244257742267</v>
      </c>
      <c r="S10" s="17">
        <v>7.8034361358256623</v>
      </c>
      <c r="T10" s="39">
        <v>21.947590346306281</v>
      </c>
      <c r="U10" s="35"/>
      <c r="V10" s="11"/>
      <c r="W10" s="17" t="e">
        <f t="shared" ref="W10:W41" si="2">U10/E10*100</f>
        <v>#DIV/0!</v>
      </c>
      <c r="X10" s="21" t="e">
        <f t="shared" ref="X10:X41" si="3">V10/D10*100</f>
        <v>#DIV/0!</v>
      </c>
      <c r="Y10" s="41">
        <f t="shared" si="0"/>
        <v>19.503527793536403</v>
      </c>
    </row>
    <row r="11" spans="1:25" ht="21" customHeight="1">
      <c r="A11" s="2">
        <v>3</v>
      </c>
      <c r="B11" s="28" t="s">
        <v>22</v>
      </c>
      <c r="C11" s="24"/>
      <c r="D11" s="11"/>
      <c r="E11" s="24"/>
      <c r="F11" s="11">
        <v>42490997209</v>
      </c>
      <c r="G11" s="24"/>
      <c r="H11" s="11">
        <v>6167911952</v>
      </c>
      <c r="I11" s="24"/>
      <c r="J11" s="11">
        <v>13444945141</v>
      </c>
      <c r="K11" s="4"/>
      <c r="L11" s="10">
        <v>0</v>
      </c>
      <c r="M11" s="4"/>
      <c r="N11" s="10">
        <v>0</v>
      </c>
      <c r="O11" s="24"/>
      <c r="P11" s="11">
        <f t="shared" si="1"/>
        <v>19612857093</v>
      </c>
      <c r="Q11" s="17">
        <v>42.008326868705552</v>
      </c>
      <c r="R11" s="17">
        <v>14.515808893968668</v>
      </c>
      <c r="S11" s="17">
        <v>9.5588235294117645</v>
      </c>
      <c r="T11" s="39">
        <v>14.515808893968668</v>
      </c>
      <c r="U11" s="35"/>
      <c r="V11" s="11"/>
      <c r="W11" s="17" t="e">
        <f t="shared" si="2"/>
        <v>#DIV/0!</v>
      </c>
      <c r="X11" s="21" t="e">
        <f t="shared" si="3"/>
        <v>#DIV/0!</v>
      </c>
      <c r="Y11" s="41">
        <f t="shared" si="0"/>
        <v>46.157676640372678</v>
      </c>
    </row>
    <row r="12" spans="1:25" ht="21" customHeight="1">
      <c r="A12" s="2">
        <v>4</v>
      </c>
      <c r="B12" s="28" t="s">
        <v>23</v>
      </c>
      <c r="C12" s="24"/>
      <c r="D12" s="11"/>
      <c r="E12" s="24"/>
      <c r="F12" s="11">
        <v>48073584500</v>
      </c>
      <c r="G12" s="24"/>
      <c r="H12" s="11">
        <v>11363676812</v>
      </c>
      <c r="I12" s="24"/>
      <c r="J12" s="11">
        <v>13195512804</v>
      </c>
      <c r="K12" s="4"/>
      <c r="L12" s="10">
        <v>0</v>
      </c>
      <c r="M12" s="4"/>
      <c r="N12" s="10">
        <v>0</v>
      </c>
      <c r="O12" s="24"/>
      <c r="P12" s="11">
        <f t="shared" si="1"/>
        <v>24559189616</v>
      </c>
      <c r="Q12" s="17">
        <v>62.785630013064093</v>
      </c>
      <c r="R12" s="17">
        <v>41.284139248635086</v>
      </c>
      <c r="S12" s="17">
        <v>74.731095504905028</v>
      </c>
      <c r="T12" s="39">
        <v>39.762691737552863</v>
      </c>
      <c r="U12" s="35"/>
      <c r="V12" s="11"/>
      <c r="W12" s="17" t="e">
        <f t="shared" si="2"/>
        <v>#DIV/0!</v>
      </c>
      <c r="X12" s="21" t="e">
        <f t="shared" si="3"/>
        <v>#DIV/0!</v>
      </c>
      <c r="Y12" s="41">
        <f t="shared" si="0"/>
        <v>51.086661981696004</v>
      </c>
    </row>
    <row r="13" spans="1:25" ht="21" customHeight="1">
      <c r="A13" s="2">
        <v>5</v>
      </c>
      <c r="B13" s="28" t="s">
        <v>9</v>
      </c>
      <c r="C13" s="24"/>
      <c r="D13" s="11"/>
      <c r="E13" s="24"/>
      <c r="F13" s="11">
        <v>20178962906</v>
      </c>
      <c r="G13" s="24"/>
      <c r="H13" s="11">
        <v>1293809063</v>
      </c>
      <c r="I13" s="24"/>
      <c r="J13" s="11">
        <v>6191933269</v>
      </c>
      <c r="K13" s="4"/>
      <c r="L13" s="10">
        <v>0</v>
      </c>
      <c r="M13" s="4"/>
      <c r="N13" s="10">
        <v>0</v>
      </c>
      <c r="O13" s="24"/>
      <c r="P13" s="11">
        <f t="shared" si="1"/>
        <v>7485742332</v>
      </c>
      <c r="Q13" s="17">
        <v>35.545377753889298</v>
      </c>
      <c r="R13" s="17">
        <v>31.143894771726188</v>
      </c>
      <c r="S13" s="17">
        <v>40.729060070080202</v>
      </c>
      <c r="T13" s="39">
        <v>35.805434240262358</v>
      </c>
      <c r="U13" s="35"/>
      <c r="V13" s="11"/>
      <c r="W13" s="17" t="e">
        <f t="shared" si="2"/>
        <v>#DIV/0!</v>
      </c>
      <c r="X13" s="21" t="e">
        <f t="shared" si="3"/>
        <v>#DIV/0!</v>
      </c>
      <c r="Y13" s="41">
        <f t="shared" si="0"/>
        <v>37.096764421793914</v>
      </c>
    </row>
    <row r="14" spans="1:25" ht="21" customHeight="1">
      <c r="A14" s="2">
        <v>6</v>
      </c>
      <c r="B14" s="28" t="s">
        <v>11</v>
      </c>
      <c r="C14" s="24"/>
      <c r="D14" s="11"/>
      <c r="E14" s="24"/>
      <c r="F14" s="11">
        <v>12769213473</v>
      </c>
      <c r="G14" s="24"/>
      <c r="H14" s="11">
        <v>687465825</v>
      </c>
      <c r="I14" s="24"/>
      <c r="J14" s="11">
        <v>2186789731</v>
      </c>
      <c r="K14" s="4"/>
      <c r="L14" s="10">
        <v>0</v>
      </c>
      <c r="M14" s="4"/>
      <c r="N14" s="10">
        <v>0</v>
      </c>
      <c r="O14" s="24"/>
      <c r="P14" s="11">
        <f t="shared" si="1"/>
        <v>2874255556</v>
      </c>
      <c r="Q14" s="17">
        <v>32.473958333333329</v>
      </c>
      <c r="R14" s="17">
        <v>20.978985198444651</v>
      </c>
      <c r="S14" s="17">
        <v>23.883415039430076</v>
      </c>
      <c r="T14" s="39">
        <v>15.904045242729429</v>
      </c>
      <c r="U14" s="35"/>
      <c r="V14" s="11"/>
      <c r="W14" s="17" t="e">
        <f t="shared" si="2"/>
        <v>#DIV/0!</v>
      </c>
      <c r="X14" s="21" t="e">
        <f t="shared" si="3"/>
        <v>#DIV/0!</v>
      </c>
      <c r="Y14" s="41">
        <f t="shared" si="0"/>
        <v>22.509260747167399</v>
      </c>
    </row>
    <row r="15" spans="1:25" ht="21" customHeight="1">
      <c r="A15" s="2">
        <v>7</v>
      </c>
      <c r="B15" s="28" t="s">
        <v>15</v>
      </c>
      <c r="C15" s="24"/>
      <c r="D15" s="11"/>
      <c r="E15" s="24"/>
      <c r="F15" s="11">
        <v>7569635854</v>
      </c>
      <c r="G15" s="24"/>
      <c r="H15" s="11">
        <v>1202323281</v>
      </c>
      <c r="I15" s="24"/>
      <c r="J15" s="11">
        <v>1767594550</v>
      </c>
      <c r="K15" s="4"/>
      <c r="L15" s="10">
        <v>0</v>
      </c>
      <c r="M15" s="4"/>
      <c r="N15" s="10">
        <v>0</v>
      </c>
      <c r="O15" s="24"/>
      <c r="P15" s="11">
        <f t="shared" si="1"/>
        <v>2969917831</v>
      </c>
      <c r="Q15" s="17">
        <v>41.094619666048231</v>
      </c>
      <c r="R15" s="17">
        <v>37.161462158472268</v>
      </c>
      <c r="S15" s="17">
        <v>55.844532935125265</v>
      </c>
      <c r="T15" s="39">
        <v>42.251039090793441</v>
      </c>
      <c r="U15" s="35"/>
      <c r="V15" s="11"/>
      <c r="W15" s="17" t="e">
        <f t="shared" si="2"/>
        <v>#DIV/0!</v>
      </c>
      <c r="X15" s="21" t="e">
        <f t="shared" si="3"/>
        <v>#DIV/0!</v>
      </c>
      <c r="Y15" s="41">
        <f t="shared" si="0"/>
        <v>39.234619581212947</v>
      </c>
    </row>
    <row r="16" spans="1:25" ht="21" customHeight="1">
      <c r="A16" s="2">
        <v>8</v>
      </c>
      <c r="B16" s="28" t="s">
        <v>10</v>
      </c>
      <c r="C16" s="24"/>
      <c r="D16" s="11"/>
      <c r="E16" s="24"/>
      <c r="F16" s="11">
        <v>122500872966</v>
      </c>
      <c r="G16" s="24"/>
      <c r="H16" s="11">
        <v>2661715600</v>
      </c>
      <c r="I16" s="24"/>
      <c r="J16" s="11">
        <v>17079995069</v>
      </c>
      <c r="K16" s="4"/>
      <c r="L16" s="10">
        <v>0</v>
      </c>
      <c r="M16" s="4"/>
      <c r="N16" s="10">
        <v>0</v>
      </c>
      <c r="O16" s="24"/>
      <c r="P16" s="11">
        <f t="shared" si="1"/>
        <v>19741710669</v>
      </c>
      <c r="Q16" s="17">
        <v>36.460365741704095</v>
      </c>
      <c r="R16" s="17">
        <v>32.975290999265738</v>
      </c>
      <c r="S16" s="17">
        <v>6.6232330411434903</v>
      </c>
      <c r="T16" s="39">
        <v>25.188997905674889</v>
      </c>
      <c r="U16" s="35"/>
      <c r="V16" s="11"/>
      <c r="W16" s="17" t="e">
        <f t="shared" si="2"/>
        <v>#DIV/0!</v>
      </c>
      <c r="X16" s="21" t="e">
        <f t="shared" si="3"/>
        <v>#DIV/0!</v>
      </c>
      <c r="Y16" s="41">
        <f t="shared" si="0"/>
        <v>16.115567335164453</v>
      </c>
    </row>
    <row r="17" spans="1:25" ht="21" customHeight="1">
      <c r="A17" s="2">
        <v>9</v>
      </c>
      <c r="B17" s="28" t="s">
        <v>12</v>
      </c>
      <c r="C17" s="24"/>
      <c r="D17" s="11"/>
      <c r="E17" s="24"/>
      <c r="F17" s="11">
        <v>9794374759</v>
      </c>
      <c r="G17" s="24"/>
      <c r="H17" s="11">
        <v>578862229</v>
      </c>
      <c r="I17" s="24"/>
      <c r="J17" s="11">
        <v>3159599611</v>
      </c>
      <c r="K17" s="4"/>
      <c r="L17" s="10">
        <v>0</v>
      </c>
      <c r="M17" s="4"/>
      <c r="N17" s="10">
        <v>0</v>
      </c>
      <c r="O17" s="24"/>
      <c r="P17" s="11">
        <f t="shared" si="1"/>
        <v>3738461840</v>
      </c>
      <c r="Q17" s="17">
        <v>51.77184529910047</v>
      </c>
      <c r="R17" s="17">
        <v>43.489675334271574</v>
      </c>
      <c r="S17" s="17">
        <v>35.051848932065283</v>
      </c>
      <c r="T17" s="39">
        <v>43.296919997307853</v>
      </c>
      <c r="U17" s="35"/>
      <c r="V17" s="11"/>
      <c r="W17" s="17" t="e">
        <f t="shared" si="2"/>
        <v>#DIV/0!</v>
      </c>
      <c r="X17" s="21" t="e">
        <f t="shared" si="3"/>
        <v>#DIV/0!</v>
      </c>
      <c r="Y17" s="41">
        <f t="shared" si="0"/>
        <v>38.169479236688865</v>
      </c>
    </row>
    <row r="18" spans="1:25" ht="21" customHeight="1">
      <c r="A18" s="2">
        <v>10</v>
      </c>
      <c r="B18" s="28" t="s">
        <v>13</v>
      </c>
      <c r="C18" s="24"/>
      <c r="D18" s="11"/>
      <c r="E18" s="24"/>
      <c r="F18" s="11">
        <v>4808521900</v>
      </c>
      <c r="G18" s="24"/>
      <c r="H18" s="11">
        <v>604535020</v>
      </c>
      <c r="I18" s="24"/>
      <c r="J18" s="11">
        <v>2043630020</v>
      </c>
      <c r="K18" s="4"/>
      <c r="L18" s="10">
        <v>0</v>
      </c>
      <c r="M18" s="4"/>
      <c r="N18" s="10">
        <v>0</v>
      </c>
      <c r="O18" s="24"/>
      <c r="P18" s="11">
        <f t="shared" si="1"/>
        <v>2648165040</v>
      </c>
      <c r="Q18" s="17">
        <v>54.904761904761905</v>
      </c>
      <c r="R18" s="17">
        <v>61.274897052735739</v>
      </c>
      <c r="S18" s="17">
        <v>53.395061728395063</v>
      </c>
      <c r="T18" s="39">
        <v>67.106128797466837</v>
      </c>
      <c r="U18" s="35"/>
      <c r="V18" s="11"/>
      <c r="W18" s="17" t="e">
        <f t="shared" si="2"/>
        <v>#DIV/0!</v>
      </c>
      <c r="X18" s="21" t="e">
        <f t="shared" si="3"/>
        <v>#DIV/0!</v>
      </c>
      <c r="Y18" s="41">
        <f t="shared" si="0"/>
        <v>55.072329815114287</v>
      </c>
    </row>
    <row r="19" spans="1:25" ht="21" customHeight="1">
      <c r="A19" s="2">
        <v>11</v>
      </c>
      <c r="B19" s="28" t="s">
        <v>14</v>
      </c>
      <c r="C19" s="24"/>
      <c r="D19" s="11"/>
      <c r="E19" s="24"/>
      <c r="F19" s="11">
        <v>35865533000</v>
      </c>
      <c r="G19" s="24"/>
      <c r="H19" s="11">
        <v>298541401</v>
      </c>
      <c r="I19" s="24"/>
      <c r="J19" s="11">
        <v>1890923137</v>
      </c>
      <c r="K19" s="4"/>
      <c r="L19" s="10">
        <v>0</v>
      </c>
      <c r="M19" s="4"/>
      <c r="N19" s="10">
        <v>0</v>
      </c>
      <c r="O19" s="24"/>
      <c r="P19" s="11">
        <f t="shared" si="1"/>
        <v>2189464538</v>
      </c>
      <c r="Q19" s="17">
        <v>15.610193335819968</v>
      </c>
      <c r="R19" s="17">
        <v>17.681704647274113</v>
      </c>
      <c r="S19" s="17">
        <v>7.2491817617515943</v>
      </c>
      <c r="T19" s="39">
        <v>11.179613147611951</v>
      </c>
      <c r="U19" s="35"/>
      <c r="V19" s="11"/>
      <c r="W19" s="17" t="e">
        <f t="shared" si="2"/>
        <v>#DIV/0!</v>
      </c>
      <c r="X19" s="21" t="e">
        <f t="shared" si="3"/>
        <v>#DIV/0!</v>
      </c>
      <c r="Y19" s="41">
        <f t="shared" si="0"/>
        <v>6.1046479861319778</v>
      </c>
    </row>
    <row r="20" spans="1:25" ht="21" customHeight="1">
      <c r="A20" s="2">
        <v>12</v>
      </c>
      <c r="B20" s="28" t="s">
        <v>16</v>
      </c>
      <c r="C20" s="24"/>
      <c r="D20" s="11"/>
      <c r="E20" s="24"/>
      <c r="F20" s="11">
        <v>9547290580</v>
      </c>
      <c r="G20" s="24"/>
      <c r="H20" s="11">
        <v>1107195652</v>
      </c>
      <c r="I20" s="24"/>
      <c r="J20" s="11">
        <v>1522854791</v>
      </c>
      <c r="K20" s="4"/>
      <c r="L20" s="10">
        <v>0</v>
      </c>
      <c r="M20" s="4"/>
      <c r="N20" s="10">
        <v>0</v>
      </c>
      <c r="O20" s="24"/>
      <c r="P20" s="11">
        <f t="shared" si="1"/>
        <v>2630050443</v>
      </c>
      <c r="Q20" s="42" t="s">
        <v>60</v>
      </c>
      <c r="R20" s="43">
        <v>34.695622537428925</v>
      </c>
      <c r="S20" s="17">
        <v>34.378075554546143</v>
      </c>
      <c r="T20" s="39">
        <v>30.079866158683622</v>
      </c>
      <c r="U20" s="35"/>
      <c r="V20" s="11"/>
      <c r="W20" s="17" t="e">
        <f t="shared" si="2"/>
        <v>#DIV/0!</v>
      </c>
      <c r="X20" s="21" t="e">
        <f t="shared" si="3"/>
        <v>#DIV/0!</v>
      </c>
      <c r="Y20" s="41">
        <f t="shared" si="0"/>
        <v>27.547610717008258</v>
      </c>
    </row>
    <row r="21" spans="1:25" ht="21" customHeight="1">
      <c r="A21" s="2">
        <v>13</v>
      </c>
      <c r="B21" s="28" t="s">
        <v>17</v>
      </c>
      <c r="C21" s="24"/>
      <c r="D21" s="11"/>
      <c r="E21" s="24"/>
      <c r="F21" s="11">
        <v>8962986176</v>
      </c>
      <c r="G21" s="24"/>
      <c r="H21" s="11">
        <v>1875185346</v>
      </c>
      <c r="I21" s="24"/>
      <c r="J21" s="11">
        <v>1324329671</v>
      </c>
      <c r="K21" s="4"/>
      <c r="L21" s="10">
        <v>0</v>
      </c>
      <c r="M21" s="4"/>
      <c r="N21" s="10">
        <v>0</v>
      </c>
      <c r="O21" s="24"/>
      <c r="P21" s="11">
        <f t="shared" si="1"/>
        <v>3199515017</v>
      </c>
      <c r="Q21" s="17">
        <v>30.282051282051281</v>
      </c>
      <c r="R21" s="17">
        <v>44.210206045507888</v>
      </c>
      <c r="S21" s="17">
        <v>34.242424242424242</v>
      </c>
      <c r="T21" s="39">
        <v>29.580090630346227</v>
      </c>
      <c r="U21" s="35"/>
      <c r="V21" s="11"/>
      <c r="W21" s="17" t="e">
        <f t="shared" si="2"/>
        <v>#DIV/0!</v>
      </c>
      <c r="X21" s="21" t="e">
        <f t="shared" si="3"/>
        <v>#DIV/0!</v>
      </c>
      <c r="Y21" s="41">
        <f t="shared" si="0"/>
        <v>35.6969759204502</v>
      </c>
    </row>
    <row r="22" spans="1:25" ht="21" customHeight="1">
      <c r="A22" s="2">
        <v>14</v>
      </c>
      <c r="B22" s="28" t="s">
        <v>20</v>
      </c>
      <c r="C22" s="24"/>
      <c r="D22" s="11"/>
      <c r="E22" s="24"/>
      <c r="F22" s="11">
        <v>12573189597</v>
      </c>
      <c r="G22" s="24"/>
      <c r="H22" s="11">
        <v>2014031382</v>
      </c>
      <c r="I22" s="24"/>
      <c r="J22" s="11">
        <v>3495970011</v>
      </c>
      <c r="K22" s="4"/>
      <c r="L22" s="10">
        <v>0</v>
      </c>
      <c r="M22" s="4"/>
      <c r="N22" s="10">
        <v>0</v>
      </c>
      <c r="O22" s="24"/>
      <c r="P22" s="11">
        <f t="shared" si="1"/>
        <v>5510001393</v>
      </c>
      <c r="Q22" s="17">
        <v>31.093093409098881</v>
      </c>
      <c r="R22" s="17">
        <v>26.219478146805447</v>
      </c>
      <c r="S22" s="17">
        <v>29.043404771016707</v>
      </c>
      <c r="T22" s="39">
        <v>28.124178258527127</v>
      </c>
      <c r="U22" s="35"/>
      <c r="V22" s="11"/>
      <c r="W22" s="17" t="e">
        <f t="shared" si="2"/>
        <v>#DIV/0!</v>
      </c>
      <c r="X22" s="21" t="e">
        <f t="shared" si="3"/>
        <v>#DIV/0!</v>
      </c>
      <c r="Y22" s="41">
        <f t="shared" si="0"/>
        <v>43.823417681657347</v>
      </c>
    </row>
    <row r="23" spans="1:25" ht="21" customHeight="1">
      <c r="A23" s="2">
        <v>15</v>
      </c>
      <c r="B23" s="28" t="s">
        <v>18</v>
      </c>
      <c r="C23" s="24"/>
      <c r="D23" s="11"/>
      <c r="E23" s="24"/>
      <c r="F23" s="11">
        <v>6273034277</v>
      </c>
      <c r="G23" s="24"/>
      <c r="H23" s="11">
        <v>422892636</v>
      </c>
      <c r="I23" s="24"/>
      <c r="J23" s="11">
        <v>1136787171</v>
      </c>
      <c r="K23" s="4"/>
      <c r="L23" s="10">
        <v>0</v>
      </c>
      <c r="M23" s="4"/>
      <c r="N23" s="10">
        <v>0</v>
      </c>
      <c r="O23" s="24"/>
      <c r="P23" s="11">
        <f t="shared" si="1"/>
        <v>1559679807</v>
      </c>
      <c r="Q23" s="17">
        <v>24.518976910281257</v>
      </c>
      <c r="R23" s="17">
        <v>18.589502713400794</v>
      </c>
      <c r="S23" s="17">
        <v>6.4582660570075339</v>
      </c>
      <c r="T23" s="39">
        <v>18.884017722429341</v>
      </c>
      <c r="U23" s="35"/>
      <c r="V23" s="11"/>
      <c r="W23" s="17" t="e">
        <f t="shared" si="2"/>
        <v>#DIV/0!</v>
      </c>
      <c r="X23" s="21" t="e">
        <f t="shared" si="3"/>
        <v>#DIV/0!</v>
      </c>
      <c r="Y23" s="41">
        <f t="shared" si="0"/>
        <v>24.863243816768961</v>
      </c>
    </row>
    <row r="24" spans="1:25" ht="21" customHeight="1">
      <c r="A24" s="2">
        <v>16</v>
      </c>
      <c r="B24" s="28" t="s">
        <v>19</v>
      </c>
      <c r="C24" s="24"/>
      <c r="D24" s="11"/>
      <c r="E24" s="24"/>
      <c r="F24" s="11">
        <v>5216903760</v>
      </c>
      <c r="G24" s="24"/>
      <c r="H24" s="11">
        <v>418364150</v>
      </c>
      <c r="I24" s="24"/>
      <c r="J24" s="11">
        <v>1347555200</v>
      </c>
      <c r="K24" s="4"/>
      <c r="L24" s="10">
        <v>0</v>
      </c>
      <c r="M24" s="4"/>
      <c r="N24" s="10">
        <v>0</v>
      </c>
      <c r="O24" s="24"/>
      <c r="P24" s="11">
        <f t="shared" si="1"/>
        <v>1765919350</v>
      </c>
      <c r="Q24" s="17">
        <v>35.307532135707</v>
      </c>
      <c r="R24" s="17">
        <v>28.373339559303691</v>
      </c>
      <c r="S24" s="17">
        <v>25.058677000263046</v>
      </c>
      <c r="T24" s="39">
        <v>29.231935807182783</v>
      </c>
      <c r="U24" s="35"/>
      <c r="V24" s="11"/>
      <c r="W24" s="17" t="e">
        <f t="shared" si="2"/>
        <v>#DIV/0!</v>
      </c>
      <c r="X24" s="21" t="e">
        <f t="shared" si="3"/>
        <v>#DIV/0!</v>
      </c>
      <c r="Y24" s="41">
        <f t="shared" si="0"/>
        <v>33.849950684158294</v>
      </c>
    </row>
    <row r="25" spans="1:25" ht="21" customHeight="1">
      <c r="A25" s="2">
        <v>17</v>
      </c>
      <c r="B25" s="28" t="s">
        <v>24</v>
      </c>
      <c r="C25" s="24"/>
      <c r="D25" s="11"/>
      <c r="E25" s="24"/>
      <c r="F25" s="11">
        <v>1977753741</v>
      </c>
      <c r="G25" s="24"/>
      <c r="H25" s="11">
        <v>291989057</v>
      </c>
      <c r="I25" s="24"/>
      <c r="J25" s="11">
        <v>463630982</v>
      </c>
      <c r="K25" s="4"/>
      <c r="L25" s="10">
        <v>0</v>
      </c>
      <c r="M25" s="4"/>
      <c r="N25" s="10">
        <v>0</v>
      </c>
      <c r="O25" s="24"/>
      <c r="P25" s="11">
        <f t="shared" si="1"/>
        <v>755620039</v>
      </c>
      <c r="Q25" s="17">
        <v>45.585630825343692</v>
      </c>
      <c r="R25" s="17">
        <v>37.851650159491683</v>
      </c>
      <c r="S25" s="17">
        <v>59.767600185010423</v>
      </c>
      <c r="T25" s="39">
        <v>40.874135186298254</v>
      </c>
      <c r="U25" s="35"/>
      <c r="V25" s="11"/>
      <c r="W25" s="17" t="e">
        <f t="shared" si="2"/>
        <v>#DIV/0!</v>
      </c>
      <c r="X25" s="21" t="e">
        <f t="shared" si="3"/>
        <v>#DIV/0!</v>
      </c>
      <c r="Y25" s="41">
        <f t="shared" si="0"/>
        <v>38.205971923377085</v>
      </c>
    </row>
    <row r="26" spans="1:25" ht="21" customHeight="1">
      <c r="A26" s="2">
        <v>18</v>
      </c>
      <c r="B26" s="28" t="s">
        <v>25</v>
      </c>
      <c r="C26" s="24"/>
      <c r="D26" s="11"/>
      <c r="E26" s="24"/>
      <c r="F26" s="11">
        <v>8582607160</v>
      </c>
      <c r="G26" s="24"/>
      <c r="H26" s="11">
        <v>941487295</v>
      </c>
      <c r="I26" s="24"/>
      <c r="J26" s="11">
        <v>955189039</v>
      </c>
      <c r="K26" s="4"/>
      <c r="L26" s="10">
        <v>0</v>
      </c>
      <c r="M26" s="4"/>
      <c r="N26" s="10">
        <v>0</v>
      </c>
      <c r="O26" s="24"/>
      <c r="P26" s="11">
        <f t="shared" si="1"/>
        <v>1896676334</v>
      </c>
      <c r="Q26" s="17">
        <v>28.27683615819209</v>
      </c>
      <c r="R26" s="17">
        <v>33.228724173319272</v>
      </c>
      <c r="S26" s="17">
        <v>34.491768891479971</v>
      </c>
      <c r="T26" s="39">
        <v>19.010617650862923</v>
      </c>
      <c r="U26" s="35"/>
      <c r="V26" s="11"/>
      <c r="W26" s="17" t="e">
        <f t="shared" si="2"/>
        <v>#DIV/0!</v>
      </c>
      <c r="X26" s="21" t="e">
        <f t="shared" si="3"/>
        <v>#DIV/0!</v>
      </c>
      <c r="Y26" s="41">
        <f t="shared" si="0"/>
        <v>22.099069649134449</v>
      </c>
    </row>
    <row r="27" spans="1:25" ht="21" customHeight="1">
      <c r="A27" s="2">
        <v>19</v>
      </c>
      <c r="B27" s="28" t="s">
        <v>26</v>
      </c>
      <c r="C27" s="24"/>
      <c r="D27" s="11"/>
      <c r="E27" s="24"/>
      <c r="F27" s="11">
        <v>28061888450</v>
      </c>
      <c r="G27" s="24"/>
      <c r="H27" s="11">
        <v>4332302047</v>
      </c>
      <c r="I27" s="24"/>
      <c r="J27" s="11">
        <v>6734578131</v>
      </c>
      <c r="K27" s="4"/>
      <c r="L27" s="10">
        <v>0</v>
      </c>
      <c r="M27" s="4"/>
      <c r="N27" s="10">
        <v>0</v>
      </c>
      <c r="O27" s="24"/>
      <c r="P27" s="11">
        <f t="shared" si="1"/>
        <v>11066880178</v>
      </c>
      <c r="Q27" s="17">
        <v>62.337261503928168</v>
      </c>
      <c r="R27" s="17">
        <v>42.093489734014376</v>
      </c>
      <c r="S27" s="17">
        <v>37.362103174603178</v>
      </c>
      <c r="T27" s="39">
        <v>30.796587635778621</v>
      </c>
      <c r="U27" s="35"/>
      <c r="V27" s="11"/>
      <c r="W27" s="17" t="e">
        <f t="shared" si="2"/>
        <v>#DIV/0!</v>
      </c>
      <c r="X27" s="21" t="e">
        <f t="shared" si="3"/>
        <v>#DIV/0!</v>
      </c>
      <c r="Y27" s="41">
        <f t="shared" si="0"/>
        <v>39.437403500903734</v>
      </c>
    </row>
    <row r="28" spans="1:25" ht="21" customHeight="1">
      <c r="A28" s="2">
        <v>20</v>
      </c>
      <c r="B28" s="28" t="s">
        <v>27</v>
      </c>
      <c r="C28" s="24"/>
      <c r="D28" s="11"/>
      <c r="E28" s="24"/>
      <c r="F28" s="11">
        <v>8306673280</v>
      </c>
      <c r="G28" s="24"/>
      <c r="H28" s="11">
        <v>672085098</v>
      </c>
      <c r="I28" s="24"/>
      <c r="J28" s="11">
        <v>1918234908</v>
      </c>
      <c r="K28" s="4"/>
      <c r="L28" s="10">
        <v>0</v>
      </c>
      <c r="M28" s="4"/>
      <c r="N28" s="10">
        <v>0</v>
      </c>
      <c r="O28" s="24"/>
      <c r="P28" s="11">
        <f t="shared" si="1"/>
        <v>2590320006</v>
      </c>
      <c r="Q28" s="17">
        <v>36.269016690984344</v>
      </c>
      <c r="R28" s="17">
        <v>38.620586238240023</v>
      </c>
      <c r="S28" s="17">
        <v>44.804964249128275</v>
      </c>
      <c r="T28" s="39">
        <v>42.550057125754293</v>
      </c>
      <c r="U28" s="35"/>
      <c r="V28" s="11"/>
      <c r="W28" s="17" t="e">
        <f t="shared" si="2"/>
        <v>#DIV/0!</v>
      </c>
      <c r="X28" s="21" t="e">
        <f t="shared" si="3"/>
        <v>#DIV/0!</v>
      </c>
      <c r="Y28" s="41">
        <f t="shared" si="0"/>
        <v>31.183602853825015</v>
      </c>
    </row>
    <row r="29" spans="1:25" ht="21" customHeight="1">
      <c r="A29" s="2">
        <v>21</v>
      </c>
      <c r="B29" s="28" t="s">
        <v>28</v>
      </c>
      <c r="C29" s="24"/>
      <c r="D29" s="11"/>
      <c r="E29" s="24"/>
      <c r="F29" s="11">
        <v>3044524365</v>
      </c>
      <c r="G29" s="24"/>
      <c r="H29" s="11">
        <v>566525933</v>
      </c>
      <c r="I29" s="24"/>
      <c r="J29" s="11">
        <v>855666340</v>
      </c>
      <c r="K29" s="4"/>
      <c r="L29" s="10">
        <v>0</v>
      </c>
      <c r="M29" s="4"/>
      <c r="N29" s="10">
        <v>0</v>
      </c>
      <c r="O29" s="24"/>
      <c r="P29" s="11">
        <f t="shared" si="1"/>
        <v>1422192273</v>
      </c>
      <c r="Q29" s="17">
        <v>58.064516129032256</v>
      </c>
      <c r="R29" s="17">
        <v>59.074570686652017</v>
      </c>
      <c r="S29" s="17">
        <v>65.989861111111111</v>
      </c>
      <c r="T29" s="39">
        <v>59.845289629588351</v>
      </c>
      <c r="U29" s="35"/>
      <c r="V29" s="11"/>
      <c r="W29" s="17" t="e">
        <f t="shared" si="2"/>
        <v>#DIV/0!</v>
      </c>
      <c r="X29" s="21" t="e">
        <f t="shared" si="3"/>
        <v>#DIV/0!</v>
      </c>
      <c r="Y29" s="41">
        <f t="shared" si="0"/>
        <v>46.713118454547171</v>
      </c>
    </row>
    <row r="30" spans="1:25" ht="21" customHeight="1">
      <c r="A30" s="2">
        <v>22</v>
      </c>
      <c r="B30" s="28" t="s">
        <v>29</v>
      </c>
      <c r="C30" s="24"/>
      <c r="D30" s="11"/>
      <c r="E30" s="24"/>
      <c r="F30" s="11">
        <v>7024862405</v>
      </c>
      <c r="G30" s="24"/>
      <c r="H30" s="11">
        <v>484770565</v>
      </c>
      <c r="I30" s="24"/>
      <c r="J30" s="11">
        <v>1336337778</v>
      </c>
      <c r="K30" s="4"/>
      <c r="L30" s="10">
        <v>0</v>
      </c>
      <c r="M30" s="4"/>
      <c r="N30" s="10">
        <v>0</v>
      </c>
      <c r="O30" s="24"/>
      <c r="P30" s="11">
        <f t="shared" si="1"/>
        <v>1821108343</v>
      </c>
      <c r="Q30" s="17">
        <v>38.165584415584419</v>
      </c>
      <c r="R30" s="17">
        <v>29.451283450944562</v>
      </c>
      <c r="S30" s="17">
        <v>48.485941667759853</v>
      </c>
      <c r="T30" s="39">
        <v>33.895684435213703</v>
      </c>
      <c r="U30" s="35"/>
      <c r="V30" s="11"/>
      <c r="W30" s="17" t="e">
        <f t="shared" si="2"/>
        <v>#DIV/0!</v>
      </c>
      <c r="X30" s="21" t="e">
        <f t="shared" si="3"/>
        <v>#DIV/0!</v>
      </c>
      <c r="Y30" s="41">
        <f t="shared" si="0"/>
        <v>25.923758189253814</v>
      </c>
    </row>
    <row r="31" spans="1:25" ht="21" customHeight="1">
      <c r="A31" s="2">
        <v>23</v>
      </c>
      <c r="B31" s="28" t="s">
        <v>36</v>
      </c>
      <c r="C31" s="24"/>
      <c r="D31" s="11"/>
      <c r="E31" s="24"/>
      <c r="F31" s="11">
        <v>2041071626</v>
      </c>
      <c r="G31" s="24"/>
      <c r="H31" s="11">
        <v>406780500</v>
      </c>
      <c r="I31" s="24"/>
      <c r="J31" s="11">
        <v>520215530</v>
      </c>
      <c r="K31" s="4"/>
      <c r="L31" s="10">
        <v>0</v>
      </c>
      <c r="M31" s="4"/>
      <c r="N31" s="10">
        <v>0</v>
      </c>
      <c r="O31" s="24"/>
      <c r="P31" s="11">
        <f t="shared" si="1"/>
        <v>926996030</v>
      </c>
      <c r="Q31" s="17">
        <v>47.387005041457087</v>
      </c>
      <c r="R31" s="17">
        <v>39.268546593139945</v>
      </c>
      <c r="S31" s="17">
        <v>47.891600115271693</v>
      </c>
      <c r="T31" s="39">
        <v>50.083021520029739</v>
      </c>
      <c r="U31" s="35"/>
      <c r="V31" s="11"/>
      <c r="W31" s="17" t="e">
        <f t="shared" si="2"/>
        <v>#DIV/0!</v>
      </c>
      <c r="X31" s="21" t="e">
        <f t="shared" si="3"/>
        <v>#DIV/0!</v>
      </c>
      <c r="Y31" s="41">
        <f t="shared" si="0"/>
        <v>45.41712393585545</v>
      </c>
    </row>
    <row r="32" spans="1:25" ht="21" customHeight="1">
      <c r="A32" s="2">
        <v>24</v>
      </c>
      <c r="B32" s="28" t="s">
        <v>37</v>
      </c>
      <c r="C32" s="24"/>
      <c r="D32" s="11"/>
      <c r="E32" s="24"/>
      <c r="F32" s="11">
        <v>2685454803</v>
      </c>
      <c r="G32" s="24"/>
      <c r="H32" s="11">
        <v>757870250</v>
      </c>
      <c r="I32" s="24"/>
      <c r="J32" s="11">
        <v>514924750</v>
      </c>
      <c r="K32" s="4"/>
      <c r="L32" s="10">
        <v>0</v>
      </c>
      <c r="M32" s="4"/>
      <c r="N32" s="10">
        <v>0</v>
      </c>
      <c r="O32" s="24"/>
      <c r="P32" s="11">
        <f t="shared" si="1"/>
        <v>1272795000</v>
      </c>
      <c r="Q32" s="17">
        <v>39.494762925884551</v>
      </c>
      <c r="R32" s="17">
        <v>34.606219513290192</v>
      </c>
      <c r="S32" s="17">
        <v>13.620902906617191</v>
      </c>
      <c r="T32" s="39">
        <v>43.958489056390682</v>
      </c>
      <c r="U32" s="35"/>
      <c r="V32" s="11"/>
      <c r="W32" s="17" t="e">
        <f t="shared" si="2"/>
        <v>#DIV/0!</v>
      </c>
      <c r="X32" s="21" t="e">
        <f t="shared" si="3"/>
        <v>#DIV/0!</v>
      </c>
      <c r="Y32" s="41">
        <f t="shared" si="0"/>
        <v>47.39588238752421</v>
      </c>
    </row>
    <row r="33" spans="1:25" ht="21" customHeight="1">
      <c r="A33" s="2">
        <v>25</v>
      </c>
      <c r="B33" s="28" t="s">
        <v>38</v>
      </c>
      <c r="C33" s="24"/>
      <c r="D33" s="11"/>
      <c r="E33" s="24"/>
      <c r="F33" s="11">
        <v>11253032712</v>
      </c>
      <c r="G33" s="24"/>
      <c r="H33" s="11">
        <v>1524122000</v>
      </c>
      <c r="I33" s="24"/>
      <c r="J33" s="11">
        <v>3849494600</v>
      </c>
      <c r="K33" s="4"/>
      <c r="L33" s="10">
        <v>0</v>
      </c>
      <c r="M33" s="4"/>
      <c r="N33" s="10">
        <v>0</v>
      </c>
      <c r="O33" s="24"/>
      <c r="P33" s="11">
        <f t="shared" si="1"/>
        <v>5373616600</v>
      </c>
      <c r="Q33" s="17">
        <v>42.759462759462764</v>
      </c>
      <c r="R33" s="17">
        <v>31.050978954688144</v>
      </c>
      <c r="S33" s="17">
        <v>21.275899739775124</v>
      </c>
      <c r="T33" s="39">
        <v>40.717934195374276</v>
      </c>
      <c r="U33" s="35"/>
      <c r="V33" s="11"/>
      <c r="W33" s="17" t="e">
        <f t="shared" si="2"/>
        <v>#DIV/0!</v>
      </c>
      <c r="X33" s="21" t="e">
        <f t="shared" si="3"/>
        <v>#DIV/0!</v>
      </c>
      <c r="Y33" s="41">
        <f t="shared" si="0"/>
        <v>47.752608008236635</v>
      </c>
    </row>
    <row r="34" spans="1:25" ht="21" customHeight="1">
      <c r="A34" s="2">
        <v>26</v>
      </c>
      <c r="B34" s="28" t="s">
        <v>39</v>
      </c>
      <c r="C34" s="24"/>
      <c r="D34" s="11"/>
      <c r="E34" s="24"/>
      <c r="F34" s="11">
        <v>185873032</v>
      </c>
      <c r="G34" s="24"/>
      <c r="H34" s="11">
        <v>30531500</v>
      </c>
      <c r="I34" s="24"/>
      <c r="J34" s="11">
        <v>27086239</v>
      </c>
      <c r="K34" s="4"/>
      <c r="L34" s="10">
        <v>0</v>
      </c>
      <c r="M34" s="4"/>
      <c r="N34" s="10">
        <v>0</v>
      </c>
      <c r="O34" s="24"/>
      <c r="P34" s="11">
        <f t="shared" si="1"/>
        <v>57617739</v>
      </c>
      <c r="Q34" s="17">
        <v>42.737161467956824</v>
      </c>
      <c r="R34" s="17">
        <v>42.737161467956824</v>
      </c>
      <c r="S34" s="17">
        <v>26.371356873544041</v>
      </c>
      <c r="T34" s="39">
        <v>26.371356873544038</v>
      </c>
      <c r="U34" s="35"/>
      <c r="V34" s="11"/>
      <c r="W34" s="17" t="e">
        <f t="shared" si="2"/>
        <v>#DIV/0!</v>
      </c>
      <c r="X34" s="21" t="e">
        <f t="shared" si="3"/>
        <v>#DIV/0!</v>
      </c>
      <c r="Y34" s="41">
        <f t="shared" si="0"/>
        <v>30.998439300220809</v>
      </c>
    </row>
    <row r="35" spans="1:25" ht="21" customHeight="1">
      <c r="A35" s="2">
        <v>27</v>
      </c>
      <c r="B35" s="28" t="s">
        <v>40</v>
      </c>
      <c r="C35" s="24"/>
      <c r="D35" s="11"/>
      <c r="E35" s="24"/>
      <c r="F35" s="11">
        <v>7089134701</v>
      </c>
      <c r="G35" s="24"/>
      <c r="H35" s="11">
        <v>305643000</v>
      </c>
      <c r="I35" s="24"/>
      <c r="J35" s="11">
        <v>1885650000</v>
      </c>
      <c r="K35" s="4"/>
      <c r="L35" s="10">
        <v>0</v>
      </c>
      <c r="M35" s="4"/>
      <c r="N35" s="10">
        <v>0</v>
      </c>
      <c r="O35" s="24"/>
      <c r="P35" s="11">
        <f t="shared" si="1"/>
        <v>2191293000</v>
      </c>
      <c r="Q35" s="17">
        <v>43.882147453576025</v>
      </c>
      <c r="R35" s="17">
        <v>28.183616014396605</v>
      </c>
      <c r="S35" s="17">
        <v>36.609044875152776</v>
      </c>
      <c r="T35" s="39">
        <v>34.029983213046229</v>
      </c>
      <c r="U35" s="35"/>
      <c r="V35" s="11"/>
      <c r="W35" s="17" t="e">
        <f t="shared" si="2"/>
        <v>#DIV/0!</v>
      </c>
      <c r="X35" s="21" t="e">
        <f t="shared" si="3"/>
        <v>#DIV/0!</v>
      </c>
      <c r="Y35" s="41">
        <f t="shared" si="0"/>
        <v>30.910584893963065</v>
      </c>
    </row>
    <row r="36" spans="1:25" ht="21" customHeight="1">
      <c r="A36" s="2">
        <v>28</v>
      </c>
      <c r="B36" s="28" t="s">
        <v>35</v>
      </c>
      <c r="C36" s="24"/>
      <c r="D36" s="11"/>
      <c r="E36" s="24"/>
      <c r="F36" s="11">
        <v>7396836320</v>
      </c>
      <c r="G36" s="24"/>
      <c r="H36" s="11">
        <v>601650711</v>
      </c>
      <c r="I36" s="24"/>
      <c r="J36" s="11">
        <v>1667418063</v>
      </c>
      <c r="K36" s="4"/>
      <c r="L36" s="10">
        <v>0</v>
      </c>
      <c r="M36" s="4"/>
      <c r="N36" s="10">
        <v>0</v>
      </c>
      <c r="O36" s="24"/>
      <c r="P36" s="11">
        <f t="shared" si="1"/>
        <v>2269068774</v>
      </c>
      <c r="Q36" s="17">
        <v>46.709548313321925</v>
      </c>
      <c r="R36" s="17">
        <v>40.386989488392587</v>
      </c>
      <c r="S36" s="17">
        <v>35.882418863188086</v>
      </c>
      <c r="T36" s="39">
        <v>39.26076605725445</v>
      </c>
      <c r="U36" s="35"/>
      <c r="V36" s="11"/>
      <c r="W36" s="17" t="e">
        <f t="shared" si="2"/>
        <v>#DIV/0!</v>
      </c>
      <c r="X36" s="21" t="e">
        <f t="shared" si="3"/>
        <v>#DIV/0!</v>
      </c>
      <c r="Y36" s="41">
        <f t="shared" si="0"/>
        <v>30.676206364939546</v>
      </c>
    </row>
    <row r="37" spans="1:25" ht="21" customHeight="1">
      <c r="A37" s="2">
        <v>29</v>
      </c>
      <c r="B37" s="28" t="s">
        <v>34</v>
      </c>
      <c r="C37" s="24"/>
      <c r="D37" s="11"/>
      <c r="E37" s="24"/>
      <c r="F37" s="11">
        <v>5692534845</v>
      </c>
      <c r="G37" s="24"/>
      <c r="H37" s="11">
        <v>554409491</v>
      </c>
      <c r="I37" s="24"/>
      <c r="J37" s="11">
        <v>1186997543</v>
      </c>
      <c r="K37" s="4"/>
      <c r="L37" s="10">
        <v>0</v>
      </c>
      <c r="M37" s="4"/>
      <c r="N37" s="10">
        <v>0</v>
      </c>
      <c r="O37" s="24"/>
      <c r="P37" s="11">
        <f t="shared" si="1"/>
        <v>1741407034</v>
      </c>
      <c r="Q37" s="17">
        <v>33.920841063698212</v>
      </c>
      <c r="R37" s="17">
        <v>31.67152199619709</v>
      </c>
      <c r="S37" s="17">
        <v>43.923900173900172</v>
      </c>
      <c r="T37" s="39">
        <v>39.96348501965339</v>
      </c>
      <c r="U37" s="35"/>
      <c r="V37" s="11"/>
      <c r="W37" s="17" t="e">
        <f t="shared" si="2"/>
        <v>#DIV/0!</v>
      </c>
      <c r="X37" s="21" t="e">
        <f t="shared" si="3"/>
        <v>#DIV/0!</v>
      </c>
      <c r="Y37" s="41">
        <f t="shared" si="0"/>
        <v>30.591064989783124</v>
      </c>
    </row>
    <row r="38" spans="1:25" ht="21" customHeight="1">
      <c r="A38" s="2">
        <v>30</v>
      </c>
      <c r="B38" s="28" t="s">
        <v>33</v>
      </c>
      <c r="C38" s="24"/>
      <c r="D38" s="11"/>
      <c r="E38" s="24"/>
      <c r="F38" s="11">
        <v>6711075447</v>
      </c>
      <c r="G38" s="24"/>
      <c r="H38" s="11">
        <v>561287687</v>
      </c>
      <c r="I38" s="24"/>
      <c r="J38" s="11">
        <v>1428978865</v>
      </c>
      <c r="K38" s="4"/>
      <c r="L38" s="10">
        <v>0</v>
      </c>
      <c r="M38" s="4"/>
      <c r="N38" s="10">
        <v>0</v>
      </c>
      <c r="O38" s="24"/>
      <c r="P38" s="11">
        <f t="shared" si="1"/>
        <v>1990266552</v>
      </c>
      <c r="Q38" s="17">
        <v>47.703399541634823</v>
      </c>
      <c r="R38" s="17">
        <v>51.566310519187383</v>
      </c>
      <c r="S38" s="17">
        <v>48.907713036529117</v>
      </c>
      <c r="T38" s="39">
        <v>35.34007949441515</v>
      </c>
      <c r="U38" s="35"/>
      <c r="V38" s="11"/>
      <c r="W38" s="17" t="e">
        <f t="shared" si="2"/>
        <v>#DIV/0!</v>
      </c>
      <c r="X38" s="21" t="e">
        <f t="shared" si="3"/>
        <v>#DIV/0!</v>
      </c>
      <c r="Y38" s="41">
        <f t="shared" si="0"/>
        <v>29.656447282077469</v>
      </c>
    </row>
    <row r="39" spans="1:25" ht="21" customHeight="1">
      <c r="A39" s="2">
        <v>31</v>
      </c>
      <c r="B39" s="28" t="s">
        <v>32</v>
      </c>
      <c r="C39" s="24"/>
      <c r="D39" s="11"/>
      <c r="E39" s="24"/>
      <c r="F39" s="11">
        <v>5332863106</v>
      </c>
      <c r="G39" s="24"/>
      <c r="H39" s="11">
        <v>694573600</v>
      </c>
      <c r="I39" s="24"/>
      <c r="J39" s="11">
        <v>1043499850</v>
      </c>
      <c r="K39" s="4"/>
      <c r="L39" s="10">
        <v>0</v>
      </c>
      <c r="M39" s="4"/>
      <c r="N39" s="10">
        <v>0</v>
      </c>
      <c r="O39" s="24"/>
      <c r="P39" s="11">
        <f t="shared" si="1"/>
        <v>1738073450</v>
      </c>
      <c r="Q39" s="17">
        <v>50.18667125224502</v>
      </c>
      <c r="R39" s="17">
        <v>35.913952227224883</v>
      </c>
      <c r="S39" s="17">
        <v>55.29628266470371</v>
      </c>
      <c r="T39" s="39">
        <v>40.437203835569875</v>
      </c>
      <c r="U39" s="35"/>
      <c r="V39" s="11"/>
      <c r="W39" s="17" t="e">
        <f t="shared" si="2"/>
        <v>#DIV/0!</v>
      </c>
      <c r="X39" s="21" t="e">
        <f t="shared" si="3"/>
        <v>#DIV/0!</v>
      </c>
      <c r="Y39" s="41">
        <f t="shared" si="0"/>
        <v>32.59175072475599</v>
      </c>
    </row>
    <row r="40" spans="1:25" ht="21" customHeight="1">
      <c r="A40" s="2">
        <v>32</v>
      </c>
      <c r="B40" s="28" t="s">
        <v>31</v>
      </c>
      <c r="C40" s="24"/>
      <c r="D40" s="11"/>
      <c r="E40" s="24"/>
      <c r="F40" s="11">
        <v>6234167320</v>
      </c>
      <c r="G40" s="24"/>
      <c r="H40" s="11">
        <v>863028868</v>
      </c>
      <c r="I40" s="24"/>
      <c r="J40" s="11">
        <v>1195794753</v>
      </c>
      <c r="K40" s="4"/>
      <c r="L40" s="10">
        <v>0</v>
      </c>
      <c r="M40" s="4"/>
      <c r="N40" s="10">
        <v>0</v>
      </c>
      <c r="O40" s="24"/>
      <c r="P40" s="11">
        <f t="shared" si="1"/>
        <v>2058823621</v>
      </c>
      <c r="Q40" s="17">
        <v>55.55555555555555</v>
      </c>
      <c r="R40" s="17">
        <v>44.427855261416077</v>
      </c>
      <c r="S40" s="17">
        <v>48.41959116152664</v>
      </c>
      <c r="T40" s="39">
        <v>45.927299647401256</v>
      </c>
      <c r="U40" s="35"/>
      <c r="V40" s="11"/>
      <c r="W40" s="17" t="e">
        <f t="shared" si="2"/>
        <v>#DIV/0!</v>
      </c>
      <c r="X40" s="21" t="e">
        <f t="shared" si="3"/>
        <v>#DIV/0!</v>
      </c>
      <c r="Y40" s="41">
        <f t="shared" si="0"/>
        <v>33.024837405230244</v>
      </c>
    </row>
    <row r="41" spans="1:25" ht="21" customHeight="1" thickBot="1">
      <c r="A41" s="12">
        <v>33</v>
      </c>
      <c r="B41" s="29" t="s">
        <v>30</v>
      </c>
      <c r="C41" s="25"/>
      <c r="D41" s="13"/>
      <c r="E41" s="25"/>
      <c r="F41" s="13">
        <v>4950902267</v>
      </c>
      <c r="G41" s="25"/>
      <c r="H41" s="13">
        <v>687119587</v>
      </c>
      <c r="I41" s="25"/>
      <c r="J41" s="13">
        <v>699970000</v>
      </c>
      <c r="K41" s="4"/>
      <c r="L41" s="10">
        <v>0</v>
      </c>
      <c r="M41" s="4"/>
      <c r="N41" s="10">
        <v>0</v>
      </c>
      <c r="O41" s="25"/>
      <c r="P41" s="13">
        <f t="shared" si="1"/>
        <v>1387089587</v>
      </c>
      <c r="Q41" s="18">
        <v>50.462962962962962</v>
      </c>
      <c r="R41" s="18">
        <v>56.642621265999729</v>
      </c>
      <c r="S41" s="18">
        <v>56.645299145299148</v>
      </c>
      <c r="T41" s="40">
        <v>49.664131732066309</v>
      </c>
      <c r="U41" s="36"/>
      <c r="V41" s="13"/>
      <c r="W41" s="18" t="e">
        <f t="shared" si="2"/>
        <v>#DIV/0!</v>
      </c>
      <c r="X41" s="22" t="e">
        <f t="shared" si="3"/>
        <v>#DIV/0!</v>
      </c>
      <c r="Y41" s="41">
        <f t="shared" si="0"/>
        <v>28.016905044673951</v>
      </c>
    </row>
    <row r="42" spans="1:25" ht="29.25" customHeight="1" thickBot="1">
      <c r="A42" s="196" t="s">
        <v>41</v>
      </c>
      <c r="B42" s="197"/>
      <c r="C42" s="26">
        <f>SUM(C9:C41)</f>
        <v>0</v>
      </c>
      <c r="D42" s="14">
        <f>SUM(D9:D41)</f>
        <v>441024866180</v>
      </c>
      <c r="E42" s="26">
        <f>SUM(E9:E41)</f>
        <v>0</v>
      </c>
      <c r="F42" s="14">
        <f>SUM(F9:F41)</f>
        <v>677500670925</v>
      </c>
      <c r="G42" s="27"/>
      <c r="H42" s="14">
        <f>SUM(H9:H41)</f>
        <v>46233012059</v>
      </c>
      <c r="I42" s="27"/>
      <c r="J42" s="14">
        <f>SUM(J9:J41)</f>
        <v>121302114027</v>
      </c>
      <c r="K42" s="15" t="e">
        <f>AVERAGE(K9,K10,K11,K12,K13,K14,K15,K16,K17,K18,K19,K20,K21,K22,K23,K24,K25,K26,K27,K28,K29,K30,K31,K32,K33,K34,K35,K36,K37,K38,K39,K40,K41)</f>
        <v>#DIV/0!</v>
      </c>
      <c r="L42" s="14">
        <f>SUM(L9:L41)</f>
        <v>0</v>
      </c>
      <c r="M42" s="15" t="e">
        <f>AVERAGE(M9,M10,M11,M12,M13,M14,M15,M16,M17,M18,M19,M20,M21,M22,M23,M24,M25,M26,M27,M28,M29,M30,M31,M32,M33,M34,M35,M36,M37,M38,M39,M40,M41)</f>
        <v>#DIV/0!</v>
      </c>
      <c r="N42" s="14">
        <f>SUM(N9:N41)</f>
        <v>0</v>
      </c>
      <c r="O42" s="27"/>
      <c r="P42" s="14">
        <f>SUM(P9:P41)</f>
        <v>167535126086</v>
      </c>
      <c r="Q42" s="15">
        <f>AVERAGE(Q9,Q10,Q11,Q12,Q13,Q14,Q15,Q16,Q17,Q18,Q19,Q20,Q21,Q22,Q23,Q24,Q25,Q26,Q27,Q28,Q29,Q30,Q31,Q32,Q33,Q34,Q35,Q36,Q37,Q38,Q39,Q40,Q41)</f>
        <v>41.331266998939277</v>
      </c>
      <c r="R42" s="15">
        <f>AVERAGE(R9,R10,R11,R12,R13,R14,R15,R16,R17,R18,R19,R20,R21,R22,R23,R24,R25,R26,R27,R28,R29,R30,R31,R32,R33,R34,R35,R36,R37,R38,R39,R40,R41)</f>
        <v>35.827814928729929</v>
      </c>
      <c r="S42" s="15">
        <f>AVERAGE(S9,S10,S11,S12,S13,S14,S15,S16,S17,S18,S19,S20,S21,S22,S23,S24,S25,S26,S27,S28,S29,S30,S31,S32,S33,S34,S35,S36,S37,S38,S39,S40,S41)</f>
        <v>35.448387428423985</v>
      </c>
      <c r="T42" s="44">
        <f>AVERAGE(T9,T10,T11,T12,T13,T14,T15,T16,T17,T18,T19,T20,T21,T22,T23,T24,T25,T26,T27,T28,T29,T30,T31,T32,T33,T34,T35,T36,T37,T38,T39,T40,T41)</f>
        <v>34.996623608432692</v>
      </c>
      <c r="U42" s="37" t="e">
        <f>AVERAGE(U9,U10,U11,U12,U13,U14,U15,U16,U17,U18,U19,U20,U21,U22,U23,U24,U25,U26,U27,U28,U29,U30,U31,U32,U33,U34,U35,U36,U37,U38,U39,U40,U41)</f>
        <v>#DIV/0!</v>
      </c>
      <c r="V42" s="14">
        <f>SUM(V9:V41)</f>
        <v>259555963682</v>
      </c>
      <c r="W42" s="15" t="e">
        <f>AVERAGE(W9,W10,W11,W12,W13,W14,W15,W16,W17,W18,W19,W20,W21,W22,W23,W24,W25,W26,W27,W28,W29,W30,W31,W32,W33,W34,W35,W36,W37,W38,W39,W40,W41)</f>
        <v>#DIV/0!</v>
      </c>
      <c r="X42" s="20">
        <f>V42/D42*100</f>
        <v>58.852909118295557</v>
      </c>
    </row>
    <row r="43" spans="1:25" ht="15.75" thickTop="1"/>
  </sheetData>
  <mergeCells count="19">
    <mergeCell ref="A42:B42"/>
    <mergeCell ref="G6:H6"/>
    <mergeCell ref="I6:J6"/>
    <mergeCell ref="G5:P5"/>
    <mergeCell ref="O6:P6"/>
    <mergeCell ref="A5:A7"/>
    <mergeCell ref="B5:B7"/>
    <mergeCell ref="K6:L6"/>
    <mergeCell ref="M6:N6"/>
    <mergeCell ref="C5:D6"/>
    <mergeCell ref="E5:F6"/>
    <mergeCell ref="Y5:Y6"/>
    <mergeCell ref="Q5:R6"/>
    <mergeCell ref="U5:V6"/>
    <mergeCell ref="W5:X6"/>
    <mergeCell ref="A1:X1"/>
    <mergeCell ref="A2:X2"/>
    <mergeCell ref="A3:X3"/>
    <mergeCell ref="S5:T6"/>
  </mergeCells>
  <pageMargins left="0.70866141732283472" right="0.70866141732283472" top="0.74803149606299213" bottom="0.74803149606299213" header="0.31496062992125984" footer="0.31496062992125984"/>
  <pageSetup paperSize="258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97"/>
  <sheetViews>
    <sheetView tabSelected="1" zoomScale="80" zoomScaleNormal="80" zoomScaleSheetLayoutView="90" workbookViewId="0">
      <selection sqref="A1:AA1"/>
    </sheetView>
  </sheetViews>
  <sheetFormatPr defaultColWidth="8.85546875" defaultRowHeight="15"/>
  <cols>
    <col min="1" max="1" width="9.42578125" style="140" bestFit="1" customWidth="1"/>
    <col min="2" max="2" width="28.5703125" style="140" customWidth="1"/>
    <col min="3" max="3" width="21.28515625" style="140" bestFit="1" customWidth="1"/>
    <col min="4" max="4" width="7.7109375" style="140" bestFit="1" customWidth="1"/>
    <col min="5" max="5" width="7.42578125" style="140" customWidth="1"/>
    <col min="6" max="6" width="13.7109375" style="140" bestFit="1" customWidth="1"/>
    <col min="7" max="7" width="7.28515625" style="140" bestFit="1" customWidth="1"/>
    <col min="8" max="8" width="13.7109375" style="140" bestFit="1" customWidth="1"/>
    <col min="9" max="9" width="7.28515625" style="140" bestFit="1" customWidth="1"/>
    <col min="10" max="10" width="16.28515625" style="140" bestFit="1" customWidth="1"/>
    <col min="11" max="11" width="5.28515625" style="140" customWidth="1"/>
    <col min="12" max="12" width="11.42578125" style="165" bestFit="1" customWidth="1"/>
    <col min="13" max="13" width="5.85546875" style="140" customWidth="1"/>
    <col min="14" max="14" width="12.85546875" style="140" bestFit="1" customWidth="1"/>
    <col min="15" max="15" width="5" style="140" customWidth="1"/>
    <col min="16" max="16" width="12.85546875" style="140" bestFit="1" customWidth="1"/>
    <col min="17" max="17" width="5" style="140" bestFit="1" customWidth="1"/>
    <col min="18" max="18" width="13" style="140" customWidth="1"/>
    <col min="19" max="19" width="7.7109375" style="140" customWidth="1"/>
    <col min="20" max="20" width="13.7109375" style="141" customWidth="1"/>
    <col min="21" max="21" width="7.42578125" style="140" customWidth="1"/>
    <col min="22" max="22" width="11" style="140" customWidth="1"/>
    <col min="23" max="23" width="7.28515625" style="140" bestFit="1" customWidth="1"/>
    <col min="24" max="24" width="13.7109375" style="140" bestFit="1" customWidth="1"/>
    <col min="25" max="25" width="7.28515625" style="140" customWidth="1"/>
    <col min="26" max="26" width="10.140625" style="140" bestFit="1" customWidth="1"/>
    <col min="27" max="27" width="12" style="140" customWidth="1"/>
    <col min="28" max="28" width="8.85546875" style="140"/>
    <col min="29" max="29" width="13" style="140" bestFit="1" customWidth="1"/>
    <col min="30" max="16384" width="8.85546875" style="140"/>
  </cols>
  <sheetData>
    <row r="1" spans="1:29" ht="20.25">
      <c r="A1" s="312" t="s">
        <v>254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176"/>
      <c r="AC1" s="176"/>
    </row>
    <row r="2" spans="1:29" ht="20.25">
      <c r="A2" s="312" t="s">
        <v>35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176"/>
      <c r="AC2" s="176"/>
    </row>
    <row r="3" spans="1:29">
      <c r="L3" s="141"/>
    </row>
    <row r="4" spans="1:29" ht="18.75" customHeight="1">
      <c r="A4" s="323" t="s">
        <v>58</v>
      </c>
      <c r="B4" s="296" t="s">
        <v>100</v>
      </c>
      <c r="C4" s="296" t="s">
        <v>101</v>
      </c>
      <c r="D4" s="278" t="s">
        <v>110</v>
      </c>
      <c r="E4" s="313" t="s">
        <v>102</v>
      </c>
      <c r="F4" s="314"/>
      <c r="G4" s="313" t="s">
        <v>103</v>
      </c>
      <c r="H4" s="314"/>
      <c r="I4" s="313" t="s">
        <v>104</v>
      </c>
      <c r="J4" s="314"/>
      <c r="K4" s="320" t="s">
        <v>57</v>
      </c>
      <c r="L4" s="321"/>
      <c r="M4" s="321"/>
      <c r="N4" s="321"/>
      <c r="O4" s="321"/>
      <c r="P4" s="321"/>
      <c r="Q4" s="321"/>
      <c r="R4" s="321"/>
      <c r="S4" s="313" t="s">
        <v>105</v>
      </c>
      <c r="T4" s="314"/>
      <c r="U4" s="319" t="s">
        <v>106</v>
      </c>
      <c r="V4" s="319"/>
      <c r="W4" s="319" t="s">
        <v>107</v>
      </c>
      <c r="X4" s="319"/>
      <c r="Y4" s="313" t="s">
        <v>108</v>
      </c>
      <c r="Z4" s="314"/>
      <c r="AA4" s="319" t="s">
        <v>109</v>
      </c>
    </row>
    <row r="5" spans="1:29" ht="60.75" customHeight="1">
      <c r="A5" s="324"/>
      <c r="B5" s="297"/>
      <c r="C5" s="297"/>
      <c r="D5" s="279"/>
      <c r="E5" s="315"/>
      <c r="F5" s="316"/>
      <c r="G5" s="317"/>
      <c r="H5" s="318"/>
      <c r="I5" s="317"/>
      <c r="J5" s="318"/>
      <c r="K5" s="320" t="s">
        <v>52</v>
      </c>
      <c r="L5" s="322"/>
      <c r="M5" s="320" t="s">
        <v>53</v>
      </c>
      <c r="N5" s="322"/>
      <c r="O5" s="320" t="s">
        <v>54</v>
      </c>
      <c r="P5" s="322"/>
      <c r="Q5" s="321" t="s">
        <v>55</v>
      </c>
      <c r="R5" s="322"/>
      <c r="S5" s="317"/>
      <c r="T5" s="318"/>
      <c r="U5" s="319"/>
      <c r="V5" s="319"/>
      <c r="W5" s="319"/>
      <c r="X5" s="319"/>
      <c r="Y5" s="317"/>
      <c r="Z5" s="318"/>
      <c r="AA5" s="319"/>
    </row>
    <row r="6" spans="1:29">
      <c r="A6" s="325"/>
      <c r="B6" s="298"/>
      <c r="C6" s="298"/>
      <c r="D6" s="280"/>
      <c r="E6" s="177" t="s">
        <v>3</v>
      </c>
      <c r="F6" s="177" t="s">
        <v>111</v>
      </c>
      <c r="G6" s="177" t="s">
        <v>3</v>
      </c>
      <c r="H6" s="177" t="s">
        <v>111</v>
      </c>
      <c r="I6" s="177" t="s">
        <v>3</v>
      </c>
      <c r="J6" s="177" t="s">
        <v>111</v>
      </c>
      <c r="K6" s="177" t="s">
        <v>3</v>
      </c>
      <c r="L6" s="177" t="s">
        <v>111</v>
      </c>
      <c r="M6" s="177" t="s">
        <v>3</v>
      </c>
      <c r="N6" s="177" t="s">
        <v>111</v>
      </c>
      <c r="O6" s="177" t="s">
        <v>3</v>
      </c>
      <c r="P6" s="177" t="s">
        <v>111</v>
      </c>
      <c r="Q6" s="177" t="s">
        <v>3</v>
      </c>
      <c r="R6" s="177" t="s">
        <v>111</v>
      </c>
      <c r="S6" s="177" t="s">
        <v>3</v>
      </c>
      <c r="T6" s="177" t="s">
        <v>111</v>
      </c>
      <c r="U6" s="177" t="s">
        <v>3</v>
      </c>
      <c r="V6" s="177" t="s">
        <v>111</v>
      </c>
      <c r="W6" s="177" t="s">
        <v>3</v>
      </c>
      <c r="X6" s="177" t="s">
        <v>111</v>
      </c>
      <c r="Y6" s="177" t="s">
        <v>3</v>
      </c>
      <c r="Z6" s="177" t="s">
        <v>111</v>
      </c>
      <c r="AA6" s="319"/>
    </row>
    <row r="7" spans="1:29" ht="26.25" customHeight="1">
      <c r="A7" s="178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  <c r="H7" s="179">
        <v>8</v>
      </c>
      <c r="I7" s="179">
        <v>9</v>
      </c>
      <c r="J7" s="179">
        <v>10</v>
      </c>
      <c r="K7" s="179">
        <v>11</v>
      </c>
      <c r="L7" s="179">
        <v>12</v>
      </c>
      <c r="M7" s="179">
        <v>13</v>
      </c>
      <c r="N7" s="179">
        <v>14</v>
      </c>
      <c r="O7" s="179">
        <v>15</v>
      </c>
      <c r="P7" s="179">
        <v>16</v>
      </c>
      <c r="Q7" s="179">
        <v>17</v>
      </c>
      <c r="R7" s="179">
        <v>18</v>
      </c>
      <c r="S7" s="180" t="s">
        <v>112</v>
      </c>
      <c r="T7" s="179" t="s">
        <v>113</v>
      </c>
      <c r="U7" s="180" t="s">
        <v>114</v>
      </c>
      <c r="V7" s="179" t="s">
        <v>115</v>
      </c>
      <c r="W7" s="179" t="s">
        <v>116</v>
      </c>
      <c r="X7" s="179" t="s">
        <v>117</v>
      </c>
      <c r="Y7" s="180" t="s">
        <v>118</v>
      </c>
      <c r="Z7" s="179" t="s">
        <v>119</v>
      </c>
      <c r="AA7" s="181"/>
    </row>
    <row r="8" spans="1:29" s="142" customFormat="1" ht="20.100000000000001" customHeight="1">
      <c r="A8" s="281" t="s">
        <v>207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3"/>
    </row>
    <row r="9" spans="1:29" s="142" customFormat="1" ht="38.25" customHeight="1">
      <c r="A9" s="284" t="s">
        <v>120</v>
      </c>
      <c r="B9" s="293" t="s">
        <v>208</v>
      </c>
      <c r="C9" s="69" t="s">
        <v>205</v>
      </c>
      <c r="D9" s="70" t="s">
        <v>201</v>
      </c>
      <c r="E9" s="71">
        <v>75</v>
      </c>
      <c r="F9" s="272">
        <f>SUM(F13:F18)</f>
        <v>2439863719</v>
      </c>
      <c r="G9" s="287">
        <v>100</v>
      </c>
      <c r="H9" s="272">
        <f>SUM(H13:H18)</f>
        <v>1363686263</v>
      </c>
      <c r="I9" s="78">
        <v>75</v>
      </c>
      <c r="J9" s="275">
        <f>SUM(J13:J18)</f>
        <v>1182878000</v>
      </c>
      <c r="K9" s="70">
        <v>10</v>
      </c>
      <c r="L9" s="275">
        <f>SUM(L13:L18)</f>
        <v>157973260</v>
      </c>
      <c r="M9" s="70">
        <v>15</v>
      </c>
      <c r="N9" s="275">
        <f>SUM(N13:N22)</f>
        <v>205129872</v>
      </c>
      <c r="O9" s="70">
        <v>20</v>
      </c>
      <c r="P9" s="275">
        <f>SUM(P13:P22)</f>
        <v>287014949</v>
      </c>
      <c r="Q9" s="70">
        <v>25</v>
      </c>
      <c r="R9" s="275">
        <f>SUM(R13:R22)</f>
        <v>511775177</v>
      </c>
      <c r="S9" s="70">
        <f>K9+M9+O9+Q9</f>
        <v>70</v>
      </c>
      <c r="T9" s="326">
        <f>L9+N9+P9+R9</f>
        <v>1161893258</v>
      </c>
      <c r="U9" s="72">
        <f>S9/I9*100</f>
        <v>93.333333333333329</v>
      </c>
      <c r="V9" s="269">
        <f>T9/J9*100</f>
        <v>98.225958890096862</v>
      </c>
      <c r="W9" s="70">
        <f t="shared" ref="W9:W12" si="0">S9</f>
        <v>70</v>
      </c>
      <c r="X9" s="272">
        <f>T9</f>
        <v>1161893258</v>
      </c>
      <c r="Y9" s="73">
        <f t="shared" ref="Y9:Y12" si="1">W9/E9*100</f>
        <v>93.333333333333329</v>
      </c>
      <c r="Z9" s="269">
        <f>X9/F9*100</f>
        <v>47.621235930185982</v>
      </c>
      <c r="AA9" s="290" t="s">
        <v>206</v>
      </c>
    </row>
    <row r="10" spans="1:29" s="142" customFormat="1" ht="42.6" customHeight="1">
      <c r="A10" s="285"/>
      <c r="B10" s="294"/>
      <c r="C10" s="69" t="s">
        <v>198</v>
      </c>
      <c r="D10" s="70" t="s">
        <v>201</v>
      </c>
      <c r="E10" s="71">
        <v>80</v>
      </c>
      <c r="F10" s="273"/>
      <c r="G10" s="288"/>
      <c r="H10" s="273"/>
      <c r="I10" s="78">
        <v>80</v>
      </c>
      <c r="J10" s="276"/>
      <c r="K10" s="70">
        <v>10</v>
      </c>
      <c r="L10" s="276"/>
      <c r="M10" s="70">
        <v>20</v>
      </c>
      <c r="N10" s="276"/>
      <c r="O10" s="70">
        <v>20</v>
      </c>
      <c r="P10" s="276"/>
      <c r="Q10" s="70">
        <v>25</v>
      </c>
      <c r="R10" s="276"/>
      <c r="S10" s="70">
        <f>K10+M10+O10+Q10</f>
        <v>75</v>
      </c>
      <c r="T10" s="327"/>
      <c r="U10" s="72">
        <f>S10/I10*100</f>
        <v>93.75</v>
      </c>
      <c r="V10" s="270"/>
      <c r="W10" s="70">
        <f t="shared" si="0"/>
        <v>75</v>
      </c>
      <c r="X10" s="273"/>
      <c r="Y10" s="73">
        <f t="shared" si="1"/>
        <v>93.75</v>
      </c>
      <c r="Z10" s="270"/>
      <c r="AA10" s="291"/>
    </row>
    <row r="11" spans="1:29" s="142" customFormat="1" ht="42.6" customHeight="1">
      <c r="A11" s="285"/>
      <c r="B11" s="294"/>
      <c r="C11" s="143" t="s">
        <v>209</v>
      </c>
      <c r="D11" s="70" t="s">
        <v>201</v>
      </c>
      <c r="E11" s="71">
        <v>100</v>
      </c>
      <c r="F11" s="273"/>
      <c r="G11" s="288"/>
      <c r="H11" s="273"/>
      <c r="I11" s="78">
        <v>100</v>
      </c>
      <c r="J11" s="276"/>
      <c r="K11" s="70">
        <v>25</v>
      </c>
      <c r="L11" s="276"/>
      <c r="M11" s="70">
        <v>25</v>
      </c>
      <c r="N11" s="276"/>
      <c r="O11" s="70">
        <v>25</v>
      </c>
      <c r="P11" s="276"/>
      <c r="Q11" s="70">
        <v>25</v>
      </c>
      <c r="R11" s="276"/>
      <c r="S11" s="70">
        <f t="shared" ref="S11:S12" si="2">K11+M11+O11+Q11</f>
        <v>100</v>
      </c>
      <c r="T11" s="327"/>
      <c r="U11" s="72">
        <f>S11/I11*100</f>
        <v>100</v>
      </c>
      <c r="V11" s="270"/>
      <c r="W11" s="70">
        <f t="shared" si="0"/>
        <v>100</v>
      </c>
      <c r="X11" s="273"/>
      <c r="Y11" s="73">
        <f t="shared" si="1"/>
        <v>100</v>
      </c>
      <c r="Z11" s="270"/>
      <c r="AA11" s="291"/>
    </row>
    <row r="12" spans="1:29" s="142" customFormat="1" ht="28.5" customHeight="1">
      <c r="A12" s="286"/>
      <c r="B12" s="295"/>
      <c r="C12" s="75" t="s">
        <v>210</v>
      </c>
      <c r="D12" s="70" t="s">
        <v>201</v>
      </c>
      <c r="E12" s="74">
        <v>100</v>
      </c>
      <c r="F12" s="274"/>
      <c r="G12" s="289"/>
      <c r="H12" s="274"/>
      <c r="I12" s="78">
        <v>100</v>
      </c>
      <c r="J12" s="277"/>
      <c r="K12" s="70">
        <v>25</v>
      </c>
      <c r="L12" s="277"/>
      <c r="M12" s="70">
        <v>25</v>
      </c>
      <c r="N12" s="277"/>
      <c r="O12" s="70">
        <v>25</v>
      </c>
      <c r="P12" s="277"/>
      <c r="Q12" s="70">
        <v>25</v>
      </c>
      <c r="R12" s="277"/>
      <c r="S12" s="70">
        <f t="shared" si="2"/>
        <v>100</v>
      </c>
      <c r="T12" s="328"/>
      <c r="U12" s="72">
        <f>S12/I12*100</f>
        <v>100</v>
      </c>
      <c r="V12" s="271"/>
      <c r="W12" s="70">
        <f t="shared" si="0"/>
        <v>100</v>
      </c>
      <c r="X12" s="274"/>
      <c r="Y12" s="73">
        <f t="shared" si="1"/>
        <v>100</v>
      </c>
      <c r="Z12" s="271"/>
      <c r="AA12" s="292"/>
    </row>
    <row r="13" spans="1:29" s="141" customFormat="1" ht="84">
      <c r="A13" s="144" t="s">
        <v>61</v>
      </c>
      <c r="B13" s="145" t="s">
        <v>121</v>
      </c>
      <c r="C13" s="145" t="s">
        <v>146</v>
      </c>
      <c r="D13" s="47" t="s">
        <v>141</v>
      </c>
      <c r="E13" s="45">
        <v>60</v>
      </c>
      <c r="F13" s="46">
        <v>1049403750</v>
      </c>
      <c r="G13" s="45">
        <v>12</v>
      </c>
      <c r="H13" s="51">
        <v>774677063</v>
      </c>
      <c r="I13" s="45">
        <v>12</v>
      </c>
      <c r="J13" s="51">
        <v>461240000</v>
      </c>
      <c r="K13" s="45">
        <v>3</v>
      </c>
      <c r="L13" s="50">
        <v>90103790</v>
      </c>
      <c r="M13" s="46">
        <v>3</v>
      </c>
      <c r="N13" s="49">
        <v>91150459</v>
      </c>
      <c r="O13" s="49">
        <v>3</v>
      </c>
      <c r="P13" s="50">
        <v>93453949</v>
      </c>
      <c r="Q13" s="49">
        <v>3</v>
      </c>
      <c r="R13" s="49">
        <v>179062723</v>
      </c>
      <c r="S13" s="50">
        <f t="shared" ref="S13:S81" si="3">K13+M13+O13+Q13</f>
        <v>12</v>
      </c>
      <c r="T13" s="182">
        <f>L13+N13+P13+R13</f>
        <v>453770921</v>
      </c>
      <c r="U13" s="64">
        <f t="shared" ref="U13:U81" si="4">S13/I13*100</f>
        <v>100</v>
      </c>
      <c r="V13" s="64">
        <f t="shared" ref="V13:V81" si="5">T13/J13*100</f>
        <v>98.380652371867143</v>
      </c>
      <c r="W13" s="55">
        <f t="shared" ref="W13:W81" si="6">S13</f>
        <v>12</v>
      </c>
      <c r="X13" s="55">
        <f t="shared" ref="X13:X81" si="7">T13</f>
        <v>453770921</v>
      </c>
      <c r="Y13" s="65">
        <f>W13/E13*100</f>
        <v>20</v>
      </c>
      <c r="Z13" s="65">
        <f t="shared" ref="Z13:Z81" si="8">X13/F13*100</f>
        <v>43.240832806248306</v>
      </c>
      <c r="AA13" s="48"/>
      <c r="AC13" s="183"/>
    </row>
    <row r="14" spans="1:29" s="141" customFormat="1" ht="60">
      <c r="A14" s="144" t="s">
        <v>62</v>
      </c>
      <c r="B14" s="145" t="s">
        <v>125</v>
      </c>
      <c r="C14" s="145" t="s">
        <v>204</v>
      </c>
      <c r="D14" s="47" t="s">
        <v>142</v>
      </c>
      <c r="E14" s="45">
        <v>50</v>
      </c>
      <c r="F14" s="46">
        <v>349801250</v>
      </c>
      <c r="G14" s="45"/>
      <c r="H14" s="51">
        <v>202225000</v>
      </c>
      <c r="I14" s="45">
        <v>40</v>
      </c>
      <c r="J14" s="51">
        <v>299350000</v>
      </c>
      <c r="K14" s="45"/>
      <c r="L14" s="50"/>
      <c r="M14" s="46"/>
      <c r="N14" s="49"/>
      <c r="O14" s="49">
        <v>30</v>
      </c>
      <c r="P14" s="49">
        <v>107260000</v>
      </c>
      <c r="Q14" s="49"/>
      <c r="R14" s="49">
        <v>181269454</v>
      </c>
      <c r="S14" s="50">
        <f t="shared" si="3"/>
        <v>30</v>
      </c>
      <c r="T14" s="59">
        <f t="shared" ref="T14:T81" si="9">L14+N14+P14+R14</f>
        <v>288529454</v>
      </c>
      <c r="U14" s="64">
        <f t="shared" si="4"/>
        <v>75</v>
      </c>
      <c r="V14" s="64">
        <f t="shared" si="5"/>
        <v>96.385319525638877</v>
      </c>
      <c r="W14" s="55">
        <f t="shared" si="6"/>
        <v>30</v>
      </c>
      <c r="X14" s="55">
        <f t="shared" si="7"/>
        <v>288529454</v>
      </c>
      <c r="Y14" s="65">
        <f t="shared" ref="Y14:Y96" si="10">W14/E14*100</f>
        <v>60</v>
      </c>
      <c r="Z14" s="65">
        <f t="shared" si="8"/>
        <v>82.483825886842894</v>
      </c>
      <c r="AA14" s="48"/>
      <c r="AC14" s="183"/>
    </row>
    <row r="15" spans="1:29" s="141" customFormat="1" ht="31.5" customHeight="1">
      <c r="A15" s="144" t="s">
        <v>71</v>
      </c>
      <c r="B15" s="145" t="s">
        <v>127</v>
      </c>
      <c r="C15" s="145" t="s">
        <v>127</v>
      </c>
      <c r="D15" s="47" t="s">
        <v>142</v>
      </c>
      <c r="E15" s="45">
        <v>32</v>
      </c>
      <c r="F15" s="46">
        <v>349801250</v>
      </c>
      <c r="G15" s="45">
        <v>12</v>
      </c>
      <c r="H15" s="46">
        <v>65070000</v>
      </c>
      <c r="I15" s="45">
        <v>12</v>
      </c>
      <c r="J15" s="46">
        <v>156435000</v>
      </c>
      <c r="K15" s="45">
        <v>3</v>
      </c>
      <c r="L15" s="50">
        <v>28000000</v>
      </c>
      <c r="M15" s="46">
        <v>3</v>
      </c>
      <c r="N15" s="49">
        <v>39897200</v>
      </c>
      <c r="O15" s="49">
        <v>3</v>
      </c>
      <c r="P15" s="50">
        <v>12320000</v>
      </c>
      <c r="Q15" s="49">
        <v>3</v>
      </c>
      <c r="R15" s="49">
        <v>75600000</v>
      </c>
      <c r="S15" s="50">
        <f t="shared" si="3"/>
        <v>12</v>
      </c>
      <c r="T15" s="59">
        <f t="shared" si="9"/>
        <v>155817200</v>
      </c>
      <c r="U15" s="64">
        <f t="shared" si="4"/>
        <v>100</v>
      </c>
      <c r="V15" s="64">
        <f t="shared" si="5"/>
        <v>99.605075590500846</v>
      </c>
      <c r="W15" s="55">
        <f t="shared" si="6"/>
        <v>12</v>
      </c>
      <c r="X15" s="55">
        <f t="shared" si="7"/>
        <v>155817200</v>
      </c>
      <c r="Y15" s="65">
        <f t="shared" si="10"/>
        <v>37.5</v>
      </c>
      <c r="Z15" s="65">
        <f t="shared" si="8"/>
        <v>44.544494909609384</v>
      </c>
      <c r="AA15" s="48"/>
      <c r="AC15" s="183"/>
    </row>
    <row r="16" spans="1:29" s="141" customFormat="1" ht="27" customHeight="1">
      <c r="A16" s="144" t="s">
        <v>66</v>
      </c>
      <c r="B16" s="145" t="s">
        <v>56</v>
      </c>
      <c r="C16" s="145" t="s">
        <v>56</v>
      </c>
      <c r="D16" s="47" t="s">
        <v>143</v>
      </c>
      <c r="E16" s="45">
        <v>5</v>
      </c>
      <c r="F16" s="46">
        <v>61215219</v>
      </c>
      <c r="G16" s="45">
        <v>1</v>
      </c>
      <c r="H16" s="46">
        <v>33745000</v>
      </c>
      <c r="I16" s="45">
        <v>1</v>
      </c>
      <c r="J16" s="46">
        <v>15750000</v>
      </c>
      <c r="K16" s="45"/>
      <c r="L16" s="50">
        <v>2500000</v>
      </c>
      <c r="M16" s="46"/>
      <c r="N16" s="49">
        <v>2500000</v>
      </c>
      <c r="O16" s="49"/>
      <c r="P16" s="49">
        <v>2500000</v>
      </c>
      <c r="Q16" s="49">
        <v>1</v>
      </c>
      <c r="R16" s="49">
        <v>6250000</v>
      </c>
      <c r="S16" s="50">
        <f t="shared" si="3"/>
        <v>1</v>
      </c>
      <c r="T16" s="59">
        <f t="shared" si="9"/>
        <v>13750000</v>
      </c>
      <c r="U16" s="64">
        <f t="shared" si="4"/>
        <v>100</v>
      </c>
      <c r="V16" s="64">
        <f t="shared" si="5"/>
        <v>87.301587301587304</v>
      </c>
      <c r="W16" s="55">
        <f t="shared" si="6"/>
        <v>1</v>
      </c>
      <c r="X16" s="55">
        <f t="shared" si="7"/>
        <v>13750000</v>
      </c>
      <c r="Y16" s="65">
        <f t="shared" si="10"/>
        <v>20</v>
      </c>
      <c r="Z16" s="65">
        <f t="shared" si="8"/>
        <v>22.461734556565091</v>
      </c>
      <c r="AA16" s="48"/>
      <c r="AC16" s="183"/>
    </row>
    <row r="17" spans="1:29" s="141" customFormat="1" ht="30" customHeight="1">
      <c r="A17" s="144" t="s">
        <v>67</v>
      </c>
      <c r="B17" s="145" t="s">
        <v>59</v>
      </c>
      <c r="C17" s="145" t="s">
        <v>59</v>
      </c>
      <c r="D17" s="47" t="s">
        <v>141</v>
      </c>
      <c r="E17" s="45">
        <f>11*5</f>
        <v>55</v>
      </c>
      <c r="F17" s="46">
        <v>104940375</v>
      </c>
      <c r="G17" s="45">
        <v>11</v>
      </c>
      <c r="H17" s="46">
        <v>54900000</v>
      </c>
      <c r="I17" s="45">
        <v>11</v>
      </c>
      <c r="J17" s="46">
        <v>30000000</v>
      </c>
      <c r="K17" s="45">
        <v>3</v>
      </c>
      <c r="L17" s="50">
        <v>7475000</v>
      </c>
      <c r="M17" s="46">
        <v>3</v>
      </c>
      <c r="N17" s="49">
        <v>7525000</v>
      </c>
      <c r="O17" s="49">
        <v>3</v>
      </c>
      <c r="P17" s="49">
        <v>7250000</v>
      </c>
      <c r="Q17" s="49">
        <v>2</v>
      </c>
      <c r="R17" s="49">
        <v>7750000</v>
      </c>
      <c r="S17" s="50">
        <f t="shared" si="3"/>
        <v>11</v>
      </c>
      <c r="T17" s="59">
        <f t="shared" si="9"/>
        <v>30000000</v>
      </c>
      <c r="U17" s="64">
        <f t="shared" si="4"/>
        <v>100</v>
      </c>
      <c r="V17" s="64">
        <f t="shared" si="5"/>
        <v>100</v>
      </c>
      <c r="W17" s="55">
        <f t="shared" si="6"/>
        <v>11</v>
      </c>
      <c r="X17" s="55">
        <f t="shared" si="7"/>
        <v>30000000</v>
      </c>
      <c r="Y17" s="65">
        <f t="shared" si="10"/>
        <v>20</v>
      </c>
      <c r="Z17" s="65">
        <f t="shared" si="8"/>
        <v>28.58766227965166</v>
      </c>
      <c r="AA17" s="48"/>
      <c r="AC17" s="183"/>
    </row>
    <row r="18" spans="1:29" s="141" customFormat="1" ht="36">
      <c r="A18" s="144" t="s">
        <v>122</v>
      </c>
      <c r="B18" s="145" t="s">
        <v>126</v>
      </c>
      <c r="C18" s="145" t="s">
        <v>126</v>
      </c>
      <c r="D18" s="47" t="s">
        <v>141</v>
      </c>
      <c r="E18" s="45">
        <v>60</v>
      </c>
      <c r="F18" s="46">
        <v>524701875</v>
      </c>
      <c r="G18" s="45">
        <v>12</v>
      </c>
      <c r="H18" s="46">
        <v>233069200</v>
      </c>
      <c r="I18" s="45">
        <v>12</v>
      </c>
      <c r="J18" s="46">
        <v>220103000</v>
      </c>
      <c r="K18" s="45">
        <v>3</v>
      </c>
      <c r="L18" s="50">
        <v>29894470</v>
      </c>
      <c r="M18" s="46">
        <v>3</v>
      </c>
      <c r="N18" s="49">
        <v>64057213</v>
      </c>
      <c r="O18" s="49">
        <v>3</v>
      </c>
      <c r="P18" s="49">
        <v>64231000</v>
      </c>
      <c r="Q18" s="49">
        <v>3</v>
      </c>
      <c r="R18" s="49">
        <v>61843000</v>
      </c>
      <c r="S18" s="50">
        <f t="shared" si="3"/>
        <v>12</v>
      </c>
      <c r="T18" s="59">
        <f t="shared" si="9"/>
        <v>220025683</v>
      </c>
      <c r="U18" s="64">
        <f t="shared" si="4"/>
        <v>100</v>
      </c>
      <c r="V18" s="64">
        <f t="shared" si="5"/>
        <v>99.964872355215519</v>
      </c>
      <c r="W18" s="55">
        <f t="shared" si="6"/>
        <v>12</v>
      </c>
      <c r="X18" s="55">
        <f t="shared" si="7"/>
        <v>220025683</v>
      </c>
      <c r="Y18" s="65">
        <f t="shared" si="10"/>
        <v>20</v>
      </c>
      <c r="Z18" s="65">
        <f t="shared" si="8"/>
        <v>41.933466123024623</v>
      </c>
      <c r="AA18" s="48"/>
      <c r="AC18" s="183"/>
    </row>
    <row r="19" spans="1:29" s="141" customFormat="1" ht="20.45" customHeight="1">
      <c r="A19" s="242" t="s">
        <v>247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4"/>
      <c r="U19" s="76">
        <f>AVERAGE(U13:U18)</f>
        <v>95.833333333333329</v>
      </c>
      <c r="V19" s="76">
        <f>AVERAGE(V13:V18)</f>
        <v>96.939584524134943</v>
      </c>
      <c r="W19" s="76"/>
      <c r="X19" s="77"/>
      <c r="Y19" s="136">
        <f>AVERAGE(Y13:Y18)</f>
        <v>29.583333333333332</v>
      </c>
      <c r="Z19" s="136">
        <f>AVERAGE(Z13:Z18)</f>
        <v>43.87533609365699</v>
      </c>
      <c r="AA19" s="146"/>
    </row>
    <row r="20" spans="1:29" s="141" customFormat="1" ht="51.6" customHeight="1">
      <c r="A20" s="284" t="s">
        <v>170</v>
      </c>
      <c r="B20" s="293" t="s">
        <v>213</v>
      </c>
      <c r="C20" s="147" t="s">
        <v>211</v>
      </c>
      <c r="D20" s="70" t="s">
        <v>201</v>
      </c>
      <c r="E20" s="78">
        <v>100</v>
      </c>
      <c r="F20" s="227">
        <f>SUM(F22:F23)</f>
        <v>27000000</v>
      </c>
      <c r="G20" s="115">
        <v>100</v>
      </c>
      <c r="H20" s="227">
        <f>SUM(H22:H23)</f>
        <v>7380000</v>
      </c>
      <c r="I20" s="115">
        <v>100</v>
      </c>
      <c r="J20" s="227">
        <f>SUM(J22:J23)</f>
        <v>0</v>
      </c>
      <c r="K20" s="115"/>
      <c r="L20" s="227">
        <f>SUM(L22:L23)</f>
        <v>0</v>
      </c>
      <c r="M20" s="116"/>
      <c r="N20" s="227">
        <f>SUM(N22:N23)</f>
        <v>0</v>
      </c>
      <c r="O20" s="117"/>
      <c r="P20" s="227">
        <f>SUM(P22:P23)</f>
        <v>0</v>
      </c>
      <c r="Q20" s="117"/>
      <c r="R20" s="227">
        <f>SUM(R22:R23)</f>
        <v>0</v>
      </c>
      <c r="S20" s="117"/>
      <c r="T20" s="227">
        <f>L20+N20+P20+R20</f>
        <v>0</v>
      </c>
      <c r="U20" s="118"/>
      <c r="V20" s="230"/>
      <c r="W20" s="119">
        <f>S20</f>
        <v>0</v>
      </c>
      <c r="X20" s="233">
        <f>T20</f>
        <v>0</v>
      </c>
      <c r="Y20" s="124">
        <f t="shared" si="10"/>
        <v>0</v>
      </c>
      <c r="Z20" s="236">
        <f>X20/F20*100</f>
        <v>0</v>
      </c>
      <c r="AA20" s="221"/>
    </row>
    <row r="21" spans="1:29" s="141" customFormat="1" ht="60.95" customHeight="1">
      <c r="A21" s="286"/>
      <c r="B21" s="294"/>
      <c r="C21" s="147" t="s">
        <v>212</v>
      </c>
      <c r="D21" s="70" t="s">
        <v>201</v>
      </c>
      <c r="E21" s="78">
        <v>95</v>
      </c>
      <c r="F21" s="229"/>
      <c r="G21" s="121">
        <v>95</v>
      </c>
      <c r="H21" s="229"/>
      <c r="I21" s="121">
        <v>95</v>
      </c>
      <c r="J21" s="229"/>
      <c r="K21" s="122"/>
      <c r="L21" s="229"/>
      <c r="M21" s="123"/>
      <c r="N21" s="229"/>
      <c r="O21" s="123"/>
      <c r="P21" s="229"/>
      <c r="Q21" s="123"/>
      <c r="R21" s="229"/>
      <c r="S21" s="123"/>
      <c r="T21" s="229"/>
      <c r="U21" s="118"/>
      <c r="V21" s="232"/>
      <c r="W21" s="119">
        <f>S21</f>
        <v>0</v>
      </c>
      <c r="X21" s="235"/>
      <c r="Y21" s="124">
        <f t="shared" si="10"/>
        <v>0</v>
      </c>
      <c r="Z21" s="238"/>
      <c r="AA21" s="223"/>
    </row>
    <row r="22" spans="1:29" s="141" customFormat="1" ht="24">
      <c r="A22" s="148" t="s">
        <v>61</v>
      </c>
      <c r="B22" s="145" t="s">
        <v>199</v>
      </c>
      <c r="C22" s="114" t="s">
        <v>242</v>
      </c>
      <c r="D22" s="47" t="s">
        <v>143</v>
      </c>
      <c r="E22" s="45">
        <v>2</v>
      </c>
      <c r="F22" s="46">
        <v>12000000</v>
      </c>
      <c r="G22" s="45"/>
      <c r="H22" s="46"/>
      <c r="I22" s="45"/>
      <c r="J22" s="46"/>
      <c r="K22" s="45"/>
      <c r="L22" s="50"/>
      <c r="M22" s="46"/>
      <c r="N22" s="49"/>
      <c r="O22" s="49"/>
      <c r="P22" s="49"/>
      <c r="Q22" s="49"/>
      <c r="R22" s="49"/>
      <c r="S22" s="50"/>
      <c r="T22" s="59"/>
      <c r="U22" s="64"/>
      <c r="V22" s="167"/>
      <c r="W22" s="166">
        <f t="shared" ref="W22:W23" si="11">S22</f>
        <v>0</v>
      </c>
      <c r="X22" s="55"/>
      <c r="Y22" s="56">
        <f t="shared" si="10"/>
        <v>0</v>
      </c>
      <c r="Z22" s="65">
        <f t="shared" si="8"/>
        <v>0</v>
      </c>
      <c r="AA22" s="48"/>
    </row>
    <row r="23" spans="1:29" s="141" customFormat="1" ht="32.450000000000003" customHeight="1">
      <c r="A23" s="144" t="s">
        <v>62</v>
      </c>
      <c r="B23" s="145" t="s">
        <v>171</v>
      </c>
      <c r="C23" s="114" t="s">
        <v>243</v>
      </c>
      <c r="D23" s="47" t="s">
        <v>143</v>
      </c>
      <c r="E23" s="45">
        <v>1</v>
      </c>
      <c r="F23" s="46">
        <v>15000000</v>
      </c>
      <c r="G23" s="45"/>
      <c r="H23" s="46">
        <v>7380000</v>
      </c>
      <c r="I23" s="45"/>
      <c r="J23" s="46"/>
      <c r="K23" s="45"/>
      <c r="L23" s="50"/>
      <c r="M23" s="46"/>
      <c r="N23" s="49"/>
      <c r="O23" s="49"/>
      <c r="P23" s="49"/>
      <c r="Q23" s="49"/>
      <c r="R23" s="49"/>
      <c r="S23" s="50"/>
      <c r="T23" s="59"/>
      <c r="U23" s="64"/>
      <c r="V23" s="167"/>
      <c r="W23" s="166">
        <f t="shared" si="11"/>
        <v>0</v>
      </c>
      <c r="X23" s="55"/>
      <c r="Y23" s="56">
        <f t="shared" si="10"/>
        <v>0</v>
      </c>
      <c r="Z23" s="65">
        <f t="shared" si="8"/>
        <v>0</v>
      </c>
      <c r="AA23" s="48"/>
    </row>
    <row r="24" spans="1:29" s="141" customFormat="1" ht="21" customHeight="1">
      <c r="A24" s="242" t="s">
        <v>247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4"/>
      <c r="U24" s="76"/>
      <c r="V24" s="76"/>
      <c r="W24" s="76"/>
      <c r="X24" s="77"/>
      <c r="Y24" s="136">
        <f>AVERAGE(Y22:Y23)</f>
        <v>0</v>
      </c>
      <c r="Z24" s="136">
        <f>AVERAGE(Z22:Z23)</f>
        <v>0</v>
      </c>
      <c r="AA24" s="146"/>
    </row>
    <row r="25" spans="1:29" s="141" customFormat="1" ht="60">
      <c r="A25" s="264" t="s">
        <v>123</v>
      </c>
      <c r="B25" s="293" t="s">
        <v>214</v>
      </c>
      <c r="C25" s="149" t="s">
        <v>215</v>
      </c>
      <c r="D25" s="79" t="s">
        <v>201</v>
      </c>
      <c r="E25" s="78">
        <v>100</v>
      </c>
      <c r="F25" s="227">
        <f>SUM(F27:F29)</f>
        <v>315529200</v>
      </c>
      <c r="G25" s="78">
        <v>100</v>
      </c>
      <c r="H25" s="227">
        <f>SUM(H27:H29)</f>
        <v>98190000</v>
      </c>
      <c r="I25" s="78">
        <v>100</v>
      </c>
      <c r="J25" s="227">
        <f>SUM(J27:J29)</f>
        <v>210948000</v>
      </c>
      <c r="K25" s="115">
        <v>15</v>
      </c>
      <c r="L25" s="227">
        <f>SUM(L27:L29)</f>
        <v>36820000</v>
      </c>
      <c r="M25" s="116">
        <v>20</v>
      </c>
      <c r="N25" s="227">
        <f>SUM(N27:N29)</f>
        <v>32100000</v>
      </c>
      <c r="O25" s="117">
        <v>20</v>
      </c>
      <c r="P25" s="227">
        <f>SUM(P27:P29)</f>
        <v>19300000</v>
      </c>
      <c r="Q25" s="117">
        <v>45</v>
      </c>
      <c r="R25" s="227">
        <f>SUM(R27:R29)</f>
        <v>114904400</v>
      </c>
      <c r="S25" s="117">
        <f t="shared" si="3"/>
        <v>100</v>
      </c>
      <c r="T25" s="227">
        <f t="shared" si="9"/>
        <v>203124400</v>
      </c>
      <c r="U25" s="118">
        <f t="shared" si="4"/>
        <v>100</v>
      </c>
      <c r="V25" s="230">
        <f t="shared" si="5"/>
        <v>96.291218688965998</v>
      </c>
      <c r="W25" s="119">
        <f t="shared" si="6"/>
        <v>100</v>
      </c>
      <c r="X25" s="233">
        <f t="shared" si="7"/>
        <v>203124400</v>
      </c>
      <c r="Y25" s="124">
        <f t="shared" si="10"/>
        <v>100</v>
      </c>
      <c r="Z25" s="236">
        <f t="shared" si="8"/>
        <v>64.375785188819293</v>
      </c>
      <c r="AA25" s="221"/>
    </row>
    <row r="26" spans="1:29" s="141" customFormat="1" ht="66.95" customHeight="1">
      <c r="A26" s="265"/>
      <c r="B26" s="295"/>
      <c r="C26" s="149" t="s">
        <v>216</v>
      </c>
      <c r="D26" s="79" t="s">
        <v>201</v>
      </c>
      <c r="E26" s="78">
        <v>95</v>
      </c>
      <c r="F26" s="229"/>
      <c r="G26" s="78">
        <v>95</v>
      </c>
      <c r="H26" s="229"/>
      <c r="I26" s="78">
        <v>95</v>
      </c>
      <c r="J26" s="229"/>
      <c r="K26" s="122">
        <v>10</v>
      </c>
      <c r="L26" s="229"/>
      <c r="M26" s="123">
        <v>15</v>
      </c>
      <c r="N26" s="229"/>
      <c r="O26" s="123">
        <v>30</v>
      </c>
      <c r="P26" s="229"/>
      <c r="Q26" s="123">
        <v>35</v>
      </c>
      <c r="R26" s="229"/>
      <c r="S26" s="117">
        <f t="shared" si="3"/>
        <v>90</v>
      </c>
      <c r="T26" s="229"/>
      <c r="U26" s="118">
        <f t="shared" si="4"/>
        <v>94.73684210526315</v>
      </c>
      <c r="V26" s="232"/>
      <c r="W26" s="119">
        <f t="shared" si="6"/>
        <v>90</v>
      </c>
      <c r="X26" s="235"/>
      <c r="Y26" s="124">
        <f t="shared" si="10"/>
        <v>94.73684210526315</v>
      </c>
      <c r="Z26" s="238"/>
      <c r="AA26" s="223"/>
    </row>
    <row r="27" spans="1:29" s="141" customFormat="1" ht="33.6" customHeight="1">
      <c r="A27" s="144" t="s">
        <v>61</v>
      </c>
      <c r="B27" s="145" t="s">
        <v>128</v>
      </c>
      <c r="C27" s="145" t="s">
        <v>147</v>
      </c>
      <c r="D27" s="47" t="s">
        <v>143</v>
      </c>
      <c r="E27" s="45">
        <v>3</v>
      </c>
      <c r="F27" s="46">
        <v>75000000</v>
      </c>
      <c r="G27" s="47">
        <v>2</v>
      </c>
      <c r="H27" s="46">
        <v>10434000</v>
      </c>
      <c r="I27" s="47">
        <v>3</v>
      </c>
      <c r="J27" s="46">
        <v>20166000</v>
      </c>
      <c r="K27" s="45"/>
      <c r="L27" s="50"/>
      <c r="M27" s="46"/>
      <c r="N27" s="49"/>
      <c r="O27" s="49"/>
      <c r="P27" s="49"/>
      <c r="Q27" s="49">
        <v>3</v>
      </c>
      <c r="R27" s="49">
        <v>14766000</v>
      </c>
      <c r="S27" s="50">
        <f t="shared" si="3"/>
        <v>3</v>
      </c>
      <c r="T27" s="59">
        <f t="shared" si="9"/>
        <v>14766000</v>
      </c>
      <c r="U27" s="64">
        <f t="shared" si="4"/>
        <v>100</v>
      </c>
      <c r="V27" s="64">
        <f t="shared" si="5"/>
        <v>73.222255281166312</v>
      </c>
      <c r="W27" s="55">
        <f t="shared" si="6"/>
        <v>3</v>
      </c>
      <c r="X27" s="55">
        <f t="shared" si="7"/>
        <v>14766000</v>
      </c>
      <c r="Y27" s="56">
        <f t="shared" si="10"/>
        <v>100</v>
      </c>
      <c r="Z27" s="65">
        <f t="shared" si="8"/>
        <v>19.687999999999999</v>
      </c>
      <c r="AA27" s="48"/>
      <c r="AC27" s="183"/>
    </row>
    <row r="28" spans="1:29" s="141" customFormat="1" ht="24">
      <c r="A28" s="144" t="s">
        <v>62</v>
      </c>
      <c r="B28" s="145" t="s">
        <v>129</v>
      </c>
      <c r="C28" s="145" t="s">
        <v>148</v>
      </c>
      <c r="D28" s="47" t="s">
        <v>143</v>
      </c>
      <c r="E28" s="45">
        <v>4</v>
      </c>
      <c r="F28" s="46">
        <v>10000000</v>
      </c>
      <c r="G28" s="47">
        <v>4</v>
      </c>
      <c r="H28" s="46">
        <v>9080000</v>
      </c>
      <c r="I28" s="47">
        <v>4</v>
      </c>
      <c r="J28" s="46">
        <v>10000000</v>
      </c>
      <c r="K28" s="45"/>
      <c r="L28" s="50"/>
      <c r="M28" s="46"/>
      <c r="N28" s="49"/>
      <c r="O28" s="49"/>
      <c r="P28" s="49"/>
      <c r="Q28" s="49">
        <v>4</v>
      </c>
      <c r="R28" s="49">
        <v>9602000</v>
      </c>
      <c r="S28" s="50">
        <f t="shared" si="3"/>
        <v>4</v>
      </c>
      <c r="T28" s="59">
        <f t="shared" si="9"/>
        <v>9602000</v>
      </c>
      <c r="U28" s="64">
        <f t="shared" si="4"/>
        <v>100</v>
      </c>
      <c r="V28" s="64">
        <f t="shared" si="5"/>
        <v>96.02000000000001</v>
      </c>
      <c r="W28" s="55">
        <f t="shared" si="6"/>
        <v>4</v>
      </c>
      <c r="X28" s="55">
        <f t="shared" si="7"/>
        <v>9602000</v>
      </c>
      <c r="Y28" s="56">
        <f t="shared" si="10"/>
        <v>100</v>
      </c>
      <c r="Z28" s="65">
        <f t="shared" si="8"/>
        <v>96.02000000000001</v>
      </c>
      <c r="AA28" s="48"/>
      <c r="AC28" s="183"/>
    </row>
    <row r="29" spans="1:29" s="141" customFormat="1" ht="36">
      <c r="A29" s="144" t="s">
        <v>72</v>
      </c>
      <c r="B29" s="145" t="s">
        <v>130</v>
      </c>
      <c r="C29" s="145" t="s">
        <v>149</v>
      </c>
      <c r="D29" s="47" t="s">
        <v>143</v>
      </c>
      <c r="E29" s="45">
        <v>3</v>
      </c>
      <c r="F29" s="46">
        <v>230529200</v>
      </c>
      <c r="G29" s="47">
        <v>4</v>
      </c>
      <c r="H29" s="46">
        <v>78676000</v>
      </c>
      <c r="I29" s="47">
        <v>3</v>
      </c>
      <c r="J29" s="46">
        <v>180782000</v>
      </c>
      <c r="K29" s="45">
        <v>1</v>
      </c>
      <c r="L29" s="50">
        <v>36820000</v>
      </c>
      <c r="M29" s="46"/>
      <c r="N29" s="49">
        <v>32100000</v>
      </c>
      <c r="O29" s="49">
        <v>1</v>
      </c>
      <c r="P29" s="49">
        <v>19300000</v>
      </c>
      <c r="Q29" s="49">
        <v>1</v>
      </c>
      <c r="R29" s="49">
        <v>90536400</v>
      </c>
      <c r="S29" s="50">
        <f t="shared" si="3"/>
        <v>3</v>
      </c>
      <c r="T29" s="59">
        <f t="shared" si="9"/>
        <v>178756400</v>
      </c>
      <c r="U29" s="64">
        <f t="shared" ref="U29" si="12">S29/I29*100</f>
        <v>100</v>
      </c>
      <c r="V29" s="64">
        <f t="shared" ref="V29" si="13">T29/J29*100</f>
        <v>98.879534466927026</v>
      </c>
      <c r="W29" s="55">
        <f t="shared" ref="W29" si="14">S29</f>
        <v>3</v>
      </c>
      <c r="X29" s="55">
        <f t="shared" ref="X29" si="15">T29</f>
        <v>178756400</v>
      </c>
      <c r="Y29" s="65">
        <f t="shared" ref="Y29" si="16">W29/E29*100</f>
        <v>100</v>
      </c>
      <c r="Z29" s="65">
        <f t="shared" ref="Z29" si="17">X29/F29*100</f>
        <v>77.541760436421939</v>
      </c>
      <c r="AA29" s="48"/>
      <c r="AC29" s="183"/>
    </row>
    <row r="30" spans="1:29" s="141" customFormat="1" ht="22.5" customHeight="1">
      <c r="A30" s="242" t="s">
        <v>247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4"/>
      <c r="U30" s="76">
        <f>AVERAGE(U27:U29)</f>
        <v>100</v>
      </c>
      <c r="V30" s="76">
        <f>AVERAGE(V27:V29)</f>
        <v>89.373929916031102</v>
      </c>
      <c r="W30" s="76"/>
      <c r="X30" s="77"/>
      <c r="Y30" s="136">
        <f>AVERAGE(Y27:Y29)</f>
        <v>100</v>
      </c>
      <c r="Z30" s="136">
        <f>AVERAGE(Z27:Z29)</f>
        <v>64.41658681214065</v>
      </c>
      <c r="AA30" s="146"/>
    </row>
    <row r="31" spans="1:29" s="141" customFormat="1" ht="48">
      <c r="A31" s="308" t="s">
        <v>124</v>
      </c>
      <c r="B31" s="310" t="s">
        <v>217</v>
      </c>
      <c r="C31" s="168" t="s">
        <v>218</v>
      </c>
      <c r="D31" s="169" t="s">
        <v>201</v>
      </c>
      <c r="E31" s="95">
        <v>70</v>
      </c>
      <c r="F31" s="227">
        <f>SUM(F33:F44)</f>
        <v>2413628628</v>
      </c>
      <c r="G31" s="95">
        <v>70</v>
      </c>
      <c r="H31" s="227">
        <f>SUM(H33:H44)</f>
        <v>975337000</v>
      </c>
      <c r="I31" s="121">
        <v>100</v>
      </c>
      <c r="J31" s="227">
        <f>SUM(J33:J44)</f>
        <v>1095000000</v>
      </c>
      <c r="K31" s="115">
        <v>25</v>
      </c>
      <c r="L31" s="227">
        <f>SUM(L33:L44)</f>
        <v>209976000</v>
      </c>
      <c r="M31" s="116">
        <v>25</v>
      </c>
      <c r="N31" s="227">
        <f>SUM(N33:N44)</f>
        <v>268610000</v>
      </c>
      <c r="O31" s="117">
        <v>25</v>
      </c>
      <c r="P31" s="227">
        <f>SUM(P33:P44)</f>
        <v>178090000</v>
      </c>
      <c r="Q31" s="117">
        <v>25</v>
      </c>
      <c r="R31" s="227">
        <f>SUM(R33:R44)</f>
        <v>430644000</v>
      </c>
      <c r="S31" s="117">
        <f t="shared" si="3"/>
        <v>100</v>
      </c>
      <c r="T31" s="227">
        <f t="shared" si="9"/>
        <v>1087320000</v>
      </c>
      <c r="U31" s="118">
        <f t="shared" si="4"/>
        <v>100</v>
      </c>
      <c r="V31" s="230">
        <f t="shared" si="5"/>
        <v>99.298630136986304</v>
      </c>
      <c r="W31" s="119">
        <f t="shared" si="6"/>
        <v>100</v>
      </c>
      <c r="X31" s="233">
        <f t="shared" si="7"/>
        <v>1087320000</v>
      </c>
      <c r="Y31" s="124">
        <f t="shared" si="10"/>
        <v>142.85714285714286</v>
      </c>
      <c r="Z31" s="236">
        <f t="shared" si="8"/>
        <v>45.049183929384519</v>
      </c>
      <c r="AA31" s="329" t="s">
        <v>255</v>
      </c>
    </row>
    <row r="32" spans="1:29" s="141" customFormat="1" ht="48">
      <c r="A32" s="309"/>
      <c r="B32" s="311"/>
      <c r="C32" s="168" t="s">
        <v>219</v>
      </c>
      <c r="D32" s="169" t="s">
        <v>201</v>
      </c>
      <c r="E32" s="95">
        <v>80</v>
      </c>
      <c r="F32" s="229"/>
      <c r="G32" s="95">
        <v>80</v>
      </c>
      <c r="H32" s="229"/>
      <c r="I32" s="121">
        <v>100</v>
      </c>
      <c r="J32" s="229"/>
      <c r="K32" s="122">
        <v>25</v>
      </c>
      <c r="L32" s="229"/>
      <c r="M32" s="123">
        <v>25</v>
      </c>
      <c r="N32" s="229"/>
      <c r="O32" s="123">
        <v>25</v>
      </c>
      <c r="P32" s="229"/>
      <c r="Q32" s="123">
        <v>25</v>
      </c>
      <c r="R32" s="229"/>
      <c r="S32" s="117">
        <f t="shared" si="3"/>
        <v>100</v>
      </c>
      <c r="T32" s="229"/>
      <c r="U32" s="118">
        <f t="shared" si="4"/>
        <v>100</v>
      </c>
      <c r="V32" s="232"/>
      <c r="W32" s="119">
        <f t="shared" si="6"/>
        <v>100</v>
      </c>
      <c r="X32" s="235"/>
      <c r="Y32" s="124">
        <f t="shared" si="10"/>
        <v>125</v>
      </c>
      <c r="Z32" s="238"/>
      <c r="AA32" s="330"/>
    </row>
    <row r="33" spans="1:29" ht="32.25" customHeight="1">
      <c r="A33" s="144" t="s">
        <v>61</v>
      </c>
      <c r="B33" s="68" t="s">
        <v>85</v>
      </c>
      <c r="C33" s="150" t="s">
        <v>150</v>
      </c>
      <c r="D33" s="47" t="s">
        <v>141</v>
      </c>
      <c r="E33" s="66">
        <v>60</v>
      </c>
      <c r="F33" s="59">
        <v>201135719</v>
      </c>
      <c r="G33" s="66">
        <v>12</v>
      </c>
      <c r="H33" s="59">
        <v>81680000</v>
      </c>
      <c r="I33" s="66">
        <v>12</v>
      </c>
      <c r="J33" s="59">
        <v>91250000</v>
      </c>
      <c r="K33" s="58">
        <v>3</v>
      </c>
      <c r="L33" s="59">
        <v>19300000</v>
      </c>
      <c r="M33" s="58">
        <v>3</v>
      </c>
      <c r="N33" s="59">
        <v>23430000</v>
      </c>
      <c r="O33" s="58">
        <v>3</v>
      </c>
      <c r="P33" s="59">
        <v>15010000</v>
      </c>
      <c r="Q33" s="58">
        <v>3</v>
      </c>
      <c r="R33" s="59">
        <v>33510000</v>
      </c>
      <c r="S33" s="50">
        <f t="shared" si="3"/>
        <v>12</v>
      </c>
      <c r="T33" s="59">
        <f t="shared" si="9"/>
        <v>91250000</v>
      </c>
      <c r="U33" s="64">
        <f t="shared" si="4"/>
        <v>100</v>
      </c>
      <c r="V33" s="64">
        <f t="shared" si="5"/>
        <v>100</v>
      </c>
      <c r="W33" s="55">
        <f t="shared" si="6"/>
        <v>12</v>
      </c>
      <c r="X33" s="55">
        <f t="shared" si="7"/>
        <v>91250000</v>
      </c>
      <c r="Y33" s="65">
        <f t="shared" si="10"/>
        <v>20</v>
      </c>
      <c r="Z33" s="65">
        <f t="shared" si="8"/>
        <v>45.367377039579928</v>
      </c>
      <c r="AA33" s="132"/>
      <c r="AC33" s="184"/>
    </row>
    <row r="34" spans="1:29" s="141" customFormat="1" ht="30.75" customHeight="1">
      <c r="A34" s="144" t="s">
        <v>62</v>
      </c>
      <c r="B34" s="68" t="s">
        <v>86</v>
      </c>
      <c r="C34" s="150" t="s">
        <v>151</v>
      </c>
      <c r="D34" s="47" t="s">
        <v>141</v>
      </c>
      <c r="E34" s="66">
        <v>60</v>
      </c>
      <c r="F34" s="59">
        <v>201135719</v>
      </c>
      <c r="G34" s="66">
        <v>12</v>
      </c>
      <c r="H34" s="59">
        <v>80040000</v>
      </c>
      <c r="I34" s="66">
        <v>12</v>
      </c>
      <c r="J34" s="59">
        <v>91250000</v>
      </c>
      <c r="K34" s="58">
        <v>3</v>
      </c>
      <c r="L34" s="50">
        <v>18610000</v>
      </c>
      <c r="M34" s="58">
        <v>3</v>
      </c>
      <c r="N34" s="50">
        <v>17550000</v>
      </c>
      <c r="O34" s="58">
        <v>3</v>
      </c>
      <c r="P34" s="50">
        <v>16980000</v>
      </c>
      <c r="Q34" s="58">
        <v>3</v>
      </c>
      <c r="R34" s="50">
        <v>34860000</v>
      </c>
      <c r="S34" s="50">
        <f t="shared" si="3"/>
        <v>12</v>
      </c>
      <c r="T34" s="59">
        <f t="shared" si="9"/>
        <v>88000000</v>
      </c>
      <c r="U34" s="64">
        <f t="shared" si="4"/>
        <v>100</v>
      </c>
      <c r="V34" s="64">
        <f t="shared" si="5"/>
        <v>96.438356164383563</v>
      </c>
      <c r="W34" s="55">
        <f t="shared" si="6"/>
        <v>12</v>
      </c>
      <c r="X34" s="55">
        <f t="shared" si="7"/>
        <v>88000000</v>
      </c>
      <c r="Y34" s="65">
        <f t="shared" si="10"/>
        <v>20</v>
      </c>
      <c r="Z34" s="65">
        <f t="shared" si="8"/>
        <v>43.751552651868856</v>
      </c>
      <c r="AA34" s="60"/>
    </row>
    <row r="35" spans="1:29" s="141" customFormat="1" ht="36">
      <c r="A35" s="144" t="s">
        <v>71</v>
      </c>
      <c r="B35" s="68" t="s">
        <v>87</v>
      </c>
      <c r="C35" s="150" t="s">
        <v>152</v>
      </c>
      <c r="D35" s="47" t="s">
        <v>141</v>
      </c>
      <c r="E35" s="66">
        <v>60</v>
      </c>
      <c r="F35" s="59">
        <v>201135719</v>
      </c>
      <c r="G35" s="66">
        <v>12</v>
      </c>
      <c r="H35" s="59">
        <v>79280000</v>
      </c>
      <c r="I35" s="66">
        <v>12</v>
      </c>
      <c r="J35" s="59">
        <v>91250000</v>
      </c>
      <c r="K35" s="58">
        <v>3</v>
      </c>
      <c r="L35" s="50">
        <v>17200000</v>
      </c>
      <c r="M35" s="58">
        <v>3</v>
      </c>
      <c r="N35" s="50">
        <v>23480000</v>
      </c>
      <c r="O35" s="58">
        <v>3</v>
      </c>
      <c r="P35" s="59">
        <v>15010000</v>
      </c>
      <c r="Q35" s="58">
        <v>3</v>
      </c>
      <c r="R35" s="50">
        <v>35560000</v>
      </c>
      <c r="S35" s="50">
        <f t="shared" si="3"/>
        <v>12</v>
      </c>
      <c r="T35" s="59">
        <f t="shared" si="9"/>
        <v>91250000</v>
      </c>
      <c r="U35" s="64">
        <f t="shared" si="4"/>
        <v>100</v>
      </c>
      <c r="V35" s="64">
        <f t="shared" si="5"/>
        <v>100</v>
      </c>
      <c r="W35" s="55">
        <f t="shared" si="6"/>
        <v>12</v>
      </c>
      <c r="X35" s="55">
        <f t="shared" si="7"/>
        <v>91250000</v>
      </c>
      <c r="Y35" s="65">
        <f t="shared" si="10"/>
        <v>20</v>
      </c>
      <c r="Z35" s="65">
        <f t="shared" si="8"/>
        <v>45.367377039579928</v>
      </c>
      <c r="AA35" s="60"/>
    </row>
    <row r="36" spans="1:29" s="141" customFormat="1" ht="36">
      <c r="A36" s="144" t="s">
        <v>72</v>
      </c>
      <c r="B36" s="68" t="s">
        <v>88</v>
      </c>
      <c r="C36" s="150" t="s">
        <v>153</v>
      </c>
      <c r="D36" s="47" t="s">
        <v>141</v>
      </c>
      <c r="E36" s="66">
        <v>60</v>
      </c>
      <c r="F36" s="59">
        <v>201135719</v>
      </c>
      <c r="G36" s="66">
        <v>12</v>
      </c>
      <c r="H36" s="59">
        <v>81805000</v>
      </c>
      <c r="I36" s="66">
        <v>12</v>
      </c>
      <c r="J36" s="59">
        <v>91250000</v>
      </c>
      <c r="K36" s="58">
        <v>3</v>
      </c>
      <c r="L36" s="50">
        <v>16541000</v>
      </c>
      <c r="M36" s="58">
        <v>3</v>
      </c>
      <c r="N36" s="50">
        <v>22180000</v>
      </c>
      <c r="O36" s="58">
        <v>3</v>
      </c>
      <c r="P36" s="50">
        <v>17510000</v>
      </c>
      <c r="Q36" s="58">
        <v>3</v>
      </c>
      <c r="R36" s="50">
        <v>35019000</v>
      </c>
      <c r="S36" s="50">
        <f t="shared" si="3"/>
        <v>12</v>
      </c>
      <c r="T36" s="59">
        <f t="shared" si="9"/>
        <v>91250000</v>
      </c>
      <c r="U36" s="64">
        <f t="shared" si="4"/>
        <v>100</v>
      </c>
      <c r="V36" s="64">
        <f t="shared" si="5"/>
        <v>100</v>
      </c>
      <c r="W36" s="55">
        <f t="shared" si="6"/>
        <v>12</v>
      </c>
      <c r="X36" s="55">
        <f t="shared" si="7"/>
        <v>91250000</v>
      </c>
      <c r="Y36" s="65">
        <f t="shared" si="10"/>
        <v>20</v>
      </c>
      <c r="Z36" s="65">
        <f t="shared" si="8"/>
        <v>45.367377039579928</v>
      </c>
      <c r="AA36" s="60"/>
    </row>
    <row r="37" spans="1:29" s="141" customFormat="1" ht="36">
      <c r="A37" s="144" t="s">
        <v>68</v>
      </c>
      <c r="B37" s="68" t="s">
        <v>89</v>
      </c>
      <c r="C37" s="150" t="s">
        <v>154</v>
      </c>
      <c r="D37" s="47" t="s">
        <v>141</v>
      </c>
      <c r="E37" s="66">
        <v>60</v>
      </c>
      <c r="F37" s="59">
        <v>201135719</v>
      </c>
      <c r="G37" s="66">
        <v>12</v>
      </c>
      <c r="H37" s="59">
        <v>81822000</v>
      </c>
      <c r="I37" s="66">
        <v>12</v>
      </c>
      <c r="J37" s="59">
        <v>91250000</v>
      </c>
      <c r="K37" s="58">
        <v>3</v>
      </c>
      <c r="L37" s="50">
        <v>17530000</v>
      </c>
      <c r="M37" s="58">
        <v>3</v>
      </c>
      <c r="N37" s="50">
        <v>22930000</v>
      </c>
      <c r="O37" s="58">
        <v>3</v>
      </c>
      <c r="P37" s="59">
        <v>15010000</v>
      </c>
      <c r="Q37" s="58">
        <v>3</v>
      </c>
      <c r="R37" s="50">
        <v>35780000</v>
      </c>
      <c r="S37" s="50">
        <f t="shared" si="3"/>
        <v>12</v>
      </c>
      <c r="T37" s="59">
        <f t="shared" si="9"/>
        <v>91250000</v>
      </c>
      <c r="U37" s="64">
        <f t="shared" si="4"/>
        <v>100</v>
      </c>
      <c r="V37" s="64">
        <f t="shared" si="5"/>
        <v>100</v>
      </c>
      <c r="W37" s="55">
        <f t="shared" si="6"/>
        <v>12</v>
      </c>
      <c r="X37" s="55">
        <f t="shared" si="7"/>
        <v>91250000</v>
      </c>
      <c r="Y37" s="65">
        <f t="shared" si="10"/>
        <v>20</v>
      </c>
      <c r="Z37" s="65">
        <f t="shared" si="8"/>
        <v>45.367377039579928</v>
      </c>
      <c r="AA37" s="60"/>
    </row>
    <row r="38" spans="1:29" s="141" customFormat="1" ht="36">
      <c r="A38" s="144" t="s">
        <v>63</v>
      </c>
      <c r="B38" s="68" t="s">
        <v>90</v>
      </c>
      <c r="C38" s="150" t="s">
        <v>155</v>
      </c>
      <c r="D38" s="47" t="s">
        <v>141</v>
      </c>
      <c r="E38" s="66">
        <v>60</v>
      </c>
      <c r="F38" s="59">
        <v>201135719</v>
      </c>
      <c r="G38" s="66">
        <v>12</v>
      </c>
      <c r="H38" s="59">
        <v>81180000</v>
      </c>
      <c r="I38" s="66">
        <v>12</v>
      </c>
      <c r="J38" s="59">
        <v>91250000</v>
      </c>
      <c r="K38" s="58">
        <v>3</v>
      </c>
      <c r="L38" s="50">
        <v>17225000</v>
      </c>
      <c r="M38" s="58">
        <v>3</v>
      </c>
      <c r="N38" s="50">
        <v>23100000</v>
      </c>
      <c r="O38" s="58">
        <v>3</v>
      </c>
      <c r="P38" s="59">
        <v>15010000</v>
      </c>
      <c r="Q38" s="58">
        <v>3</v>
      </c>
      <c r="R38" s="50">
        <v>35915000</v>
      </c>
      <c r="S38" s="50">
        <f t="shared" si="3"/>
        <v>12</v>
      </c>
      <c r="T38" s="59">
        <f t="shared" si="9"/>
        <v>91250000</v>
      </c>
      <c r="U38" s="64">
        <f t="shared" si="4"/>
        <v>100</v>
      </c>
      <c r="V38" s="64">
        <f t="shared" si="5"/>
        <v>100</v>
      </c>
      <c r="W38" s="55">
        <f t="shared" si="6"/>
        <v>12</v>
      </c>
      <c r="X38" s="55">
        <f t="shared" si="7"/>
        <v>91250000</v>
      </c>
      <c r="Y38" s="65">
        <f t="shared" si="10"/>
        <v>20</v>
      </c>
      <c r="Z38" s="65">
        <f t="shared" si="8"/>
        <v>45.367377039579928</v>
      </c>
      <c r="AA38" s="60"/>
    </row>
    <row r="39" spans="1:29" s="141" customFormat="1" ht="33" customHeight="1">
      <c r="A39" s="144" t="s">
        <v>69</v>
      </c>
      <c r="B39" s="68" t="s">
        <v>91</v>
      </c>
      <c r="C39" s="150" t="s">
        <v>156</v>
      </c>
      <c r="D39" s="47" t="s">
        <v>141</v>
      </c>
      <c r="E39" s="66">
        <v>60</v>
      </c>
      <c r="F39" s="59">
        <v>201135719</v>
      </c>
      <c r="G39" s="66">
        <v>12</v>
      </c>
      <c r="H39" s="59">
        <v>81680000</v>
      </c>
      <c r="I39" s="66">
        <v>12</v>
      </c>
      <c r="J39" s="59">
        <v>91250000</v>
      </c>
      <c r="K39" s="58">
        <v>3</v>
      </c>
      <c r="L39" s="50">
        <v>17530000</v>
      </c>
      <c r="M39" s="58">
        <v>3</v>
      </c>
      <c r="N39" s="50">
        <v>22930000</v>
      </c>
      <c r="O39" s="58">
        <v>3</v>
      </c>
      <c r="P39" s="59">
        <v>15010000</v>
      </c>
      <c r="Q39" s="58">
        <v>3</v>
      </c>
      <c r="R39" s="50">
        <v>35780000</v>
      </c>
      <c r="S39" s="50">
        <f t="shared" si="3"/>
        <v>12</v>
      </c>
      <c r="T39" s="59">
        <f t="shared" si="9"/>
        <v>91250000</v>
      </c>
      <c r="U39" s="64">
        <f t="shared" si="4"/>
        <v>100</v>
      </c>
      <c r="V39" s="64">
        <f t="shared" si="5"/>
        <v>100</v>
      </c>
      <c r="W39" s="55">
        <f t="shared" si="6"/>
        <v>12</v>
      </c>
      <c r="X39" s="55">
        <f t="shared" si="7"/>
        <v>91250000</v>
      </c>
      <c r="Y39" s="65">
        <f t="shared" si="10"/>
        <v>20</v>
      </c>
      <c r="Z39" s="65">
        <f t="shared" si="8"/>
        <v>45.367377039579928</v>
      </c>
      <c r="AA39" s="60"/>
    </row>
    <row r="40" spans="1:29" s="141" customFormat="1" ht="36">
      <c r="A40" s="144" t="s">
        <v>64</v>
      </c>
      <c r="B40" s="68" t="s">
        <v>92</v>
      </c>
      <c r="C40" s="150" t="s">
        <v>157</v>
      </c>
      <c r="D40" s="47" t="s">
        <v>141</v>
      </c>
      <c r="E40" s="66">
        <v>60</v>
      </c>
      <c r="F40" s="59">
        <v>201135719</v>
      </c>
      <c r="G40" s="66">
        <v>12</v>
      </c>
      <c r="H40" s="59">
        <v>81040000</v>
      </c>
      <c r="I40" s="66">
        <v>12</v>
      </c>
      <c r="J40" s="59">
        <v>91250000</v>
      </c>
      <c r="K40" s="58">
        <v>3</v>
      </c>
      <c r="L40" s="50">
        <v>18420000</v>
      </c>
      <c r="M40" s="58">
        <v>3</v>
      </c>
      <c r="N40" s="50">
        <v>21890000</v>
      </c>
      <c r="O40" s="58">
        <v>3</v>
      </c>
      <c r="P40" s="50">
        <v>11760000</v>
      </c>
      <c r="Q40" s="58">
        <v>3</v>
      </c>
      <c r="R40" s="50">
        <v>38380000</v>
      </c>
      <c r="S40" s="50">
        <f t="shared" si="3"/>
        <v>12</v>
      </c>
      <c r="T40" s="59">
        <f t="shared" si="9"/>
        <v>90450000</v>
      </c>
      <c r="U40" s="64">
        <f t="shared" si="4"/>
        <v>100</v>
      </c>
      <c r="V40" s="64">
        <f t="shared" si="5"/>
        <v>99.123287671232873</v>
      </c>
      <c r="W40" s="55">
        <f t="shared" si="6"/>
        <v>12</v>
      </c>
      <c r="X40" s="55">
        <f t="shared" si="7"/>
        <v>90450000</v>
      </c>
      <c r="Y40" s="65">
        <f t="shared" si="10"/>
        <v>20</v>
      </c>
      <c r="Z40" s="65">
        <f t="shared" si="8"/>
        <v>44.969635651835667</v>
      </c>
      <c r="AA40" s="60"/>
    </row>
    <row r="41" spans="1:29" s="141" customFormat="1" ht="36">
      <c r="A41" s="144" t="s">
        <v>70</v>
      </c>
      <c r="B41" s="68" t="s">
        <v>93</v>
      </c>
      <c r="C41" s="150" t="s">
        <v>158</v>
      </c>
      <c r="D41" s="47" t="s">
        <v>141</v>
      </c>
      <c r="E41" s="66">
        <v>60</v>
      </c>
      <c r="F41" s="59">
        <v>201135719</v>
      </c>
      <c r="G41" s="66">
        <v>12</v>
      </c>
      <c r="H41" s="59">
        <v>81680000</v>
      </c>
      <c r="I41" s="66">
        <v>12</v>
      </c>
      <c r="J41" s="59">
        <v>91250000</v>
      </c>
      <c r="K41" s="58">
        <v>3</v>
      </c>
      <c r="L41" s="50">
        <v>17280000</v>
      </c>
      <c r="M41" s="58">
        <v>3</v>
      </c>
      <c r="N41" s="50">
        <v>22880000</v>
      </c>
      <c r="O41" s="58">
        <v>3</v>
      </c>
      <c r="P41" s="59">
        <v>15010000</v>
      </c>
      <c r="Q41" s="58">
        <v>3</v>
      </c>
      <c r="R41" s="50">
        <v>36080000</v>
      </c>
      <c r="S41" s="50">
        <f t="shared" si="3"/>
        <v>12</v>
      </c>
      <c r="T41" s="59">
        <f t="shared" si="9"/>
        <v>91250000</v>
      </c>
      <c r="U41" s="64">
        <f t="shared" si="4"/>
        <v>100</v>
      </c>
      <c r="V41" s="64">
        <f t="shared" si="5"/>
        <v>100</v>
      </c>
      <c r="W41" s="55">
        <f t="shared" si="6"/>
        <v>12</v>
      </c>
      <c r="X41" s="55">
        <f t="shared" si="7"/>
        <v>91250000</v>
      </c>
      <c r="Y41" s="65">
        <f t="shared" si="10"/>
        <v>20</v>
      </c>
      <c r="Z41" s="65">
        <f t="shared" si="8"/>
        <v>45.367377039579928</v>
      </c>
      <c r="AA41" s="60"/>
    </row>
    <row r="42" spans="1:29" s="141" customFormat="1" ht="36">
      <c r="A42" s="144" t="s">
        <v>65</v>
      </c>
      <c r="B42" s="68" t="s">
        <v>94</v>
      </c>
      <c r="C42" s="150" t="s">
        <v>159</v>
      </c>
      <c r="D42" s="47" t="s">
        <v>141</v>
      </c>
      <c r="E42" s="66">
        <v>60</v>
      </c>
      <c r="F42" s="59">
        <v>201135719</v>
      </c>
      <c r="G42" s="66">
        <v>12</v>
      </c>
      <c r="H42" s="59">
        <v>81770000</v>
      </c>
      <c r="I42" s="66">
        <v>12</v>
      </c>
      <c r="J42" s="59">
        <v>91250000</v>
      </c>
      <c r="K42" s="58">
        <v>3</v>
      </c>
      <c r="L42" s="50">
        <v>16560000</v>
      </c>
      <c r="M42" s="58">
        <v>3</v>
      </c>
      <c r="N42" s="50">
        <v>21730000</v>
      </c>
      <c r="O42" s="58">
        <v>3</v>
      </c>
      <c r="P42" s="59">
        <v>15010000</v>
      </c>
      <c r="Q42" s="58">
        <v>3</v>
      </c>
      <c r="R42" s="50">
        <v>37570000</v>
      </c>
      <c r="S42" s="50">
        <f t="shared" si="3"/>
        <v>12</v>
      </c>
      <c r="T42" s="59">
        <f t="shared" si="9"/>
        <v>90870000</v>
      </c>
      <c r="U42" s="64">
        <f t="shared" si="4"/>
        <v>100</v>
      </c>
      <c r="V42" s="64">
        <f t="shared" si="5"/>
        <v>99.583561643835623</v>
      </c>
      <c r="W42" s="55">
        <f t="shared" si="6"/>
        <v>12</v>
      </c>
      <c r="X42" s="55">
        <f t="shared" si="7"/>
        <v>90870000</v>
      </c>
      <c r="Y42" s="65">
        <f t="shared" si="10"/>
        <v>20</v>
      </c>
      <c r="Z42" s="65">
        <f t="shared" si="8"/>
        <v>45.178449880401402</v>
      </c>
      <c r="AA42" s="60"/>
    </row>
    <row r="43" spans="1:29" s="141" customFormat="1" ht="36">
      <c r="A43" s="144" t="s">
        <v>66</v>
      </c>
      <c r="B43" s="68" t="s">
        <v>95</v>
      </c>
      <c r="C43" s="150" t="s">
        <v>160</v>
      </c>
      <c r="D43" s="47" t="s">
        <v>141</v>
      </c>
      <c r="E43" s="66">
        <v>60</v>
      </c>
      <c r="F43" s="59">
        <v>201135719</v>
      </c>
      <c r="G43" s="66">
        <v>12</v>
      </c>
      <c r="H43" s="59">
        <v>81680000</v>
      </c>
      <c r="I43" s="66">
        <v>12</v>
      </c>
      <c r="J43" s="59">
        <v>91250000</v>
      </c>
      <c r="K43" s="58">
        <v>3</v>
      </c>
      <c r="L43" s="50">
        <v>17200000</v>
      </c>
      <c r="M43" s="58">
        <v>3</v>
      </c>
      <c r="N43" s="50">
        <v>22930000</v>
      </c>
      <c r="O43" s="58">
        <v>3</v>
      </c>
      <c r="P43" s="59">
        <v>15010000</v>
      </c>
      <c r="Q43" s="58">
        <v>3</v>
      </c>
      <c r="R43" s="50">
        <v>36110000</v>
      </c>
      <c r="S43" s="50">
        <f t="shared" si="3"/>
        <v>12</v>
      </c>
      <c r="T43" s="59">
        <f t="shared" si="9"/>
        <v>91250000</v>
      </c>
      <c r="U43" s="64">
        <f t="shared" si="4"/>
        <v>100</v>
      </c>
      <c r="V43" s="64">
        <f t="shared" si="5"/>
        <v>100</v>
      </c>
      <c r="W43" s="55">
        <f t="shared" si="6"/>
        <v>12</v>
      </c>
      <c r="X43" s="55">
        <f t="shared" si="7"/>
        <v>91250000</v>
      </c>
      <c r="Y43" s="65">
        <f t="shared" si="10"/>
        <v>20</v>
      </c>
      <c r="Z43" s="65">
        <f t="shared" si="8"/>
        <v>45.367377039579928</v>
      </c>
      <c r="AA43" s="60"/>
    </row>
    <row r="44" spans="1:29" s="141" customFormat="1" ht="36">
      <c r="A44" s="144" t="s">
        <v>67</v>
      </c>
      <c r="B44" s="68" t="s">
        <v>96</v>
      </c>
      <c r="C44" s="150" t="s">
        <v>161</v>
      </c>
      <c r="D44" s="47" t="s">
        <v>141</v>
      </c>
      <c r="E44" s="66">
        <v>60</v>
      </c>
      <c r="F44" s="59">
        <v>201135719</v>
      </c>
      <c r="G44" s="66">
        <v>12</v>
      </c>
      <c r="H44" s="59">
        <v>81680000</v>
      </c>
      <c r="I44" s="66">
        <v>12</v>
      </c>
      <c r="J44" s="59">
        <v>91250000</v>
      </c>
      <c r="K44" s="58">
        <v>3</v>
      </c>
      <c r="L44" s="50">
        <v>16580000</v>
      </c>
      <c r="M44" s="58">
        <v>3</v>
      </c>
      <c r="N44" s="50">
        <v>23580000</v>
      </c>
      <c r="O44" s="58">
        <v>3</v>
      </c>
      <c r="P44" s="50">
        <v>11760000</v>
      </c>
      <c r="Q44" s="58">
        <v>3</v>
      </c>
      <c r="R44" s="50">
        <v>36080000</v>
      </c>
      <c r="S44" s="50">
        <f t="shared" si="3"/>
        <v>12</v>
      </c>
      <c r="T44" s="59">
        <f t="shared" si="9"/>
        <v>88000000</v>
      </c>
      <c r="U44" s="64">
        <f t="shared" si="4"/>
        <v>100</v>
      </c>
      <c r="V44" s="64">
        <f t="shared" si="5"/>
        <v>96.438356164383563</v>
      </c>
      <c r="W44" s="55">
        <f t="shared" si="6"/>
        <v>12</v>
      </c>
      <c r="X44" s="55">
        <f t="shared" si="7"/>
        <v>88000000</v>
      </c>
      <c r="Y44" s="65">
        <f t="shared" si="10"/>
        <v>20</v>
      </c>
      <c r="Z44" s="65">
        <f t="shared" si="8"/>
        <v>43.751552651868856</v>
      </c>
      <c r="AA44" s="60"/>
    </row>
    <row r="45" spans="1:29" s="141" customFormat="1" ht="21.95" customHeight="1">
      <c r="A45" s="242" t="s">
        <v>247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4"/>
      <c r="U45" s="76">
        <f>AVERAGE(U33:U44)</f>
        <v>100</v>
      </c>
      <c r="V45" s="76">
        <f>AVERAGE(V33:V44)</f>
        <v>99.298630136986318</v>
      </c>
      <c r="W45" s="76"/>
      <c r="X45" s="77"/>
      <c r="Y45" s="136">
        <f>AVERAGE(Y33:Y44)</f>
        <v>20</v>
      </c>
      <c r="Z45" s="136">
        <f>AVERAGE(Z33:Z44)</f>
        <v>45.049183929384526</v>
      </c>
      <c r="AA45" s="146"/>
    </row>
    <row r="46" spans="1:29" s="141" customFormat="1" ht="25.5" customHeight="1">
      <c r="A46" s="303" t="s">
        <v>220</v>
      </c>
      <c r="B46" s="257"/>
      <c r="C46" s="257"/>
      <c r="D46" s="258"/>
      <c r="E46" s="80"/>
      <c r="F46" s="81"/>
      <c r="G46" s="80"/>
      <c r="H46" s="82"/>
      <c r="I46" s="83"/>
      <c r="J46" s="84"/>
      <c r="K46" s="80"/>
      <c r="L46" s="85"/>
      <c r="M46" s="80"/>
      <c r="N46" s="86"/>
      <c r="O46" s="87"/>
      <c r="P46" s="85"/>
      <c r="Q46" s="88"/>
      <c r="R46" s="82"/>
      <c r="S46" s="80"/>
      <c r="T46" s="89"/>
      <c r="U46" s="90">
        <f>AVERAGE(U19,U24,U30,U45)</f>
        <v>98.6111111111111</v>
      </c>
      <c r="V46" s="90">
        <f>AVERAGE(V19,V24,V30,V45)</f>
        <v>95.204048192384121</v>
      </c>
      <c r="W46" s="90"/>
      <c r="X46" s="90"/>
      <c r="Y46" s="90">
        <f>AVERAGE(Y19,Y24,Y30,Y45)</f>
        <v>37.395833333333336</v>
      </c>
      <c r="Z46" s="90">
        <f>AVERAGE(Z19,Z24,Z30,Z45)</f>
        <v>38.33527670879554</v>
      </c>
      <c r="AA46" s="151"/>
    </row>
    <row r="47" spans="1:29" s="141" customFormat="1" ht="27" customHeight="1">
      <c r="A47" s="303" t="s">
        <v>221</v>
      </c>
      <c r="B47" s="257"/>
      <c r="C47" s="257"/>
      <c r="D47" s="258"/>
      <c r="E47" s="80"/>
      <c r="F47" s="81">
        <f>F9+F20+F25+F31</f>
        <v>5196021547</v>
      </c>
      <c r="G47" s="80"/>
      <c r="H47" s="93">
        <f>H9+H20+H25+H31</f>
        <v>2444593263</v>
      </c>
      <c r="I47" s="83"/>
      <c r="J47" s="91">
        <f>J9+J20+J25+J31</f>
        <v>2488826000</v>
      </c>
      <c r="K47" s="80"/>
      <c r="L47" s="91">
        <f>L9+L20+L25+L31</f>
        <v>404769260</v>
      </c>
      <c r="M47" s="80"/>
      <c r="N47" s="91">
        <f>N9+N20+N25+N31</f>
        <v>505839872</v>
      </c>
      <c r="O47" s="87"/>
      <c r="P47" s="91">
        <f>P9+P20+P25+P31</f>
        <v>484404949</v>
      </c>
      <c r="Q47" s="88"/>
      <c r="R47" s="91">
        <f>R9+R20+R25+R31</f>
        <v>1057323577</v>
      </c>
      <c r="S47" s="80"/>
      <c r="T47" s="91">
        <f>T9+T20+T25+T31</f>
        <v>2452337658</v>
      </c>
      <c r="U47" s="90">
        <f>AVERAGE(U9:U12,U20:U21,U25:U26,U31:U32)</f>
        <v>97.727521929824562</v>
      </c>
      <c r="V47" s="90">
        <f>AVERAGE(V9:V12,V20:V21,V25:V26,V31:V32)</f>
        <v>97.938602572016393</v>
      </c>
      <c r="W47" s="92"/>
      <c r="X47" s="93">
        <f>X9+X20+X25+X31</f>
        <v>2452337658</v>
      </c>
      <c r="Y47" s="90">
        <f>AVERAGE(Y9:Y12,Y20:Y21,Y25:Y26,Y31:Y32)</f>
        <v>84.967731829573935</v>
      </c>
      <c r="Z47" s="90">
        <f>AVERAGE(Z9:Z12,Z20:Z21,Z25:Z26,Z31:Z32)</f>
        <v>39.261551262097449</v>
      </c>
      <c r="AA47" s="151"/>
    </row>
    <row r="48" spans="1:29" s="142" customFormat="1" ht="20.100000000000001" customHeight="1">
      <c r="A48" s="281" t="s">
        <v>256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3"/>
    </row>
    <row r="49" spans="1:27" s="141" customFormat="1" ht="30.6" customHeight="1">
      <c r="A49" s="305" t="s">
        <v>131</v>
      </c>
      <c r="B49" s="299" t="s">
        <v>222</v>
      </c>
      <c r="C49" s="96" t="s">
        <v>223</v>
      </c>
      <c r="D49" s="94" t="s">
        <v>201</v>
      </c>
      <c r="E49" s="95">
        <v>85</v>
      </c>
      <c r="F49" s="227">
        <f t="shared" ref="F49:J49" si="18">SUM(F52:F54)</f>
        <v>1136704000</v>
      </c>
      <c r="G49" s="266">
        <v>100</v>
      </c>
      <c r="H49" s="227">
        <f t="shared" si="18"/>
        <v>1707554500</v>
      </c>
      <c r="I49" s="95">
        <v>85</v>
      </c>
      <c r="J49" s="227">
        <f t="shared" si="18"/>
        <v>184904000</v>
      </c>
      <c r="K49" s="135">
        <v>10</v>
      </c>
      <c r="L49" s="227">
        <f>SUM(L52:L54)</f>
        <v>8200000</v>
      </c>
      <c r="M49" s="125">
        <v>15</v>
      </c>
      <c r="N49" s="227">
        <f>SUM(N52:N54)</f>
        <v>127983000</v>
      </c>
      <c r="O49" s="117">
        <v>25</v>
      </c>
      <c r="P49" s="227">
        <f>SUM(P52:P54)</f>
        <v>26521000</v>
      </c>
      <c r="Q49" s="117">
        <v>35</v>
      </c>
      <c r="R49" s="227">
        <f>SUM(R52:R54)</f>
        <v>20500000</v>
      </c>
      <c r="S49" s="117">
        <f t="shared" si="3"/>
        <v>85</v>
      </c>
      <c r="T49" s="227">
        <f t="shared" si="9"/>
        <v>183204000</v>
      </c>
      <c r="U49" s="118">
        <f t="shared" si="4"/>
        <v>100</v>
      </c>
      <c r="V49" s="230">
        <f t="shared" si="5"/>
        <v>99.080603989097042</v>
      </c>
      <c r="W49" s="119">
        <f t="shared" si="6"/>
        <v>85</v>
      </c>
      <c r="X49" s="233">
        <f t="shared" si="7"/>
        <v>183204000</v>
      </c>
      <c r="Y49" s="124">
        <f t="shared" si="10"/>
        <v>100</v>
      </c>
      <c r="Z49" s="236">
        <f t="shared" si="8"/>
        <v>16.117124598840153</v>
      </c>
      <c r="AA49" s="221"/>
    </row>
    <row r="50" spans="1:27" s="141" customFormat="1" ht="26.1" customHeight="1">
      <c r="A50" s="306"/>
      <c r="B50" s="300"/>
      <c r="C50" s="96" t="s">
        <v>224</v>
      </c>
      <c r="D50" s="94" t="s">
        <v>201</v>
      </c>
      <c r="E50" s="95">
        <v>95</v>
      </c>
      <c r="F50" s="228"/>
      <c r="G50" s="267"/>
      <c r="H50" s="228"/>
      <c r="I50" s="95">
        <v>95</v>
      </c>
      <c r="J50" s="228"/>
      <c r="K50" s="135">
        <v>20</v>
      </c>
      <c r="L50" s="228"/>
      <c r="M50" s="123">
        <v>15</v>
      </c>
      <c r="N50" s="228"/>
      <c r="O50" s="123">
        <v>25</v>
      </c>
      <c r="P50" s="228"/>
      <c r="Q50" s="123">
        <v>35</v>
      </c>
      <c r="R50" s="228"/>
      <c r="S50" s="117">
        <f t="shared" si="3"/>
        <v>95</v>
      </c>
      <c r="T50" s="228"/>
      <c r="U50" s="118">
        <f t="shared" si="4"/>
        <v>100</v>
      </c>
      <c r="V50" s="231"/>
      <c r="W50" s="119">
        <f t="shared" si="6"/>
        <v>95</v>
      </c>
      <c r="X50" s="234"/>
      <c r="Y50" s="124">
        <f t="shared" si="10"/>
        <v>100</v>
      </c>
      <c r="Z50" s="237"/>
      <c r="AA50" s="222"/>
    </row>
    <row r="51" spans="1:27" s="141" customFormat="1" ht="36.6" customHeight="1">
      <c r="A51" s="307"/>
      <c r="B51" s="304"/>
      <c r="C51" s="152" t="s">
        <v>225</v>
      </c>
      <c r="D51" s="94" t="s">
        <v>201</v>
      </c>
      <c r="E51" s="95">
        <v>85</v>
      </c>
      <c r="F51" s="229"/>
      <c r="G51" s="268"/>
      <c r="H51" s="229"/>
      <c r="I51" s="95">
        <v>85</v>
      </c>
      <c r="J51" s="229"/>
      <c r="K51" s="135">
        <v>20</v>
      </c>
      <c r="L51" s="229"/>
      <c r="M51" s="123">
        <v>20</v>
      </c>
      <c r="N51" s="229"/>
      <c r="O51" s="123">
        <v>20</v>
      </c>
      <c r="P51" s="229"/>
      <c r="Q51" s="123">
        <v>20</v>
      </c>
      <c r="R51" s="229"/>
      <c r="S51" s="117">
        <f t="shared" si="3"/>
        <v>80</v>
      </c>
      <c r="T51" s="229"/>
      <c r="U51" s="118">
        <f t="shared" si="4"/>
        <v>94.117647058823522</v>
      </c>
      <c r="V51" s="232"/>
      <c r="W51" s="119">
        <f t="shared" si="6"/>
        <v>80</v>
      </c>
      <c r="X51" s="235"/>
      <c r="Y51" s="124">
        <f t="shared" si="10"/>
        <v>94.117647058823522</v>
      </c>
      <c r="Z51" s="238"/>
      <c r="AA51" s="223"/>
    </row>
    <row r="52" spans="1:27" s="141" customFormat="1" ht="31.5" customHeight="1">
      <c r="A52" s="153" t="s">
        <v>61</v>
      </c>
      <c r="B52" s="68" t="s">
        <v>132</v>
      </c>
      <c r="C52" s="68" t="s">
        <v>162</v>
      </c>
      <c r="D52" s="47" t="s">
        <v>141</v>
      </c>
      <c r="E52" s="58">
        <v>60</v>
      </c>
      <c r="F52" s="59">
        <v>51000000</v>
      </c>
      <c r="G52" s="67">
        <v>12</v>
      </c>
      <c r="H52" s="59">
        <v>142200000</v>
      </c>
      <c r="I52" s="67">
        <v>12</v>
      </c>
      <c r="J52" s="59">
        <v>49200000</v>
      </c>
      <c r="K52" s="58">
        <v>3</v>
      </c>
      <c r="L52" s="50">
        <v>8200000</v>
      </c>
      <c r="M52" s="52">
        <v>3</v>
      </c>
      <c r="N52" s="50">
        <v>1060000</v>
      </c>
      <c r="O52" s="50">
        <v>3</v>
      </c>
      <c r="P52" s="50">
        <v>17740000</v>
      </c>
      <c r="Q52" s="50">
        <v>3</v>
      </c>
      <c r="R52" s="50">
        <v>20500000</v>
      </c>
      <c r="S52" s="50">
        <f t="shared" si="3"/>
        <v>12</v>
      </c>
      <c r="T52" s="59">
        <f t="shared" si="9"/>
        <v>47500000</v>
      </c>
      <c r="U52" s="64">
        <f t="shared" si="4"/>
        <v>100</v>
      </c>
      <c r="V52" s="64">
        <f t="shared" si="5"/>
        <v>96.544715447154474</v>
      </c>
      <c r="W52" s="55">
        <f t="shared" si="6"/>
        <v>12</v>
      </c>
      <c r="X52" s="55">
        <f t="shared" si="7"/>
        <v>47500000</v>
      </c>
      <c r="Y52" s="65">
        <f t="shared" si="10"/>
        <v>20</v>
      </c>
      <c r="Z52" s="65">
        <f t="shared" si="8"/>
        <v>93.137254901960787</v>
      </c>
      <c r="AA52" s="60"/>
    </row>
    <row r="53" spans="1:27" s="141" customFormat="1" ht="24">
      <c r="A53" s="153" t="s">
        <v>62</v>
      </c>
      <c r="B53" s="68" t="s">
        <v>200</v>
      </c>
      <c r="C53" s="68" t="s">
        <v>244</v>
      </c>
      <c r="D53" s="47" t="s">
        <v>245</v>
      </c>
      <c r="E53" s="58">
        <v>6</v>
      </c>
      <c r="F53" s="59">
        <v>950000000</v>
      </c>
      <c r="G53" s="67">
        <v>12</v>
      </c>
      <c r="H53" s="59">
        <v>1429672000</v>
      </c>
      <c r="I53" s="67"/>
      <c r="J53" s="59"/>
      <c r="K53" s="58"/>
      <c r="L53" s="50"/>
      <c r="M53" s="52"/>
      <c r="N53" s="50"/>
      <c r="O53" s="50"/>
      <c r="P53" s="50"/>
      <c r="Q53" s="50"/>
      <c r="R53" s="50"/>
      <c r="S53" s="50">
        <f t="shared" si="3"/>
        <v>0</v>
      </c>
      <c r="T53" s="59">
        <f t="shared" si="9"/>
        <v>0</v>
      </c>
      <c r="U53" s="64" t="s">
        <v>246</v>
      </c>
      <c r="V53" s="64" t="s">
        <v>246</v>
      </c>
      <c r="W53" s="55">
        <f t="shared" si="6"/>
        <v>0</v>
      </c>
      <c r="X53" s="55">
        <f t="shared" si="7"/>
        <v>0</v>
      </c>
      <c r="Y53" s="65">
        <f t="shared" si="10"/>
        <v>0</v>
      </c>
      <c r="Z53" s="65">
        <f t="shared" si="8"/>
        <v>0</v>
      </c>
      <c r="AA53" s="60"/>
    </row>
    <row r="54" spans="1:27" s="141" customFormat="1" ht="29.45" customHeight="1">
      <c r="A54" s="153" t="s">
        <v>72</v>
      </c>
      <c r="B54" s="68" t="s">
        <v>84</v>
      </c>
      <c r="C54" s="68" t="s">
        <v>163</v>
      </c>
      <c r="D54" s="62" t="s">
        <v>144</v>
      </c>
      <c r="E54" s="67">
        <v>67852</v>
      </c>
      <c r="F54" s="59">
        <v>135704000</v>
      </c>
      <c r="G54" s="67">
        <v>67852</v>
      </c>
      <c r="H54" s="59">
        <v>135682500</v>
      </c>
      <c r="I54" s="67">
        <v>67852</v>
      </c>
      <c r="J54" s="59">
        <v>135704000</v>
      </c>
      <c r="K54" s="58"/>
      <c r="L54" s="50"/>
      <c r="M54" s="67">
        <v>67852</v>
      </c>
      <c r="N54" s="50">
        <v>126923000</v>
      </c>
      <c r="O54" s="50"/>
      <c r="P54" s="50">
        <v>8781000</v>
      </c>
      <c r="Q54" s="50"/>
      <c r="R54" s="50"/>
      <c r="S54" s="50">
        <f t="shared" si="3"/>
        <v>67852</v>
      </c>
      <c r="T54" s="59">
        <f t="shared" si="9"/>
        <v>135704000</v>
      </c>
      <c r="U54" s="64">
        <f t="shared" si="4"/>
        <v>100</v>
      </c>
      <c r="V54" s="64">
        <f t="shared" si="5"/>
        <v>100</v>
      </c>
      <c r="W54" s="55">
        <f t="shared" si="6"/>
        <v>67852</v>
      </c>
      <c r="X54" s="55">
        <f t="shared" si="7"/>
        <v>135704000</v>
      </c>
      <c r="Y54" s="65">
        <f t="shared" si="10"/>
        <v>100</v>
      </c>
      <c r="Z54" s="65">
        <f t="shared" si="8"/>
        <v>100</v>
      </c>
      <c r="AA54" s="60"/>
    </row>
    <row r="55" spans="1:27" s="141" customFormat="1" ht="20.100000000000001" customHeight="1">
      <c r="A55" s="242" t="s">
        <v>247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4"/>
      <c r="U55" s="76">
        <f>AVERAGE(U52:U54)</f>
        <v>100</v>
      </c>
      <c r="V55" s="76">
        <f>AVERAGE(V52:V54)</f>
        <v>98.272357723577244</v>
      </c>
      <c r="W55" s="76"/>
      <c r="X55" s="77"/>
      <c r="Y55" s="136">
        <f>AVERAGE(Y52:Y54)</f>
        <v>40</v>
      </c>
      <c r="Z55" s="136">
        <f>AVERAGE(Z52:Z54)</f>
        <v>64.379084967320253</v>
      </c>
      <c r="AA55" s="146"/>
    </row>
    <row r="56" spans="1:27" s="172" customFormat="1" ht="36">
      <c r="A56" s="245" t="s">
        <v>133</v>
      </c>
      <c r="B56" s="248" t="s">
        <v>234</v>
      </c>
      <c r="C56" s="96" t="s">
        <v>226</v>
      </c>
      <c r="D56" s="94" t="s">
        <v>201</v>
      </c>
      <c r="E56" s="126">
        <v>60</v>
      </c>
      <c r="F56" s="224">
        <f>SUM(F64:F68)</f>
        <v>1052043501</v>
      </c>
      <c r="G56" s="128"/>
      <c r="H56" s="224">
        <f>SUM(H64:H68)</f>
        <v>422136250</v>
      </c>
      <c r="I56" s="126">
        <v>60</v>
      </c>
      <c r="J56" s="224">
        <f>SUM(J64:J68)</f>
        <v>405670000</v>
      </c>
      <c r="K56" s="129">
        <v>10</v>
      </c>
      <c r="L56" s="224">
        <f>SUM(L64:L68)</f>
        <v>128030000</v>
      </c>
      <c r="M56" s="125">
        <v>25</v>
      </c>
      <c r="N56" s="224">
        <f>SUM(N64:N68)</f>
        <v>100299000</v>
      </c>
      <c r="O56" s="125">
        <v>20</v>
      </c>
      <c r="P56" s="224">
        <f>SUM(P64:P68)</f>
        <v>8041000</v>
      </c>
      <c r="Q56" s="125"/>
      <c r="R56" s="224">
        <f>SUM(R64:R68)</f>
        <v>146210000</v>
      </c>
      <c r="S56" s="117">
        <f t="shared" si="3"/>
        <v>55</v>
      </c>
      <c r="T56" s="227">
        <f t="shared" si="9"/>
        <v>382580000</v>
      </c>
      <c r="U56" s="118">
        <f t="shared" si="4"/>
        <v>91.666666666666657</v>
      </c>
      <c r="V56" s="230">
        <f t="shared" si="5"/>
        <v>94.308181526856799</v>
      </c>
      <c r="W56" s="119">
        <f t="shared" si="6"/>
        <v>55</v>
      </c>
      <c r="X56" s="233">
        <f t="shared" si="7"/>
        <v>382580000</v>
      </c>
      <c r="Y56" s="124">
        <f t="shared" si="10"/>
        <v>91.666666666666657</v>
      </c>
      <c r="Z56" s="236">
        <f t="shared" si="8"/>
        <v>36.365416414468207</v>
      </c>
      <c r="AA56" s="239"/>
    </row>
    <row r="57" spans="1:27" s="172" customFormat="1" ht="21" customHeight="1">
      <c r="A57" s="246"/>
      <c r="B57" s="249"/>
      <c r="C57" s="96" t="s">
        <v>227</v>
      </c>
      <c r="D57" s="94" t="s">
        <v>201</v>
      </c>
      <c r="E57" s="126">
        <v>65</v>
      </c>
      <c r="F57" s="225"/>
      <c r="G57" s="126"/>
      <c r="H57" s="225"/>
      <c r="I57" s="126">
        <v>65</v>
      </c>
      <c r="J57" s="225"/>
      <c r="K57" s="120">
        <v>10</v>
      </c>
      <c r="L57" s="225"/>
      <c r="M57" s="130">
        <v>15</v>
      </c>
      <c r="N57" s="225"/>
      <c r="O57" s="130">
        <v>20</v>
      </c>
      <c r="P57" s="225"/>
      <c r="Q57" s="130">
        <v>10</v>
      </c>
      <c r="R57" s="225"/>
      <c r="S57" s="117">
        <f t="shared" si="3"/>
        <v>55</v>
      </c>
      <c r="T57" s="228"/>
      <c r="U57" s="118">
        <f t="shared" si="4"/>
        <v>84.615384615384613</v>
      </c>
      <c r="V57" s="231"/>
      <c r="W57" s="119">
        <f t="shared" si="6"/>
        <v>55</v>
      </c>
      <c r="X57" s="234"/>
      <c r="Y57" s="124">
        <f t="shared" si="10"/>
        <v>84.615384615384613</v>
      </c>
      <c r="Z57" s="237"/>
      <c r="AA57" s="240"/>
    </row>
    <row r="58" spans="1:27" s="172" customFormat="1" ht="30.6" customHeight="1">
      <c r="A58" s="246"/>
      <c r="B58" s="249"/>
      <c r="C58" s="96" t="s">
        <v>228</v>
      </c>
      <c r="D58" s="94" t="s">
        <v>201</v>
      </c>
      <c r="E58" s="126">
        <v>70</v>
      </c>
      <c r="F58" s="225"/>
      <c r="G58" s="126"/>
      <c r="H58" s="225"/>
      <c r="I58" s="126">
        <v>70</v>
      </c>
      <c r="J58" s="225"/>
      <c r="K58" s="120">
        <v>20</v>
      </c>
      <c r="L58" s="225"/>
      <c r="M58" s="130">
        <v>25</v>
      </c>
      <c r="N58" s="225"/>
      <c r="O58" s="130">
        <v>30</v>
      </c>
      <c r="P58" s="225"/>
      <c r="Q58" s="130"/>
      <c r="R58" s="225"/>
      <c r="S58" s="117">
        <f t="shared" si="3"/>
        <v>75</v>
      </c>
      <c r="T58" s="228"/>
      <c r="U58" s="118">
        <f t="shared" si="4"/>
        <v>107.14285714285714</v>
      </c>
      <c r="V58" s="231"/>
      <c r="W58" s="119">
        <f t="shared" si="6"/>
        <v>75</v>
      </c>
      <c r="X58" s="234"/>
      <c r="Y58" s="124">
        <f t="shared" si="10"/>
        <v>107.14285714285714</v>
      </c>
      <c r="Z58" s="237"/>
      <c r="AA58" s="240"/>
    </row>
    <row r="59" spans="1:27" s="172" customFormat="1" ht="37.5" customHeight="1">
      <c r="A59" s="246"/>
      <c r="B59" s="249"/>
      <c r="C59" s="96" t="s">
        <v>229</v>
      </c>
      <c r="D59" s="94" t="s">
        <v>201</v>
      </c>
      <c r="E59" s="126">
        <v>60</v>
      </c>
      <c r="F59" s="225"/>
      <c r="G59" s="126"/>
      <c r="H59" s="225"/>
      <c r="I59" s="126">
        <v>60</v>
      </c>
      <c r="J59" s="225"/>
      <c r="K59" s="120">
        <v>10</v>
      </c>
      <c r="L59" s="225"/>
      <c r="M59" s="130">
        <v>15</v>
      </c>
      <c r="N59" s="225"/>
      <c r="O59" s="130">
        <v>20</v>
      </c>
      <c r="P59" s="225"/>
      <c r="Q59" s="130">
        <v>10</v>
      </c>
      <c r="R59" s="225"/>
      <c r="S59" s="117">
        <f t="shared" si="3"/>
        <v>55</v>
      </c>
      <c r="T59" s="228"/>
      <c r="U59" s="118">
        <f t="shared" si="4"/>
        <v>91.666666666666657</v>
      </c>
      <c r="V59" s="231"/>
      <c r="W59" s="119">
        <f t="shared" si="6"/>
        <v>55</v>
      </c>
      <c r="X59" s="234"/>
      <c r="Y59" s="124">
        <f t="shared" si="10"/>
        <v>91.666666666666657</v>
      </c>
      <c r="Z59" s="237"/>
      <c r="AA59" s="240"/>
    </row>
    <row r="60" spans="1:27" s="172" customFormat="1" ht="27.6" customHeight="1">
      <c r="A60" s="246"/>
      <c r="B60" s="249"/>
      <c r="C60" s="154" t="s">
        <v>230</v>
      </c>
      <c r="D60" s="94" t="s">
        <v>201</v>
      </c>
      <c r="E60" s="126">
        <v>70</v>
      </c>
      <c r="F60" s="225"/>
      <c r="G60" s="126"/>
      <c r="H60" s="225"/>
      <c r="I60" s="126">
        <v>70</v>
      </c>
      <c r="J60" s="225"/>
      <c r="K60" s="120">
        <v>10</v>
      </c>
      <c r="L60" s="225"/>
      <c r="M60" s="130">
        <v>15</v>
      </c>
      <c r="N60" s="225"/>
      <c r="O60" s="130">
        <v>20</v>
      </c>
      <c r="P60" s="225"/>
      <c r="Q60" s="130">
        <v>20</v>
      </c>
      <c r="R60" s="225"/>
      <c r="S60" s="117">
        <f t="shared" si="3"/>
        <v>65</v>
      </c>
      <c r="T60" s="228"/>
      <c r="U60" s="118">
        <f t="shared" si="4"/>
        <v>92.857142857142861</v>
      </c>
      <c r="V60" s="231"/>
      <c r="W60" s="119">
        <f t="shared" si="6"/>
        <v>65</v>
      </c>
      <c r="X60" s="234"/>
      <c r="Y60" s="124">
        <f t="shared" si="10"/>
        <v>92.857142857142861</v>
      </c>
      <c r="Z60" s="237"/>
      <c r="AA60" s="240"/>
    </row>
    <row r="61" spans="1:27" s="172" customFormat="1" ht="36.950000000000003" customHeight="1">
      <c r="A61" s="246"/>
      <c r="B61" s="249"/>
      <c r="C61" s="154" t="s">
        <v>231</v>
      </c>
      <c r="D61" s="94" t="s">
        <v>201</v>
      </c>
      <c r="E61" s="126">
        <v>65</v>
      </c>
      <c r="F61" s="225"/>
      <c r="G61" s="126"/>
      <c r="H61" s="225"/>
      <c r="I61" s="126">
        <v>65</v>
      </c>
      <c r="J61" s="225"/>
      <c r="K61" s="120">
        <v>10</v>
      </c>
      <c r="L61" s="225"/>
      <c r="M61" s="130">
        <v>15</v>
      </c>
      <c r="N61" s="225"/>
      <c r="O61" s="130">
        <v>20</v>
      </c>
      <c r="P61" s="225"/>
      <c r="Q61" s="130">
        <v>20</v>
      </c>
      <c r="R61" s="225"/>
      <c r="S61" s="117">
        <f t="shared" si="3"/>
        <v>65</v>
      </c>
      <c r="T61" s="228"/>
      <c r="U61" s="118">
        <f t="shared" si="4"/>
        <v>100</v>
      </c>
      <c r="V61" s="231"/>
      <c r="W61" s="119">
        <f t="shared" si="6"/>
        <v>65</v>
      </c>
      <c r="X61" s="234"/>
      <c r="Y61" s="124">
        <f t="shared" si="10"/>
        <v>100</v>
      </c>
      <c r="Z61" s="237"/>
      <c r="AA61" s="240"/>
    </row>
    <row r="62" spans="1:27" s="172" customFormat="1" ht="27" customHeight="1">
      <c r="A62" s="246"/>
      <c r="B62" s="249"/>
      <c r="C62" s="154" t="s">
        <v>232</v>
      </c>
      <c r="D62" s="94" t="s">
        <v>201</v>
      </c>
      <c r="E62" s="126">
        <v>60</v>
      </c>
      <c r="F62" s="225"/>
      <c r="G62" s="126"/>
      <c r="H62" s="225"/>
      <c r="I62" s="126">
        <v>60</v>
      </c>
      <c r="J62" s="225"/>
      <c r="K62" s="120">
        <v>10</v>
      </c>
      <c r="L62" s="225"/>
      <c r="M62" s="130">
        <v>15</v>
      </c>
      <c r="N62" s="225"/>
      <c r="O62" s="130">
        <v>10</v>
      </c>
      <c r="P62" s="225"/>
      <c r="Q62" s="130">
        <v>20</v>
      </c>
      <c r="R62" s="225"/>
      <c r="S62" s="117">
        <f t="shared" si="3"/>
        <v>55</v>
      </c>
      <c r="T62" s="228"/>
      <c r="U62" s="118">
        <f t="shared" si="4"/>
        <v>91.666666666666657</v>
      </c>
      <c r="V62" s="231"/>
      <c r="W62" s="119">
        <f t="shared" si="6"/>
        <v>55</v>
      </c>
      <c r="X62" s="234"/>
      <c r="Y62" s="124">
        <f t="shared" si="10"/>
        <v>91.666666666666657</v>
      </c>
      <c r="Z62" s="237"/>
      <c r="AA62" s="240"/>
    </row>
    <row r="63" spans="1:27" s="172" customFormat="1" ht="51.75" customHeight="1">
      <c r="A63" s="247"/>
      <c r="B63" s="249"/>
      <c r="C63" s="154" t="s">
        <v>233</v>
      </c>
      <c r="D63" s="94" t="s">
        <v>201</v>
      </c>
      <c r="E63" s="126">
        <v>60</v>
      </c>
      <c r="F63" s="226"/>
      <c r="G63" s="126"/>
      <c r="H63" s="226"/>
      <c r="I63" s="126">
        <v>60</v>
      </c>
      <c r="J63" s="226"/>
      <c r="K63" s="120">
        <v>20</v>
      </c>
      <c r="L63" s="226"/>
      <c r="M63" s="130">
        <v>30</v>
      </c>
      <c r="N63" s="226"/>
      <c r="O63" s="130"/>
      <c r="P63" s="226"/>
      <c r="Q63" s="130"/>
      <c r="R63" s="226"/>
      <c r="S63" s="117">
        <f t="shared" si="3"/>
        <v>50</v>
      </c>
      <c r="T63" s="229"/>
      <c r="U63" s="118">
        <f t="shared" si="4"/>
        <v>83.333333333333343</v>
      </c>
      <c r="V63" s="232"/>
      <c r="W63" s="119">
        <f t="shared" si="6"/>
        <v>50</v>
      </c>
      <c r="X63" s="235"/>
      <c r="Y63" s="124">
        <f t="shared" si="10"/>
        <v>83.333333333333343</v>
      </c>
      <c r="Z63" s="238"/>
      <c r="AA63" s="241"/>
    </row>
    <row r="64" spans="1:27" ht="30" customHeight="1">
      <c r="A64" s="148" t="s">
        <v>61</v>
      </c>
      <c r="B64" s="60" t="s">
        <v>134</v>
      </c>
      <c r="C64" s="60" t="s">
        <v>164</v>
      </c>
      <c r="D64" s="62" t="s">
        <v>145</v>
      </c>
      <c r="E64" s="62">
        <v>1</v>
      </c>
      <c r="F64" s="63">
        <v>201135719</v>
      </c>
      <c r="G64" s="67"/>
      <c r="H64" s="63"/>
      <c r="I64" s="67">
        <v>1</v>
      </c>
      <c r="J64" s="63">
        <v>18000000</v>
      </c>
      <c r="K64" s="58"/>
      <c r="L64" s="59"/>
      <c r="M64" s="59">
        <v>1</v>
      </c>
      <c r="N64" s="59">
        <v>18000000</v>
      </c>
      <c r="O64" s="59"/>
      <c r="P64" s="59"/>
      <c r="Q64" s="59"/>
      <c r="R64" s="59"/>
      <c r="S64" s="50">
        <f t="shared" si="3"/>
        <v>1</v>
      </c>
      <c r="T64" s="59">
        <f t="shared" si="9"/>
        <v>18000000</v>
      </c>
      <c r="U64" s="64">
        <f t="shared" si="4"/>
        <v>100</v>
      </c>
      <c r="V64" s="64">
        <f t="shared" si="5"/>
        <v>100</v>
      </c>
      <c r="W64" s="55">
        <f t="shared" si="6"/>
        <v>1</v>
      </c>
      <c r="X64" s="55">
        <f t="shared" si="7"/>
        <v>18000000</v>
      </c>
      <c r="Y64" s="56">
        <f t="shared" si="10"/>
        <v>100</v>
      </c>
      <c r="Z64" s="65">
        <f t="shared" si="8"/>
        <v>8.949181224245903</v>
      </c>
      <c r="AA64" s="132"/>
    </row>
    <row r="65" spans="1:27" s="141" customFormat="1" ht="36">
      <c r="A65" s="144" t="s">
        <v>62</v>
      </c>
      <c r="B65" s="60" t="s">
        <v>135</v>
      </c>
      <c r="C65" s="60" t="s">
        <v>165</v>
      </c>
      <c r="D65" s="62" t="s">
        <v>145</v>
      </c>
      <c r="E65" s="62">
        <v>1</v>
      </c>
      <c r="F65" s="63">
        <v>52470188</v>
      </c>
      <c r="G65" s="67"/>
      <c r="H65" s="59"/>
      <c r="I65" s="67">
        <v>1</v>
      </c>
      <c r="J65" s="59">
        <v>20000000</v>
      </c>
      <c r="K65" s="58"/>
      <c r="L65" s="59"/>
      <c r="M65" s="59">
        <v>1</v>
      </c>
      <c r="N65" s="59">
        <v>20000000</v>
      </c>
      <c r="O65" s="59"/>
      <c r="P65" s="59"/>
      <c r="Q65" s="59"/>
      <c r="R65" s="59"/>
      <c r="S65" s="50">
        <f t="shared" si="3"/>
        <v>1</v>
      </c>
      <c r="T65" s="59">
        <f t="shared" si="9"/>
        <v>20000000</v>
      </c>
      <c r="U65" s="64">
        <f t="shared" si="4"/>
        <v>100</v>
      </c>
      <c r="V65" s="64">
        <f t="shared" si="5"/>
        <v>100</v>
      </c>
      <c r="W65" s="55">
        <f t="shared" si="6"/>
        <v>1</v>
      </c>
      <c r="X65" s="55">
        <f t="shared" si="7"/>
        <v>20000000</v>
      </c>
      <c r="Y65" s="56">
        <f t="shared" si="10"/>
        <v>100</v>
      </c>
      <c r="Z65" s="65">
        <f t="shared" si="8"/>
        <v>38.116882676311356</v>
      </c>
      <c r="AA65" s="60"/>
    </row>
    <row r="66" spans="1:27" s="141" customFormat="1" ht="60">
      <c r="A66" s="144" t="s">
        <v>72</v>
      </c>
      <c r="B66" s="60" t="s">
        <v>136</v>
      </c>
      <c r="C66" s="60" t="s">
        <v>166</v>
      </c>
      <c r="D66" s="62" t="s">
        <v>145</v>
      </c>
      <c r="E66" s="62">
        <v>2</v>
      </c>
      <c r="F66" s="63">
        <v>253605906</v>
      </c>
      <c r="G66" s="67">
        <v>11</v>
      </c>
      <c r="H66" s="59">
        <v>17400000</v>
      </c>
      <c r="I66" s="67">
        <v>2</v>
      </c>
      <c r="J66" s="59">
        <v>75000000</v>
      </c>
      <c r="K66" s="58">
        <v>1</v>
      </c>
      <c r="L66" s="59">
        <v>10200000</v>
      </c>
      <c r="M66" s="59">
        <v>1</v>
      </c>
      <c r="N66" s="59">
        <v>47100000</v>
      </c>
      <c r="O66" s="59"/>
      <c r="P66" s="59"/>
      <c r="Q66" s="59"/>
      <c r="R66" s="59">
        <v>17650000</v>
      </c>
      <c r="S66" s="50">
        <f t="shared" si="3"/>
        <v>2</v>
      </c>
      <c r="T66" s="59">
        <f t="shared" si="9"/>
        <v>74950000</v>
      </c>
      <c r="U66" s="64">
        <f t="shared" si="4"/>
        <v>100</v>
      </c>
      <c r="V66" s="64">
        <f t="shared" si="5"/>
        <v>99.933333333333323</v>
      </c>
      <c r="W66" s="55">
        <f t="shared" si="6"/>
        <v>2</v>
      </c>
      <c r="X66" s="55">
        <f t="shared" si="7"/>
        <v>74950000</v>
      </c>
      <c r="Y66" s="65">
        <f t="shared" si="10"/>
        <v>100</v>
      </c>
      <c r="Z66" s="65">
        <f t="shared" si="8"/>
        <v>29.553728137545821</v>
      </c>
      <c r="AA66" s="60"/>
    </row>
    <row r="67" spans="1:27" ht="29.45" customHeight="1">
      <c r="A67" s="144" t="s">
        <v>68</v>
      </c>
      <c r="B67" s="60" t="s">
        <v>137</v>
      </c>
      <c r="C67" s="60" t="s">
        <v>167</v>
      </c>
      <c r="D67" s="62" t="s">
        <v>145</v>
      </c>
      <c r="E67" s="62">
        <v>1</v>
      </c>
      <c r="F67" s="63">
        <v>72600000</v>
      </c>
      <c r="G67" s="67">
        <v>1</v>
      </c>
      <c r="H67" s="63">
        <v>29872500</v>
      </c>
      <c r="I67" s="67">
        <v>1</v>
      </c>
      <c r="J67" s="63">
        <v>59070000</v>
      </c>
      <c r="K67" s="58">
        <v>1</v>
      </c>
      <c r="L67" s="59">
        <v>59070000</v>
      </c>
      <c r="M67" s="54"/>
      <c r="N67" s="59"/>
      <c r="O67" s="59"/>
      <c r="P67" s="59"/>
      <c r="Q67" s="59"/>
      <c r="R67" s="59"/>
      <c r="S67" s="50">
        <f t="shared" si="3"/>
        <v>1</v>
      </c>
      <c r="T67" s="59">
        <f t="shared" si="9"/>
        <v>59070000</v>
      </c>
      <c r="U67" s="64">
        <f t="shared" si="4"/>
        <v>100</v>
      </c>
      <c r="V67" s="64">
        <f t="shared" si="5"/>
        <v>100</v>
      </c>
      <c r="W67" s="55">
        <f t="shared" si="6"/>
        <v>1</v>
      </c>
      <c r="X67" s="55">
        <f t="shared" si="7"/>
        <v>59070000</v>
      </c>
      <c r="Y67" s="56">
        <f t="shared" si="10"/>
        <v>100</v>
      </c>
      <c r="Z67" s="65">
        <f t="shared" si="8"/>
        <v>81.36363636363636</v>
      </c>
      <c r="AA67" s="132"/>
    </row>
    <row r="68" spans="1:27" s="141" customFormat="1" ht="48">
      <c r="A68" s="144" t="s">
        <v>63</v>
      </c>
      <c r="B68" s="68" t="s">
        <v>138</v>
      </c>
      <c r="C68" s="68" t="s">
        <v>168</v>
      </c>
      <c r="D68" s="62" t="s">
        <v>145</v>
      </c>
      <c r="E68" s="62">
        <v>8</v>
      </c>
      <c r="F68" s="63">
        <v>472231688</v>
      </c>
      <c r="G68" s="67">
        <v>7</v>
      </c>
      <c r="H68" s="61">
        <v>374863750</v>
      </c>
      <c r="I68" s="67">
        <v>7</v>
      </c>
      <c r="J68" s="61">
        <v>233600000</v>
      </c>
      <c r="K68" s="58">
        <v>1</v>
      </c>
      <c r="L68" s="59">
        <v>58760000</v>
      </c>
      <c r="M68" s="59">
        <v>1</v>
      </c>
      <c r="N68" s="59">
        <v>15199000</v>
      </c>
      <c r="O68" s="59">
        <v>1</v>
      </c>
      <c r="P68" s="59">
        <v>8041000</v>
      </c>
      <c r="Q68" s="59">
        <v>4</v>
      </c>
      <c r="R68" s="59">
        <v>128560000</v>
      </c>
      <c r="S68" s="50">
        <f t="shared" si="3"/>
        <v>7</v>
      </c>
      <c r="T68" s="59">
        <f t="shared" si="9"/>
        <v>210560000</v>
      </c>
      <c r="U68" s="64">
        <f t="shared" si="4"/>
        <v>100</v>
      </c>
      <c r="V68" s="64">
        <f t="shared" si="5"/>
        <v>90.136986301369859</v>
      </c>
      <c r="W68" s="55">
        <f t="shared" si="6"/>
        <v>7</v>
      </c>
      <c r="X68" s="55">
        <f t="shared" si="7"/>
        <v>210560000</v>
      </c>
      <c r="Y68" s="65">
        <f t="shared" si="10"/>
        <v>87.5</v>
      </c>
      <c r="Z68" s="65">
        <f t="shared" si="8"/>
        <v>44.588282690593182</v>
      </c>
      <c r="AA68" s="60"/>
    </row>
    <row r="69" spans="1:27" s="141" customFormat="1" ht="24" customHeight="1">
      <c r="A69" s="242" t="s">
        <v>247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4"/>
      <c r="U69" s="76">
        <f>AVERAGE(U64:U68)</f>
        <v>100</v>
      </c>
      <c r="V69" s="76">
        <f>AVERAGE(V64:V68)</f>
        <v>98.014063926940636</v>
      </c>
      <c r="W69" s="76"/>
      <c r="X69" s="77"/>
      <c r="Y69" s="136">
        <f>AVERAGE(Y64:Y68)</f>
        <v>97.5</v>
      </c>
      <c r="Z69" s="136">
        <f>AVERAGE(Z64:Z68)</f>
        <v>40.514342218466524</v>
      </c>
      <c r="AA69" s="146"/>
    </row>
    <row r="70" spans="1:27" ht="48">
      <c r="A70" s="175" t="s">
        <v>139</v>
      </c>
      <c r="B70" s="98" t="s">
        <v>236</v>
      </c>
      <c r="C70" s="96" t="s">
        <v>235</v>
      </c>
      <c r="D70" s="97" t="s">
        <v>201</v>
      </c>
      <c r="E70" s="121">
        <v>70</v>
      </c>
      <c r="F70" s="117">
        <f>SUM(F71:F82)</f>
        <v>3175223313</v>
      </c>
      <c r="G70" s="121">
        <v>70</v>
      </c>
      <c r="H70" s="117">
        <f>SUM(H71:H82)</f>
        <v>2562688000</v>
      </c>
      <c r="I70" s="121">
        <v>70</v>
      </c>
      <c r="J70" s="117">
        <f>SUM(J71:J82)</f>
        <v>3920400000</v>
      </c>
      <c r="K70" s="121"/>
      <c r="L70" s="117">
        <f>SUM(L71:L82)</f>
        <v>127500000</v>
      </c>
      <c r="M70" s="131"/>
      <c r="N70" s="117">
        <f>SUM(N71:N82)</f>
        <v>0</v>
      </c>
      <c r="O70" s="116"/>
      <c r="P70" s="117">
        <f>SUM(P71:P82)</f>
        <v>754750000</v>
      </c>
      <c r="Q70" s="116">
        <v>65</v>
      </c>
      <c r="R70" s="117">
        <f>SUM(R71:R82)</f>
        <v>3035150000</v>
      </c>
      <c r="S70" s="117">
        <f t="shared" si="3"/>
        <v>65</v>
      </c>
      <c r="T70" s="116">
        <f t="shared" si="9"/>
        <v>3917400000</v>
      </c>
      <c r="U70" s="118">
        <f t="shared" si="4"/>
        <v>92.857142857142861</v>
      </c>
      <c r="V70" s="118">
        <f t="shared" si="5"/>
        <v>99.923477196204473</v>
      </c>
      <c r="W70" s="119">
        <f t="shared" si="6"/>
        <v>65</v>
      </c>
      <c r="X70" s="119">
        <f t="shared" si="7"/>
        <v>3917400000</v>
      </c>
      <c r="Y70" s="124">
        <f t="shared" si="10"/>
        <v>92.857142857142861</v>
      </c>
      <c r="Z70" s="124">
        <f t="shared" si="8"/>
        <v>123.3739996793731</v>
      </c>
      <c r="AA70" s="121" t="s">
        <v>255</v>
      </c>
    </row>
    <row r="71" spans="1:27" s="141" customFormat="1" ht="32.450000000000003" customHeight="1">
      <c r="A71" s="148" t="s">
        <v>61</v>
      </c>
      <c r="B71" s="60" t="s">
        <v>140</v>
      </c>
      <c r="C71" s="60" t="s">
        <v>169</v>
      </c>
      <c r="D71" s="62" t="s">
        <v>145</v>
      </c>
      <c r="E71" s="62">
        <v>4</v>
      </c>
      <c r="F71" s="63">
        <v>445021250</v>
      </c>
      <c r="G71" s="66">
        <v>5</v>
      </c>
      <c r="H71" s="59">
        <v>360280000</v>
      </c>
      <c r="I71" s="66">
        <v>2</v>
      </c>
      <c r="J71" s="59">
        <v>521825000</v>
      </c>
      <c r="K71" s="58">
        <v>1</v>
      </c>
      <c r="L71" s="53">
        <v>10625000</v>
      </c>
      <c r="M71" s="52"/>
      <c r="N71" s="53"/>
      <c r="O71" s="58">
        <v>1</v>
      </c>
      <c r="P71" s="53">
        <v>108750000</v>
      </c>
      <c r="Q71" s="50"/>
      <c r="R71" s="50">
        <v>402450000</v>
      </c>
      <c r="S71" s="50">
        <f t="shared" si="3"/>
        <v>2</v>
      </c>
      <c r="T71" s="59">
        <f t="shared" si="9"/>
        <v>521825000</v>
      </c>
      <c r="U71" s="64">
        <f t="shared" si="4"/>
        <v>100</v>
      </c>
      <c r="V71" s="64">
        <f t="shared" si="5"/>
        <v>100</v>
      </c>
      <c r="W71" s="55">
        <f t="shared" si="6"/>
        <v>2</v>
      </c>
      <c r="X71" s="55">
        <f t="shared" si="7"/>
        <v>521825000</v>
      </c>
      <c r="Y71" s="65">
        <f t="shared" si="10"/>
        <v>50</v>
      </c>
      <c r="Z71" s="65">
        <f t="shared" si="8"/>
        <v>117.25844552366883</v>
      </c>
      <c r="AA71" s="60"/>
    </row>
    <row r="72" spans="1:27" s="141" customFormat="1" ht="32.450000000000003" customHeight="1">
      <c r="A72" s="144" t="s">
        <v>62</v>
      </c>
      <c r="B72" s="60" t="s">
        <v>73</v>
      </c>
      <c r="C72" s="60" t="s">
        <v>169</v>
      </c>
      <c r="D72" s="62" t="s">
        <v>145</v>
      </c>
      <c r="E72" s="62">
        <v>4</v>
      </c>
      <c r="F72" s="63">
        <v>343188750</v>
      </c>
      <c r="G72" s="66">
        <v>5</v>
      </c>
      <c r="H72" s="59">
        <v>277210000</v>
      </c>
      <c r="I72" s="66">
        <v>2</v>
      </c>
      <c r="J72" s="59">
        <v>422825000</v>
      </c>
      <c r="K72" s="58">
        <v>1</v>
      </c>
      <c r="L72" s="53">
        <v>10625000</v>
      </c>
      <c r="M72" s="50"/>
      <c r="N72" s="53"/>
      <c r="O72" s="58">
        <v>1</v>
      </c>
      <c r="P72" s="50">
        <v>85500000</v>
      </c>
      <c r="Q72" s="50"/>
      <c r="R72" s="50">
        <v>326700000</v>
      </c>
      <c r="S72" s="50">
        <f t="shared" si="3"/>
        <v>2</v>
      </c>
      <c r="T72" s="59">
        <f t="shared" si="9"/>
        <v>422825000</v>
      </c>
      <c r="U72" s="64">
        <f t="shared" si="4"/>
        <v>100</v>
      </c>
      <c r="V72" s="64">
        <f t="shared" si="5"/>
        <v>100</v>
      </c>
      <c r="W72" s="55">
        <f t="shared" si="6"/>
        <v>2</v>
      </c>
      <c r="X72" s="55">
        <f t="shared" si="7"/>
        <v>422825000</v>
      </c>
      <c r="Y72" s="65">
        <f t="shared" si="10"/>
        <v>50</v>
      </c>
      <c r="Z72" s="65">
        <f t="shared" si="8"/>
        <v>123.20479619451395</v>
      </c>
      <c r="AA72" s="60"/>
    </row>
    <row r="73" spans="1:27" s="141" customFormat="1" ht="32.450000000000003" customHeight="1">
      <c r="A73" s="144" t="s">
        <v>71</v>
      </c>
      <c r="B73" s="60" t="s">
        <v>74</v>
      </c>
      <c r="C73" s="60" t="s">
        <v>169</v>
      </c>
      <c r="D73" s="62" t="s">
        <v>145</v>
      </c>
      <c r="E73" s="62">
        <v>4</v>
      </c>
      <c r="F73" s="63">
        <v>317003250</v>
      </c>
      <c r="G73" s="66">
        <v>5</v>
      </c>
      <c r="H73" s="59">
        <v>258010000</v>
      </c>
      <c r="I73" s="66">
        <v>2</v>
      </c>
      <c r="J73" s="59">
        <v>380225000</v>
      </c>
      <c r="K73" s="58">
        <v>1</v>
      </c>
      <c r="L73" s="53">
        <v>10625000</v>
      </c>
      <c r="M73" s="50"/>
      <c r="N73" s="53"/>
      <c r="O73" s="58">
        <v>1</v>
      </c>
      <c r="P73" s="50">
        <v>75750000</v>
      </c>
      <c r="Q73" s="50"/>
      <c r="R73" s="50">
        <v>293850000</v>
      </c>
      <c r="S73" s="50">
        <f t="shared" si="3"/>
        <v>2</v>
      </c>
      <c r="T73" s="59">
        <f t="shared" si="9"/>
        <v>380225000</v>
      </c>
      <c r="U73" s="64">
        <f t="shared" si="4"/>
        <v>100</v>
      </c>
      <c r="V73" s="64">
        <f t="shared" si="5"/>
        <v>100</v>
      </c>
      <c r="W73" s="55">
        <f t="shared" si="6"/>
        <v>2</v>
      </c>
      <c r="X73" s="55">
        <f t="shared" si="7"/>
        <v>380225000</v>
      </c>
      <c r="Y73" s="65">
        <f t="shared" si="10"/>
        <v>50</v>
      </c>
      <c r="Z73" s="65">
        <f t="shared" si="8"/>
        <v>119.94356524735946</v>
      </c>
      <c r="AA73" s="60"/>
    </row>
    <row r="74" spans="1:27" s="141" customFormat="1" ht="32.450000000000003" customHeight="1">
      <c r="A74" s="144" t="s">
        <v>72</v>
      </c>
      <c r="B74" s="60" t="s">
        <v>75</v>
      </c>
      <c r="C74" s="60" t="s">
        <v>169</v>
      </c>
      <c r="D74" s="62" t="s">
        <v>145</v>
      </c>
      <c r="E74" s="62">
        <v>4</v>
      </c>
      <c r="F74" s="63">
        <v>127885750</v>
      </c>
      <c r="G74" s="66">
        <v>5</v>
      </c>
      <c r="H74" s="59">
        <v>99610000</v>
      </c>
      <c r="I74" s="66">
        <v>2</v>
      </c>
      <c r="J74" s="59">
        <v>139925000</v>
      </c>
      <c r="K74" s="58">
        <v>1</v>
      </c>
      <c r="L74" s="53">
        <v>10625000</v>
      </c>
      <c r="M74" s="50"/>
      <c r="N74" s="53"/>
      <c r="O74" s="58">
        <v>1</v>
      </c>
      <c r="P74" s="50">
        <v>27000000</v>
      </c>
      <c r="Q74" s="50"/>
      <c r="R74" s="50">
        <v>102300000</v>
      </c>
      <c r="S74" s="50">
        <f t="shared" si="3"/>
        <v>2</v>
      </c>
      <c r="T74" s="59">
        <f t="shared" si="9"/>
        <v>139925000</v>
      </c>
      <c r="U74" s="64">
        <f t="shared" si="4"/>
        <v>100</v>
      </c>
      <c r="V74" s="64">
        <f t="shared" si="5"/>
        <v>100</v>
      </c>
      <c r="W74" s="55">
        <f t="shared" si="6"/>
        <v>2</v>
      </c>
      <c r="X74" s="55">
        <f t="shared" si="7"/>
        <v>139925000</v>
      </c>
      <c r="Y74" s="65">
        <f t="shared" si="10"/>
        <v>50</v>
      </c>
      <c r="Z74" s="65">
        <f t="shared" si="8"/>
        <v>109.41406685263995</v>
      </c>
      <c r="AA74" s="60"/>
    </row>
    <row r="75" spans="1:27" s="141" customFormat="1" ht="32.450000000000003" customHeight="1">
      <c r="A75" s="144" t="s">
        <v>68</v>
      </c>
      <c r="B75" s="60" t="s">
        <v>76</v>
      </c>
      <c r="C75" s="60" t="s">
        <v>169</v>
      </c>
      <c r="D75" s="62" t="s">
        <v>145</v>
      </c>
      <c r="E75" s="62">
        <v>4</v>
      </c>
      <c r="F75" s="63">
        <v>223899250</v>
      </c>
      <c r="G75" s="66">
        <v>5</v>
      </c>
      <c r="H75" s="61">
        <v>198588000</v>
      </c>
      <c r="I75" s="66">
        <v>2</v>
      </c>
      <c r="J75" s="61">
        <v>268625000</v>
      </c>
      <c r="K75" s="58">
        <v>1</v>
      </c>
      <c r="L75" s="53">
        <v>10625000</v>
      </c>
      <c r="M75" s="50"/>
      <c r="N75" s="53"/>
      <c r="O75" s="58">
        <v>1</v>
      </c>
      <c r="P75" s="50">
        <v>51750000</v>
      </c>
      <c r="Q75" s="50"/>
      <c r="R75" s="50">
        <v>206250000</v>
      </c>
      <c r="S75" s="50">
        <f t="shared" si="3"/>
        <v>2</v>
      </c>
      <c r="T75" s="59">
        <f t="shared" si="9"/>
        <v>268625000</v>
      </c>
      <c r="U75" s="64">
        <f t="shared" si="4"/>
        <v>100</v>
      </c>
      <c r="V75" s="64">
        <f t="shared" si="5"/>
        <v>100</v>
      </c>
      <c r="W75" s="55">
        <f t="shared" si="6"/>
        <v>2</v>
      </c>
      <c r="X75" s="55">
        <f t="shared" si="7"/>
        <v>268625000</v>
      </c>
      <c r="Y75" s="65">
        <f t="shared" si="10"/>
        <v>50</v>
      </c>
      <c r="Z75" s="65">
        <f t="shared" si="8"/>
        <v>119.97583734648509</v>
      </c>
      <c r="AA75" s="60"/>
    </row>
    <row r="76" spans="1:27" s="141" customFormat="1" ht="32.450000000000003" customHeight="1">
      <c r="A76" s="144" t="s">
        <v>63</v>
      </c>
      <c r="B76" s="60" t="s">
        <v>77</v>
      </c>
      <c r="C76" s="60" t="s">
        <v>169</v>
      </c>
      <c r="D76" s="62" t="s">
        <v>145</v>
      </c>
      <c r="E76" s="62">
        <v>4</v>
      </c>
      <c r="F76" s="63">
        <v>340279250</v>
      </c>
      <c r="G76" s="66">
        <v>5</v>
      </c>
      <c r="H76" s="59">
        <v>274810000</v>
      </c>
      <c r="I76" s="66">
        <v>2</v>
      </c>
      <c r="J76" s="59">
        <v>379625000</v>
      </c>
      <c r="K76" s="58">
        <v>1</v>
      </c>
      <c r="L76" s="53">
        <v>10625000</v>
      </c>
      <c r="M76" s="50"/>
      <c r="N76" s="53"/>
      <c r="O76" s="58">
        <v>1</v>
      </c>
      <c r="P76" s="50">
        <v>81750000</v>
      </c>
      <c r="Q76" s="50"/>
      <c r="R76" s="50">
        <v>287250000</v>
      </c>
      <c r="S76" s="50">
        <f t="shared" si="3"/>
        <v>2</v>
      </c>
      <c r="T76" s="59">
        <f t="shared" si="9"/>
        <v>379625000</v>
      </c>
      <c r="U76" s="64">
        <f t="shared" si="4"/>
        <v>100</v>
      </c>
      <c r="V76" s="64">
        <f t="shared" si="5"/>
        <v>100</v>
      </c>
      <c r="W76" s="55">
        <f t="shared" si="6"/>
        <v>2</v>
      </c>
      <c r="X76" s="55">
        <f t="shared" si="7"/>
        <v>379625000</v>
      </c>
      <c r="Y76" s="65">
        <f t="shared" si="10"/>
        <v>50</v>
      </c>
      <c r="Z76" s="65">
        <f t="shared" si="8"/>
        <v>111.56278262632824</v>
      </c>
      <c r="AA76" s="60"/>
    </row>
    <row r="77" spans="1:27" s="141" customFormat="1" ht="32.450000000000003" customHeight="1">
      <c r="A77" s="144" t="s">
        <v>69</v>
      </c>
      <c r="B77" s="60" t="s">
        <v>78</v>
      </c>
      <c r="C77" s="60" t="s">
        <v>169</v>
      </c>
      <c r="D77" s="62" t="s">
        <v>145</v>
      </c>
      <c r="E77" s="62">
        <v>4</v>
      </c>
      <c r="F77" s="63">
        <v>517758750</v>
      </c>
      <c r="G77" s="66">
        <v>5</v>
      </c>
      <c r="H77" s="59">
        <v>416080000</v>
      </c>
      <c r="I77" s="66">
        <v>2</v>
      </c>
      <c r="J77" s="59">
        <v>769625000</v>
      </c>
      <c r="K77" s="58">
        <v>1</v>
      </c>
      <c r="L77" s="53">
        <v>10625000</v>
      </c>
      <c r="M77" s="50"/>
      <c r="N77" s="53"/>
      <c r="O77" s="58">
        <v>1</v>
      </c>
      <c r="P77" s="50">
        <v>126750000</v>
      </c>
      <c r="Q77" s="50"/>
      <c r="R77" s="50">
        <v>629250000</v>
      </c>
      <c r="S77" s="50">
        <f t="shared" si="3"/>
        <v>2</v>
      </c>
      <c r="T77" s="59">
        <f t="shared" si="9"/>
        <v>766625000</v>
      </c>
      <c r="U77" s="64">
        <f t="shared" si="4"/>
        <v>100</v>
      </c>
      <c r="V77" s="64">
        <f t="shared" si="5"/>
        <v>99.610199772616539</v>
      </c>
      <c r="W77" s="55">
        <f t="shared" si="6"/>
        <v>2</v>
      </c>
      <c r="X77" s="55">
        <f t="shared" si="7"/>
        <v>766625000</v>
      </c>
      <c r="Y77" s="65">
        <f t="shared" si="10"/>
        <v>50</v>
      </c>
      <c r="Z77" s="65">
        <f t="shared" si="8"/>
        <v>148.06606358656421</v>
      </c>
      <c r="AA77" s="60"/>
    </row>
    <row r="78" spans="1:27" s="141" customFormat="1" ht="32.450000000000003" customHeight="1">
      <c r="A78" s="144" t="s">
        <v>64</v>
      </c>
      <c r="B78" s="60" t="s">
        <v>79</v>
      </c>
      <c r="C78" s="60" t="s">
        <v>169</v>
      </c>
      <c r="D78" s="62" t="s">
        <v>145</v>
      </c>
      <c r="E78" s="62">
        <v>4</v>
      </c>
      <c r="F78" s="63">
        <v>69695750</v>
      </c>
      <c r="G78" s="66">
        <v>5</v>
      </c>
      <c r="H78" s="61">
        <v>51610000</v>
      </c>
      <c r="I78" s="66">
        <v>2</v>
      </c>
      <c r="J78" s="61">
        <v>97025000</v>
      </c>
      <c r="K78" s="58">
        <v>1</v>
      </c>
      <c r="L78" s="53">
        <v>10625000</v>
      </c>
      <c r="M78" s="52"/>
      <c r="N78" s="53"/>
      <c r="O78" s="58">
        <v>1</v>
      </c>
      <c r="P78" s="50">
        <v>12000000</v>
      </c>
      <c r="Q78" s="50"/>
      <c r="R78" s="50">
        <v>74400000</v>
      </c>
      <c r="S78" s="50">
        <f t="shared" si="3"/>
        <v>2</v>
      </c>
      <c r="T78" s="59">
        <f t="shared" si="9"/>
        <v>97025000</v>
      </c>
      <c r="U78" s="64">
        <f t="shared" si="4"/>
        <v>100</v>
      </c>
      <c r="V78" s="64">
        <f t="shared" si="5"/>
        <v>100</v>
      </c>
      <c r="W78" s="55">
        <f t="shared" si="6"/>
        <v>2</v>
      </c>
      <c r="X78" s="55">
        <f t="shared" si="7"/>
        <v>97025000</v>
      </c>
      <c r="Y78" s="65">
        <f t="shared" si="10"/>
        <v>50</v>
      </c>
      <c r="Z78" s="65">
        <f t="shared" si="8"/>
        <v>139.21221882252505</v>
      </c>
      <c r="AA78" s="60"/>
    </row>
    <row r="79" spans="1:27" s="141" customFormat="1" ht="32.450000000000003" customHeight="1">
      <c r="A79" s="144" t="s">
        <v>70</v>
      </c>
      <c r="B79" s="60" t="s">
        <v>80</v>
      </c>
      <c r="C79" s="60" t="s">
        <v>169</v>
      </c>
      <c r="D79" s="62" t="s">
        <v>145</v>
      </c>
      <c r="E79" s="62">
        <v>4</v>
      </c>
      <c r="F79" s="63">
        <v>159890250</v>
      </c>
      <c r="G79" s="66">
        <v>5</v>
      </c>
      <c r="H79" s="61">
        <v>126010000</v>
      </c>
      <c r="I79" s="66">
        <v>2</v>
      </c>
      <c r="J79" s="61">
        <v>181925000</v>
      </c>
      <c r="K79" s="58">
        <v>1</v>
      </c>
      <c r="L79" s="53">
        <v>10625000</v>
      </c>
      <c r="M79" s="50"/>
      <c r="N79" s="50"/>
      <c r="O79" s="58">
        <v>1</v>
      </c>
      <c r="P79" s="50">
        <v>35250000</v>
      </c>
      <c r="Q79" s="50"/>
      <c r="R79" s="50">
        <v>136050000</v>
      </c>
      <c r="S79" s="50">
        <f t="shared" si="3"/>
        <v>2</v>
      </c>
      <c r="T79" s="59">
        <f t="shared" si="9"/>
        <v>181925000</v>
      </c>
      <c r="U79" s="64">
        <f t="shared" si="4"/>
        <v>100</v>
      </c>
      <c r="V79" s="64">
        <f t="shared" si="5"/>
        <v>100</v>
      </c>
      <c r="W79" s="55">
        <f t="shared" si="6"/>
        <v>2</v>
      </c>
      <c r="X79" s="55">
        <f t="shared" si="7"/>
        <v>181925000</v>
      </c>
      <c r="Y79" s="65">
        <f t="shared" si="10"/>
        <v>50</v>
      </c>
      <c r="Z79" s="65">
        <f t="shared" si="8"/>
        <v>113.78117177251271</v>
      </c>
      <c r="AA79" s="60"/>
    </row>
    <row r="80" spans="1:27" s="141" customFormat="1" ht="32.450000000000003" customHeight="1">
      <c r="A80" s="144" t="s">
        <v>65</v>
      </c>
      <c r="B80" s="60" t="s">
        <v>81</v>
      </c>
      <c r="C80" s="60" t="s">
        <v>169</v>
      </c>
      <c r="D80" s="62" t="s">
        <v>145</v>
      </c>
      <c r="E80" s="62">
        <v>4</v>
      </c>
      <c r="F80" s="63">
        <v>308274750</v>
      </c>
      <c r="G80" s="66">
        <v>5</v>
      </c>
      <c r="H80" s="61">
        <v>246010000</v>
      </c>
      <c r="I80" s="66">
        <v>2</v>
      </c>
      <c r="J80" s="61">
        <v>341825000</v>
      </c>
      <c r="K80" s="58">
        <v>1</v>
      </c>
      <c r="L80" s="53">
        <v>10625000</v>
      </c>
      <c r="M80" s="59"/>
      <c r="N80" s="50"/>
      <c r="O80" s="58">
        <v>1</v>
      </c>
      <c r="P80" s="50">
        <v>73500000</v>
      </c>
      <c r="Q80" s="50"/>
      <c r="R80" s="50">
        <v>257700000</v>
      </c>
      <c r="S80" s="50">
        <f t="shared" si="3"/>
        <v>2</v>
      </c>
      <c r="T80" s="59">
        <f t="shared" si="9"/>
        <v>341825000</v>
      </c>
      <c r="U80" s="64">
        <f t="shared" si="4"/>
        <v>100</v>
      </c>
      <c r="V80" s="64">
        <f t="shared" si="5"/>
        <v>100</v>
      </c>
      <c r="W80" s="55">
        <f t="shared" si="6"/>
        <v>2</v>
      </c>
      <c r="X80" s="55">
        <f t="shared" si="7"/>
        <v>341825000</v>
      </c>
      <c r="Y80" s="65">
        <f t="shared" si="10"/>
        <v>50</v>
      </c>
      <c r="Z80" s="65">
        <f t="shared" si="8"/>
        <v>110.88322997585757</v>
      </c>
      <c r="AA80" s="60"/>
    </row>
    <row r="81" spans="1:27" ht="32.450000000000003" customHeight="1">
      <c r="A81" s="144" t="s">
        <v>66</v>
      </c>
      <c r="B81" s="60" t="s">
        <v>82</v>
      </c>
      <c r="C81" s="60" t="s">
        <v>169</v>
      </c>
      <c r="D81" s="62" t="s">
        <v>145</v>
      </c>
      <c r="E81" s="62">
        <v>4</v>
      </c>
      <c r="F81" s="63">
        <v>122066750</v>
      </c>
      <c r="G81" s="66">
        <v>5</v>
      </c>
      <c r="H81" s="61">
        <v>89730000</v>
      </c>
      <c r="I81" s="66">
        <v>2</v>
      </c>
      <c r="J81" s="61">
        <v>163025000</v>
      </c>
      <c r="K81" s="58">
        <v>1</v>
      </c>
      <c r="L81" s="53">
        <v>10625000</v>
      </c>
      <c r="M81" s="50"/>
      <c r="N81" s="61"/>
      <c r="O81" s="58">
        <v>1</v>
      </c>
      <c r="P81" s="50">
        <v>25500000</v>
      </c>
      <c r="Q81" s="50"/>
      <c r="R81" s="50">
        <v>126900000</v>
      </c>
      <c r="S81" s="50">
        <f t="shared" si="3"/>
        <v>2</v>
      </c>
      <c r="T81" s="59">
        <f t="shared" si="9"/>
        <v>163025000</v>
      </c>
      <c r="U81" s="64">
        <f t="shared" si="4"/>
        <v>100</v>
      </c>
      <c r="V81" s="64">
        <f t="shared" si="5"/>
        <v>100</v>
      </c>
      <c r="W81" s="55">
        <f t="shared" si="6"/>
        <v>2</v>
      </c>
      <c r="X81" s="55">
        <f t="shared" si="7"/>
        <v>163025000</v>
      </c>
      <c r="Y81" s="65">
        <f t="shared" si="10"/>
        <v>50</v>
      </c>
      <c r="Z81" s="65">
        <f t="shared" si="8"/>
        <v>133.55397763928343</v>
      </c>
      <c r="AA81" s="57"/>
    </row>
    <row r="82" spans="1:27" ht="32.450000000000003" customHeight="1">
      <c r="A82" s="144" t="s">
        <v>67</v>
      </c>
      <c r="B82" s="60" t="s">
        <v>83</v>
      </c>
      <c r="C82" s="60" t="s">
        <v>169</v>
      </c>
      <c r="D82" s="62" t="s">
        <v>145</v>
      </c>
      <c r="E82" s="62">
        <v>4</v>
      </c>
      <c r="F82" s="63">
        <v>200259563</v>
      </c>
      <c r="G82" s="66">
        <v>5</v>
      </c>
      <c r="H82" s="59">
        <v>164740000</v>
      </c>
      <c r="I82" s="66">
        <v>2</v>
      </c>
      <c r="J82" s="59">
        <v>253925000</v>
      </c>
      <c r="K82" s="58">
        <v>1</v>
      </c>
      <c r="L82" s="53">
        <v>10625000</v>
      </c>
      <c r="M82" s="50"/>
      <c r="N82" s="50"/>
      <c r="O82" s="58">
        <v>1</v>
      </c>
      <c r="P82" s="50">
        <v>51250000</v>
      </c>
      <c r="Q82" s="50"/>
      <c r="R82" s="50">
        <v>192050000</v>
      </c>
      <c r="S82" s="50">
        <f t="shared" ref="S82:S85" si="19">K82+M82+O82+Q82</f>
        <v>2</v>
      </c>
      <c r="T82" s="59">
        <f t="shared" ref="T82" si="20">L82+N82+P82+R82</f>
        <v>253925000</v>
      </c>
      <c r="U82" s="64">
        <f t="shared" ref="U82:U85" si="21">S82/I82*100</f>
        <v>100</v>
      </c>
      <c r="V82" s="64">
        <f t="shared" ref="V82" si="22">T82/J82*100</f>
        <v>100</v>
      </c>
      <c r="W82" s="55">
        <f t="shared" ref="W82:W85" si="23">S82</f>
        <v>2</v>
      </c>
      <c r="X82" s="55">
        <f t="shared" ref="X82" si="24">T82</f>
        <v>253925000</v>
      </c>
      <c r="Y82" s="65">
        <f t="shared" si="10"/>
        <v>50</v>
      </c>
      <c r="Z82" s="65">
        <f t="shared" ref="Z82:Z84" si="25">X82/F82*100</f>
        <v>126.79793973184692</v>
      </c>
      <c r="AA82" s="57"/>
    </row>
    <row r="83" spans="1:27" ht="18.95" customHeight="1">
      <c r="A83" s="242" t="s">
        <v>247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4"/>
      <c r="U83" s="76">
        <f>AVERAGE(U71:U82)</f>
        <v>100</v>
      </c>
      <c r="V83" s="76">
        <f>AVERAGE(V71:V82)</f>
        <v>99.967516647718028</v>
      </c>
      <c r="W83" s="76"/>
      <c r="X83" s="77"/>
      <c r="Y83" s="136">
        <f>AVERAGE(Y71:Y82)</f>
        <v>50</v>
      </c>
      <c r="Z83" s="136">
        <f>AVERAGE(Z71:Z82)</f>
        <v>122.80450794329879</v>
      </c>
      <c r="AA83" s="146"/>
    </row>
    <row r="84" spans="1:27" s="155" customFormat="1" ht="27.6" customHeight="1">
      <c r="A84" s="301" t="s">
        <v>172</v>
      </c>
      <c r="B84" s="299" t="s">
        <v>173</v>
      </c>
      <c r="C84" s="96" t="s">
        <v>237</v>
      </c>
      <c r="D84" s="94" t="s">
        <v>201</v>
      </c>
      <c r="E84" s="99">
        <v>70</v>
      </c>
      <c r="F84" s="266">
        <f>SUM(F86:F97)</f>
        <v>545538000</v>
      </c>
      <c r="G84" s="122"/>
      <c r="H84" s="227">
        <f>SUM(H86:H97)</f>
        <v>0</v>
      </c>
      <c r="I84" s="99">
        <v>70</v>
      </c>
      <c r="J84" s="227">
        <f>SUM(J86:J97)</f>
        <v>545538000</v>
      </c>
      <c r="K84" s="133"/>
      <c r="L84" s="224">
        <f>SUM(L86:L97)</f>
        <v>0</v>
      </c>
      <c r="M84" s="117"/>
      <c r="N84" s="227">
        <f>SUM(N86:N97)</f>
        <v>0</v>
      </c>
      <c r="O84" s="117"/>
      <c r="P84" s="227">
        <f>SUM(P86:P97)</f>
        <v>0</v>
      </c>
      <c r="Q84" s="117">
        <v>60</v>
      </c>
      <c r="R84" s="227">
        <f>SUM(R86:R97)</f>
        <v>514102000</v>
      </c>
      <c r="S84" s="117">
        <f t="shared" si="19"/>
        <v>60</v>
      </c>
      <c r="T84" s="227">
        <f>L84+N84+P84+R84</f>
        <v>514102000</v>
      </c>
      <c r="U84" s="118">
        <f t="shared" si="21"/>
        <v>85.714285714285708</v>
      </c>
      <c r="V84" s="230">
        <f>T84/J84*100</f>
        <v>94.237614978241652</v>
      </c>
      <c r="W84" s="119">
        <f t="shared" si="23"/>
        <v>60</v>
      </c>
      <c r="X84" s="233">
        <f>T84</f>
        <v>514102000</v>
      </c>
      <c r="Y84" s="124">
        <f t="shared" si="10"/>
        <v>85.714285714285708</v>
      </c>
      <c r="Z84" s="236">
        <f t="shared" si="25"/>
        <v>94.237614978241652</v>
      </c>
      <c r="AA84" s="329" t="s">
        <v>255</v>
      </c>
    </row>
    <row r="85" spans="1:27" s="155" customFormat="1" ht="36">
      <c r="A85" s="302"/>
      <c r="B85" s="300"/>
      <c r="C85" s="152" t="s">
        <v>238</v>
      </c>
      <c r="D85" s="94" t="s">
        <v>201</v>
      </c>
      <c r="E85" s="99">
        <v>70</v>
      </c>
      <c r="F85" s="268"/>
      <c r="G85" s="123"/>
      <c r="H85" s="229"/>
      <c r="I85" s="99">
        <v>70</v>
      </c>
      <c r="J85" s="229"/>
      <c r="K85" s="134"/>
      <c r="L85" s="226"/>
      <c r="M85" s="123"/>
      <c r="N85" s="229"/>
      <c r="O85" s="123"/>
      <c r="P85" s="229"/>
      <c r="Q85" s="123">
        <v>65</v>
      </c>
      <c r="R85" s="229"/>
      <c r="S85" s="123">
        <f t="shared" si="19"/>
        <v>65</v>
      </c>
      <c r="T85" s="229"/>
      <c r="U85" s="185">
        <f t="shared" si="21"/>
        <v>92.857142857142861</v>
      </c>
      <c r="V85" s="232"/>
      <c r="W85" s="123">
        <f t="shared" si="23"/>
        <v>65</v>
      </c>
      <c r="X85" s="235"/>
      <c r="Y85" s="137">
        <f t="shared" si="10"/>
        <v>92.857142857142861</v>
      </c>
      <c r="Z85" s="238"/>
      <c r="AA85" s="330"/>
    </row>
    <row r="86" spans="1:27" ht="30" customHeight="1">
      <c r="A86" s="148" t="s">
        <v>61</v>
      </c>
      <c r="B86" s="60" t="s">
        <v>174</v>
      </c>
      <c r="C86" s="68" t="s">
        <v>202</v>
      </c>
      <c r="D86" s="62" t="s">
        <v>145</v>
      </c>
      <c r="E86" s="105">
        <v>2</v>
      </c>
      <c r="F86" s="59">
        <v>30218000</v>
      </c>
      <c r="G86" s="66"/>
      <c r="H86" s="59"/>
      <c r="I86" s="105">
        <v>2</v>
      </c>
      <c r="J86" s="59">
        <v>30218000</v>
      </c>
      <c r="K86" s="58"/>
      <c r="L86" s="53"/>
      <c r="M86" s="50"/>
      <c r="N86" s="50"/>
      <c r="O86" s="50"/>
      <c r="P86" s="50"/>
      <c r="Q86" s="50">
        <f>I86</f>
        <v>2</v>
      </c>
      <c r="R86" s="50">
        <v>26218000</v>
      </c>
      <c r="S86" s="50">
        <f>K86+M86+O86+Q86</f>
        <v>2</v>
      </c>
      <c r="T86" s="59">
        <f>L86+N86+P86+R86</f>
        <v>26218000</v>
      </c>
      <c r="U86" s="64">
        <f>S86/I86*100</f>
        <v>100</v>
      </c>
      <c r="V86" s="64">
        <f>T86/J86*100</f>
        <v>86.762856575550998</v>
      </c>
      <c r="W86" s="55">
        <f>S86</f>
        <v>2</v>
      </c>
      <c r="X86" s="55">
        <f>T86</f>
        <v>26218000</v>
      </c>
      <c r="Y86" s="56">
        <f t="shared" si="10"/>
        <v>100</v>
      </c>
      <c r="Z86" s="65">
        <f>X86/F86*100</f>
        <v>86.762856575550998</v>
      </c>
      <c r="AA86" s="57"/>
    </row>
    <row r="87" spans="1:27" ht="30" customHeight="1">
      <c r="A87" s="144" t="s">
        <v>62</v>
      </c>
      <c r="B87" s="60" t="s">
        <v>175</v>
      </c>
      <c r="C87" s="68" t="s">
        <v>202</v>
      </c>
      <c r="D87" s="62" t="s">
        <v>145</v>
      </c>
      <c r="E87" s="105">
        <v>2</v>
      </c>
      <c r="F87" s="59">
        <v>47229000</v>
      </c>
      <c r="G87" s="66"/>
      <c r="H87" s="59"/>
      <c r="I87" s="105">
        <v>2</v>
      </c>
      <c r="J87" s="59">
        <v>47229000</v>
      </c>
      <c r="K87" s="58"/>
      <c r="L87" s="53"/>
      <c r="M87" s="50"/>
      <c r="N87" s="50"/>
      <c r="O87" s="50"/>
      <c r="P87" s="50"/>
      <c r="Q87" s="50">
        <f t="shared" ref="Q87:Q97" si="26">I87</f>
        <v>2</v>
      </c>
      <c r="R87" s="50">
        <v>45029000</v>
      </c>
      <c r="S87" s="50">
        <f t="shared" ref="S87:S97" si="27">K87+M87+O87+Q87</f>
        <v>2</v>
      </c>
      <c r="T87" s="59">
        <f t="shared" ref="T87:T97" si="28">L87+N87+P87+R87</f>
        <v>45029000</v>
      </c>
      <c r="U87" s="64">
        <f t="shared" ref="U87:U97" si="29">S87/I87*100</f>
        <v>100</v>
      </c>
      <c r="V87" s="64">
        <f t="shared" ref="V87:V97" si="30">T87/J87*100</f>
        <v>95.341845052827708</v>
      </c>
      <c r="W87" s="55"/>
      <c r="X87" s="55">
        <f t="shared" ref="X87:X97" si="31">T87</f>
        <v>45029000</v>
      </c>
      <c r="Y87" s="56">
        <f t="shared" si="10"/>
        <v>0</v>
      </c>
      <c r="Z87" s="65">
        <f t="shared" ref="Z87:Z97" si="32">X87/F87*100</f>
        <v>95.341845052827708</v>
      </c>
      <c r="AA87" s="57"/>
    </row>
    <row r="88" spans="1:27" ht="30" customHeight="1">
      <c r="A88" s="144" t="s">
        <v>71</v>
      </c>
      <c r="B88" s="60" t="s">
        <v>176</v>
      </c>
      <c r="C88" s="68" t="s">
        <v>202</v>
      </c>
      <c r="D88" s="62" t="s">
        <v>145</v>
      </c>
      <c r="E88" s="105">
        <v>2</v>
      </c>
      <c r="F88" s="59">
        <v>72670000</v>
      </c>
      <c r="G88" s="66"/>
      <c r="H88" s="59"/>
      <c r="I88" s="105">
        <v>2</v>
      </c>
      <c r="J88" s="59">
        <v>72670000</v>
      </c>
      <c r="K88" s="58"/>
      <c r="L88" s="53"/>
      <c r="M88" s="50"/>
      <c r="N88" s="50"/>
      <c r="O88" s="50"/>
      <c r="P88" s="50"/>
      <c r="Q88" s="50">
        <f t="shared" si="26"/>
        <v>2</v>
      </c>
      <c r="R88" s="50">
        <v>63510000</v>
      </c>
      <c r="S88" s="50">
        <f t="shared" si="27"/>
        <v>2</v>
      </c>
      <c r="T88" s="59">
        <f t="shared" si="28"/>
        <v>63510000</v>
      </c>
      <c r="U88" s="64">
        <f t="shared" si="29"/>
        <v>100</v>
      </c>
      <c r="V88" s="64">
        <f t="shared" si="30"/>
        <v>87.395073620476126</v>
      </c>
      <c r="W88" s="55"/>
      <c r="X88" s="55">
        <f t="shared" si="31"/>
        <v>63510000</v>
      </c>
      <c r="Y88" s="56">
        <f t="shared" si="10"/>
        <v>0</v>
      </c>
      <c r="Z88" s="65">
        <f t="shared" si="32"/>
        <v>87.395073620476126</v>
      </c>
      <c r="AA88" s="57"/>
    </row>
    <row r="89" spans="1:27" ht="30" customHeight="1">
      <c r="A89" s="144" t="s">
        <v>72</v>
      </c>
      <c r="B89" s="60" t="s">
        <v>177</v>
      </c>
      <c r="C89" s="68" t="s">
        <v>202</v>
      </c>
      <c r="D89" s="62" t="s">
        <v>145</v>
      </c>
      <c r="E89" s="105">
        <v>2</v>
      </c>
      <c r="F89" s="59">
        <v>34173000</v>
      </c>
      <c r="G89" s="66"/>
      <c r="H89" s="59"/>
      <c r="I89" s="105">
        <v>2</v>
      </c>
      <c r="J89" s="59">
        <v>34173000</v>
      </c>
      <c r="K89" s="58"/>
      <c r="L89" s="53"/>
      <c r="M89" s="50"/>
      <c r="N89" s="50"/>
      <c r="O89" s="50"/>
      <c r="P89" s="50"/>
      <c r="Q89" s="50">
        <f t="shared" si="26"/>
        <v>2</v>
      </c>
      <c r="R89" s="50">
        <v>30973000</v>
      </c>
      <c r="S89" s="50">
        <f t="shared" si="27"/>
        <v>2</v>
      </c>
      <c r="T89" s="59">
        <f t="shared" si="28"/>
        <v>30973000</v>
      </c>
      <c r="U89" s="64">
        <f t="shared" si="29"/>
        <v>100</v>
      </c>
      <c r="V89" s="64">
        <f t="shared" si="30"/>
        <v>90.635882129166305</v>
      </c>
      <c r="W89" s="55"/>
      <c r="X89" s="55">
        <f t="shared" si="31"/>
        <v>30973000</v>
      </c>
      <c r="Y89" s="56">
        <f t="shared" si="10"/>
        <v>0</v>
      </c>
      <c r="Z89" s="65">
        <f t="shared" si="32"/>
        <v>90.635882129166305</v>
      </c>
      <c r="AA89" s="57"/>
    </row>
    <row r="90" spans="1:27" ht="30" customHeight="1">
      <c r="A90" s="144" t="s">
        <v>68</v>
      </c>
      <c r="B90" s="60" t="s">
        <v>178</v>
      </c>
      <c r="C90" s="68" t="s">
        <v>202</v>
      </c>
      <c r="D90" s="62" t="s">
        <v>145</v>
      </c>
      <c r="E90" s="105">
        <v>2</v>
      </c>
      <c r="F90" s="59">
        <v>39780000</v>
      </c>
      <c r="G90" s="66"/>
      <c r="H90" s="59"/>
      <c r="I90" s="105">
        <v>2</v>
      </c>
      <c r="J90" s="59">
        <v>39780000</v>
      </c>
      <c r="K90" s="58"/>
      <c r="L90" s="53"/>
      <c r="M90" s="50"/>
      <c r="N90" s="50"/>
      <c r="O90" s="50"/>
      <c r="P90" s="50"/>
      <c r="Q90" s="50">
        <f t="shared" si="26"/>
        <v>2</v>
      </c>
      <c r="R90" s="50">
        <v>39780000</v>
      </c>
      <c r="S90" s="50">
        <f t="shared" si="27"/>
        <v>2</v>
      </c>
      <c r="T90" s="59">
        <f t="shared" si="28"/>
        <v>39780000</v>
      </c>
      <c r="U90" s="64">
        <f t="shared" si="29"/>
        <v>100</v>
      </c>
      <c r="V90" s="64">
        <f t="shared" si="30"/>
        <v>100</v>
      </c>
      <c r="W90" s="55"/>
      <c r="X90" s="55">
        <f t="shared" si="31"/>
        <v>39780000</v>
      </c>
      <c r="Y90" s="56">
        <f t="shared" si="10"/>
        <v>0</v>
      </c>
      <c r="Z90" s="65">
        <f t="shared" si="32"/>
        <v>100</v>
      </c>
      <c r="AA90" s="57"/>
    </row>
    <row r="91" spans="1:27" ht="30" customHeight="1">
      <c r="A91" s="144" t="s">
        <v>63</v>
      </c>
      <c r="B91" s="60" t="s">
        <v>179</v>
      </c>
      <c r="C91" s="68" t="s">
        <v>202</v>
      </c>
      <c r="D91" s="62" t="s">
        <v>145</v>
      </c>
      <c r="E91" s="105">
        <v>2</v>
      </c>
      <c r="F91" s="59">
        <v>66718000</v>
      </c>
      <c r="G91" s="66"/>
      <c r="H91" s="59"/>
      <c r="I91" s="105">
        <v>2</v>
      </c>
      <c r="J91" s="59">
        <v>66718000</v>
      </c>
      <c r="K91" s="58"/>
      <c r="L91" s="53"/>
      <c r="M91" s="50"/>
      <c r="N91" s="50"/>
      <c r="O91" s="50"/>
      <c r="P91" s="50"/>
      <c r="Q91" s="50">
        <f t="shared" si="26"/>
        <v>2</v>
      </c>
      <c r="R91" s="50">
        <v>66280000</v>
      </c>
      <c r="S91" s="50">
        <f t="shared" si="27"/>
        <v>2</v>
      </c>
      <c r="T91" s="59">
        <f t="shared" si="28"/>
        <v>66280000</v>
      </c>
      <c r="U91" s="64">
        <f t="shared" si="29"/>
        <v>100</v>
      </c>
      <c r="V91" s="64">
        <f t="shared" si="30"/>
        <v>99.343505500764408</v>
      </c>
      <c r="W91" s="55"/>
      <c r="X91" s="55">
        <f t="shared" si="31"/>
        <v>66280000</v>
      </c>
      <c r="Y91" s="56">
        <f t="shared" si="10"/>
        <v>0</v>
      </c>
      <c r="Z91" s="65">
        <f t="shared" si="32"/>
        <v>99.343505500764408</v>
      </c>
      <c r="AA91" s="57"/>
    </row>
    <row r="92" spans="1:27" ht="30" customHeight="1">
      <c r="A92" s="144" t="s">
        <v>69</v>
      </c>
      <c r="B92" s="60" t="s">
        <v>180</v>
      </c>
      <c r="C92" s="68" t="s">
        <v>202</v>
      </c>
      <c r="D92" s="62" t="s">
        <v>145</v>
      </c>
      <c r="E92" s="105">
        <v>2</v>
      </c>
      <c r="F92" s="59">
        <v>39910000</v>
      </c>
      <c r="G92" s="66"/>
      <c r="H92" s="59"/>
      <c r="I92" s="105">
        <v>2</v>
      </c>
      <c r="J92" s="59">
        <v>39910000</v>
      </c>
      <c r="K92" s="58"/>
      <c r="L92" s="53"/>
      <c r="M92" s="50"/>
      <c r="N92" s="50"/>
      <c r="O92" s="50"/>
      <c r="P92" s="50"/>
      <c r="Q92" s="50">
        <f t="shared" si="26"/>
        <v>2</v>
      </c>
      <c r="R92" s="50">
        <v>39560000</v>
      </c>
      <c r="S92" s="50">
        <f t="shared" si="27"/>
        <v>2</v>
      </c>
      <c r="T92" s="59">
        <f t="shared" si="28"/>
        <v>39560000</v>
      </c>
      <c r="U92" s="64">
        <f t="shared" si="29"/>
        <v>100</v>
      </c>
      <c r="V92" s="64">
        <f t="shared" si="30"/>
        <v>99.123026810323225</v>
      </c>
      <c r="W92" s="55"/>
      <c r="X92" s="55">
        <f t="shared" si="31"/>
        <v>39560000</v>
      </c>
      <c r="Y92" s="56">
        <f t="shared" si="10"/>
        <v>0</v>
      </c>
      <c r="Z92" s="65">
        <f t="shared" si="32"/>
        <v>99.123026810323225</v>
      </c>
      <c r="AA92" s="57"/>
    </row>
    <row r="93" spans="1:27" ht="30" customHeight="1">
      <c r="A93" s="144" t="s">
        <v>64</v>
      </c>
      <c r="B93" s="60" t="s">
        <v>181</v>
      </c>
      <c r="C93" s="68" t="s">
        <v>202</v>
      </c>
      <c r="D93" s="62" t="s">
        <v>145</v>
      </c>
      <c r="E93" s="105">
        <v>2</v>
      </c>
      <c r="F93" s="59">
        <v>70488000</v>
      </c>
      <c r="G93" s="66"/>
      <c r="H93" s="59"/>
      <c r="I93" s="105">
        <v>2</v>
      </c>
      <c r="J93" s="59">
        <v>70488000</v>
      </c>
      <c r="K93" s="58"/>
      <c r="L93" s="53"/>
      <c r="M93" s="50"/>
      <c r="N93" s="50"/>
      <c r="O93" s="50"/>
      <c r="P93" s="50"/>
      <c r="Q93" s="50">
        <f t="shared" si="26"/>
        <v>2</v>
      </c>
      <c r="R93" s="50">
        <v>70488000</v>
      </c>
      <c r="S93" s="50">
        <f t="shared" si="27"/>
        <v>2</v>
      </c>
      <c r="T93" s="59">
        <f t="shared" si="28"/>
        <v>70488000</v>
      </c>
      <c r="U93" s="64">
        <f t="shared" si="29"/>
        <v>100</v>
      </c>
      <c r="V93" s="64">
        <f t="shared" si="30"/>
        <v>100</v>
      </c>
      <c r="W93" s="55"/>
      <c r="X93" s="55">
        <f t="shared" si="31"/>
        <v>70488000</v>
      </c>
      <c r="Y93" s="56">
        <f t="shared" si="10"/>
        <v>0</v>
      </c>
      <c r="Z93" s="65">
        <f t="shared" si="32"/>
        <v>100</v>
      </c>
      <c r="AA93" s="57"/>
    </row>
    <row r="94" spans="1:27" ht="30" customHeight="1">
      <c r="A94" s="144" t="s">
        <v>70</v>
      </c>
      <c r="B94" s="60" t="s">
        <v>182</v>
      </c>
      <c r="C94" s="68" t="s">
        <v>202</v>
      </c>
      <c r="D94" s="62" t="s">
        <v>145</v>
      </c>
      <c r="E94" s="105">
        <v>2</v>
      </c>
      <c r="F94" s="59">
        <v>38588000</v>
      </c>
      <c r="G94" s="66"/>
      <c r="H94" s="59"/>
      <c r="I94" s="105">
        <v>2</v>
      </c>
      <c r="J94" s="59">
        <v>38588000</v>
      </c>
      <c r="K94" s="58"/>
      <c r="L94" s="53"/>
      <c r="M94" s="50"/>
      <c r="N94" s="50"/>
      <c r="O94" s="50"/>
      <c r="P94" s="50"/>
      <c r="Q94" s="50">
        <f t="shared" si="26"/>
        <v>2</v>
      </c>
      <c r="R94" s="50">
        <v>31600000</v>
      </c>
      <c r="S94" s="50">
        <f t="shared" si="27"/>
        <v>2</v>
      </c>
      <c r="T94" s="59">
        <f t="shared" si="28"/>
        <v>31600000</v>
      </c>
      <c r="U94" s="64">
        <f t="shared" si="29"/>
        <v>100</v>
      </c>
      <c r="V94" s="64">
        <f t="shared" si="30"/>
        <v>81.890743236239246</v>
      </c>
      <c r="W94" s="55"/>
      <c r="X94" s="55">
        <f t="shared" si="31"/>
        <v>31600000</v>
      </c>
      <c r="Y94" s="56">
        <f t="shared" si="10"/>
        <v>0</v>
      </c>
      <c r="Z94" s="65">
        <f t="shared" si="32"/>
        <v>81.890743236239246</v>
      </c>
      <c r="AA94" s="57"/>
    </row>
    <row r="95" spans="1:27" ht="30" customHeight="1">
      <c r="A95" s="144" t="s">
        <v>65</v>
      </c>
      <c r="B95" s="60" t="s">
        <v>183</v>
      </c>
      <c r="C95" s="68" t="s">
        <v>202</v>
      </c>
      <c r="D95" s="62" t="s">
        <v>145</v>
      </c>
      <c r="E95" s="105">
        <v>2</v>
      </c>
      <c r="F95" s="59">
        <v>26838000</v>
      </c>
      <c r="G95" s="66"/>
      <c r="H95" s="59"/>
      <c r="I95" s="105">
        <v>2</v>
      </c>
      <c r="J95" s="59">
        <v>26838000</v>
      </c>
      <c r="K95" s="58"/>
      <c r="L95" s="53"/>
      <c r="M95" s="50"/>
      <c r="N95" s="50"/>
      <c r="O95" s="50"/>
      <c r="P95" s="50"/>
      <c r="Q95" s="50">
        <f t="shared" si="26"/>
        <v>2</v>
      </c>
      <c r="R95" s="50">
        <v>24738000</v>
      </c>
      <c r="S95" s="50">
        <f t="shared" si="27"/>
        <v>2</v>
      </c>
      <c r="T95" s="59">
        <f t="shared" si="28"/>
        <v>24738000</v>
      </c>
      <c r="U95" s="64">
        <f t="shared" si="29"/>
        <v>100</v>
      </c>
      <c r="V95" s="64">
        <f t="shared" si="30"/>
        <v>92.175273865414709</v>
      </c>
      <c r="W95" s="55"/>
      <c r="X95" s="55">
        <f t="shared" si="31"/>
        <v>24738000</v>
      </c>
      <c r="Y95" s="56">
        <f t="shared" si="10"/>
        <v>0</v>
      </c>
      <c r="Z95" s="65">
        <f t="shared" si="32"/>
        <v>92.175273865414709</v>
      </c>
      <c r="AA95" s="57"/>
    </row>
    <row r="96" spans="1:27" ht="30" customHeight="1">
      <c r="A96" s="144" t="s">
        <v>66</v>
      </c>
      <c r="B96" s="60" t="s">
        <v>184</v>
      </c>
      <c r="C96" s="68" t="s">
        <v>202</v>
      </c>
      <c r="D96" s="62" t="s">
        <v>145</v>
      </c>
      <c r="E96" s="105">
        <v>2</v>
      </c>
      <c r="F96" s="59">
        <v>53318000</v>
      </c>
      <c r="G96" s="66"/>
      <c r="H96" s="59"/>
      <c r="I96" s="105">
        <v>2</v>
      </c>
      <c r="J96" s="59">
        <v>53318000</v>
      </c>
      <c r="K96" s="58"/>
      <c r="L96" s="53"/>
      <c r="M96" s="50"/>
      <c r="N96" s="50"/>
      <c r="O96" s="50"/>
      <c r="P96" s="50"/>
      <c r="Q96" s="50">
        <f t="shared" si="26"/>
        <v>2</v>
      </c>
      <c r="R96" s="50">
        <v>52818000</v>
      </c>
      <c r="S96" s="50">
        <f t="shared" si="27"/>
        <v>2</v>
      </c>
      <c r="T96" s="59">
        <f t="shared" si="28"/>
        <v>52818000</v>
      </c>
      <c r="U96" s="64">
        <f t="shared" si="29"/>
        <v>100</v>
      </c>
      <c r="V96" s="64">
        <f t="shared" si="30"/>
        <v>99.062230391237478</v>
      </c>
      <c r="W96" s="55"/>
      <c r="X96" s="55">
        <f t="shared" si="31"/>
        <v>52818000</v>
      </c>
      <c r="Y96" s="56">
        <f t="shared" si="10"/>
        <v>0</v>
      </c>
      <c r="Z96" s="65">
        <f t="shared" si="32"/>
        <v>99.062230391237478</v>
      </c>
      <c r="AA96" s="57"/>
    </row>
    <row r="97" spans="1:27" ht="30" customHeight="1">
      <c r="A97" s="144" t="s">
        <v>67</v>
      </c>
      <c r="B97" s="60" t="s">
        <v>185</v>
      </c>
      <c r="C97" s="68" t="s">
        <v>202</v>
      </c>
      <c r="D97" s="62" t="s">
        <v>145</v>
      </c>
      <c r="E97" s="105">
        <v>2</v>
      </c>
      <c r="F97" s="59">
        <v>25608000</v>
      </c>
      <c r="G97" s="66"/>
      <c r="H97" s="59"/>
      <c r="I97" s="105">
        <v>2</v>
      </c>
      <c r="J97" s="59">
        <v>25608000</v>
      </c>
      <c r="K97" s="58"/>
      <c r="L97" s="53"/>
      <c r="M97" s="50"/>
      <c r="N97" s="50"/>
      <c r="O97" s="50"/>
      <c r="P97" s="50"/>
      <c r="Q97" s="50">
        <f t="shared" si="26"/>
        <v>2</v>
      </c>
      <c r="R97" s="50">
        <v>23108000</v>
      </c>
      <c r="S97" s="50">
        <f t="shared" si="27"/>
        <v>2</v>
      </c>
      <c r="T97" s="59">
        <f t="shared" si="28"/>
        <v>23108000</v>
      </c>
      <c r="U97" s="64">
        <f t="shared" si="29"/>
        <v>100</v>
      </c>
      <c r="V97" s="64">
        <f t="shared" si="30"/>
        <v>90.237425804436114</v>
      </c>
      <c r="W97" s="55"/>
      <c r="X97" s="55">
        <f t="shared" si="31"/>
        <v>23108000</v>
      </c>
      <c r="Y97" s="56">
        <f t="shared" ref="Y97:Y111" si="33">W97/E97*100</f>
        <v>0</v>
      </c>
      <c r="Z97" s="65">
        <f t="shared" si="32"/>
        <v>90.237425804436114</v>
      </c>
      <c r="AA97" s="57"/>
    </row>
    <row r="98" spans="1:27" ht="19.5" customHeight="1">
      <c r="A98" s="242" t="s">
        <v>247</v>
      </c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4"/>
      <c r="U98" s="76">
        <f>AVERAGE(U86:U97)</f>
        <v>100</v>
      </c>
      <c r="V98" s="76">
        <f>AVERAGE(V86:V97)</f>
        <v>93.497321915536361</v>
      </c>
      <c r="W98" s="76"/>
      <c r="X98" s="77"/>
      <c r="Y98" s="76">
        <f>AVERAGE(Y86:Y97)</f>
        <v>8.3333333333333339</v>
      </c>
      <c r="Z98" s="76">
        <f>AVERAGE(Z86:Z97)</f>
        <v>93.497321915536361</v>
      </c>
      <c r="AA98" s="146"/>
    </row>
    <row r="99" spans="1:27" s="155" customFormat="1" ht="53.1" customHeight="1">
      <c r="A99" s="101" t="s">
        <v>248</v>
      </c>
      <c r="B99" s="156" t="s">
        <v>249</v>
      </c>
      <c r="C99" s="157" t="s">
        <v>239</v>
      </c>
      <c r="D99" s="100" t="s">
        <v>201</v>
      </c>
      <c r="E99" s="121">
        <v>70</v>
      </c>
      <c r="F99" s="135">
        <f>SUM(F100:F111)</f>
        <v>3896118000</v>
      </c>
      <c r="G99" s="122"/>
      <c r="H99" s="116">
        <f>SUM(H100:H111)</f>
        <v>0</v>
      </c>
      <c r="I99" s="122">
        <v>70</v>
      </c>
      <c r="J99" s="116">
        <f>SUM(J100:J111)</f>
        <v>3896118000</v>
      </c>
      <c r="K99" s="133"/>
      <c r="L99" s="127">
        <f>SUM(L100:L111)</f>
        <v>0</v>
      </c>
      <c r="M99" s="117"/>
      <c r="N99" s="117">
        <f>SUM(N100:N111)</f>
        <v>0</v>
      </c>
      <c r="O99" s="117"/>
      <c r="P99" s="117">
        <f>SUM(P100:P111)</f>
        <v>0</v>
      </c>
      <c r="Q99" s="117">
        <v>68</v>
      </c>
      <c r="R99" s="117">
        <f>SUM(R100:R111)</f>
        <v>3709666315</v>
      </c>
      <c r="S99" s="117">
        <f t="shared" ref="S99" si="34">K99+M99+O99+Q99</f>
        <v>68</v>
      </c>
      <c r="T99" s="116">
        <f t="shared" ref="T99" si="35">L99+N99+P99+R99</f>
        <v>3709666315</v>
      </c>
      <c r="U99" s="118">
        <f t="shared" ref="U99" si="36">S99/I99*100</f>
        <v>97.142857142857139</v>
      </c>
      <c r="V99" s="118">
        <f t="shared" ref="V99" si="37">T99/J99*100</f>
        <v>95.214424075451504</v>
      </c>
      <c r="W99" s="119"/>
      <c r="X99" s="119">
        <f>T99</f>
        <v>3709666315</v>
      </c>
      <c r="Y99" s="124">
        <f t="shared" ref="Y99" si="38">W99/E99*100</f>
        <v>0</v>
      </c>
      <c r="Z99" s="124">
        <f t="shared" ref="Z99" si="39">X99/F99*100</f>
        <v>95.214424075451504</v>
      </c>
      <c r="AA99" s="121" t="s">
        <v>255</v>
      </c>
    </row>
    <row r="100" spans="1:27" ht="36">
      <c r="A100" s="144" t="s">
        <v>61</v>
      </c>
      <c r="B100" s="60" t="s">
        <v>186</v>
      </c>
      <c r="C100" s="60" t="s">
        <v>203</v>
      </c>
      <c r="D100" s="104" t="s">
        <v>145</v>
      </c>
      <c r="E100" s="105">
        <v>2</v>
      </c>
      <c r="F100" s="59">
        <v>339920000</v>
      </c>
      <c r="G100" s="66"/>
      <c r="H100" s="59"/>
      <c r="I100" s="105">
        <v>2</v>
      </c>
      <c r="J100" s="59">
        <v>339920000</v>
      </c>
      <c r="K100" s="58"/>
      <c r="L100" s="53"/>
      <c r="M100" s="50"/>
      <c r="N100" s="50"/>
      <c r="O100" s="50"/>
      <c r="P100" s="50"/>
      <c r="Q100" s="50">
        <f>I100</f>
        <v>2</v>
      </c>
      <c r="R100" s="50">
        <v>335652000</v>
      </c>
      <c r="S100" s="50">
        <f>K100+M100+O100+Q100</f>
        <v>2</v>
      </c>
      <c r="T100" s="59">
        <f>L100+N100+P100+R100</f>
        <v>335652000</v>
      </c>
      <c r="U100" s="64">
        <f>S100/I100*100</f>
        <v>100</v>
      </c>
      <c r="V100" s="64">
        <f>T100/J100*100</f>
        <v>98.744410449517545</v>
      </c>
      <c r="W100" s="55">
        <f>S100</f>
        <v>2</v>
      </c>
      <c r="X100" s="55">
        <f>T100</f>
        <v>335652000</v>
      </c>
      <c r="Y100" s="56">
        <f t="shared" si="33"/>
        <v>100</v>
      </c>
      <c r="Z100" s="65">
        <f>X100/F100*100</f>
        <v>98.744410449517545</v>
      </c>
      <c r="AA100" s="57"/>
    </row>
    <row r="101" spans="1:27" ht="36">
      <c r="A101" s="144" t="s">
        <v>62</v>
      </c>
      <c r="B101" s="60" t="s">
        <v>187</v>
      </c>
      <c r="C101" s="60" t="s">
        <v>203</v>
      </c>
      <c r="D101" s="104" t="s">
        <v>145</v>
      </c>
      <c r="E101" s="105">
        <v>2</v>
      </c>
      <c r="F101" s="59">
        <v>322909000</v>
      </c>
      <c r="G101" s="66"/>
      <c r="H101" s="59"/>
      <c r="I101" s="105">
        <v>2</v>
      </c>
      <c r="J101" s="59">
        <v>322909000</v>
      </c>
      <c r="K101" s="58"/>
      <c r="L101" s="53"/>
      <c r="M101" s="50"/>
      <c r="N101" s="50"/>
      <c r="O101" s="50"/>
      <c r="P101" s="50"/>
      <c r="Q101" s="50">
        <f t="shared" ref="Q101:Q111" si="40">I101</f>
        <v>2</v>
      </c>
      <c r="R101" s="50">
        <v>316900315</v>
      </c>
      <c r="S101" s="50">
        <f t="shared" ref="S101:S111" si="41">K101+M101+O101+Q101</f>
        <v>2</v>
      </c>
      <c r="T101" s="59">
        <f t="shared" ref="T101:T111" si="42">L101+N101+P101+R101</f>
        <v>316900315</v>
      </c>
      <c r="U101" s="64">
        <f t="shared" ref="U101:U111" si="43">S101/I101*100</f>
        <v>100</v>
      </c>
      <c r="V101" s="64">
        <f t="shared" ref="V101:V111" si="44">T101/J101*100</f>
        <v>98.139201756532017</v>
      </c>
      <c r="W101" s="55">
        <f t="shared" ref="W101:W111" si="45">S101</f>
        <v>2</v>
      </c>
      <c r="X101" s="55">
        <f t="shared" ref="X101:X111" si="46">T101</f>
        <v>316900315</v>
      </c>
      <c r="Y101" s="56">
        <f t="shared" si="33"/>
        <v>100</v>
      </c>
      <c r="Z101" s="65">
        <f t="shared" ref="Z101:Z111" si="47">X101/F101*100</f>
        <v>98.139201756532017</v>
      </c>
      <c r="AA101" s="57"/>
    </row>
    <row r="102" spans="1:27" ht="36">
      <c r="A102" s="144" t="s">
        <v>71</v>
      </c>
      <c r="B102" s="60" t="s">
        <v>188</v>
      </c>
      <c r="C102" s="60" t="s">
        <v>203</v>
      </c>
      <c r="D102" s="104" t="s">
        <v>145</v>
      </c>
      <c r="E102" s="105">
        <v>2</v>
      </c>
      <c r="F102" s="59">
        <v>297468000</v>
      </c>
      <c r="G102" s="66"/>
      <c r="H102" s="59"/>
      <c r="I102" s="105">
        <v>2</v>
      </c>
      <c r="J102" s="59">
        <v>297468000</v>
      </c>
      <c r="K102" s="58"/>
      <c r="L102" s="53"/>
      <c r="M102" s="50"/>
      <c r="N102" s="50"/>
      <c r="O102" s="50"/>
      <c r="P102" s="50"/>
      <c r="Q102" s="50">
        <f t="shared" si="40"/>
        <v>2</v>
      </c>
      <c r="R102" s="50">
        <v>247762000</v>
      </c>
      <c r="S102" s="50">
        <f t="shared" si="41"/>
        <v>2</v>
      </c>
      <c r="T102" s="59">
        <f t="shared" si="42"/>
        <v>247762000</v>
      </c>
      <c r="U102" s="64">
        <f t="shared" si="43"/>
        <v>100</v>
      </c>
      <c r="V102" s="64">
        <f t="shared" si="44"/>
        <v>83.290303494829701</v>
      </c>
      <c r="W102" s="55">
        <f t="shared" si="45"/>
        <v>2</v>
      </c>
      <c r="X102" s="55">
        <f t="shared" si="46"/>
        <v>247762000</v>
      </c>
      <c r="Y102" s="56">
        <f t="shared" si="33"/>
        <v>100</v>
      </c>
      <c r="Z102" s="65">
        <f t="shared" si="47"/>
        <v>83.290303494829701</v>
      </c>
      <c r="AA102" s="57"/>
    </row>
    <row r="103" spans="1:27" ht="36">
      <c r="A103" s="144" t="s">
        <v>72</v>
      </c>
      <c r="B103" s="60" t="s">
        <v>189</v>
      </c>
      <c r="C103" s="60" t="s">
        <v>203</v>
      </c>
      <c r="D103" s="104" t="s">
        <v>145</v>
      </c>
      <c r="E103" s="105">
        <v>2</v>
      </c>
      <c r="F103" s="59">
        <v>335965000</v>
      </c>
      <c r="G103" s="66"/>
      <c r="H103" s="59"/>
      <c r="I103" s="105">
        <v>2</v>
      </c>
      <c r="J103" s="59">
        <v>335965000</v>
      </c>
      <c r="K103" s="58"/>
      <c r="L103" s="53"/>
      <c r="M103" s="50"/>
      <c r="N103" s="50"/>
      <c r="O103" s="50"/>
      <c r="P103" s="50"/>
      <c r="Q103" s="50">
        <f t="shared" si="40"/>
        <v>2</v>
      </c>
      <c r="R103" s="50">
        <v>289666000</v>
      </c>
      <c r="S103" s="50">
        <f t="shared" si="41"/>
        <v>2</v>
      </c>
      <c r="T103" s="59">
        <f t="shared" si="42"/>
        <v>289666000</v>
      </c>
      <c r="U103" s="64">
        <f t="shared" si="43"/>
        <v>100</v>
      </c>
      <c r="V103" s="64">
        <f t="shared" si="44"/>
        <v>86.219100203890292</v>
      </c>
      <c r="W103" s="55">
        <f t="shared" si="45"/>
        <v>2</v>
      </c>
      <c r="X103" s="55">
        <f t="shared" si="46"/>
        <v>289666000</v>
      </c>
      <c r="Y103" s="56">
        <f t="shared" si="33"/>
        <v>100</v>
      </c>
      <c r="Z103" s="65">
        <f t="shared" si="47"/>
        <v>86.219100203890292</v>
      </c>
      <c r="AA103" s="57"/>
    </row>
    <row r="104" spans="1:27" ht="36">
      <c r="A104" s="144" t="s">
        <v>68</v>
      </c>
      <c r="B104" s="60" t="s">
        <v>190</v>
      </c>
      <c r="C104" s="60" t="s">
        <v>203</v>
      </c>
      <c r="D104" s="104" t="s">
        <v>145</v>
      </c>
      <c r="E104" s="105">
        <v>2</v>
      </c>
      <c r="F104" s="59">
        <v>330358000</v>
      </c>
      <c r="G104" s="66"/>
      <c r="H104" s="59"/>
      <c r="I104" s="105">
        <v>2</v>
      </c>
      <c r="J104" s="59">
        <v>330358000</v>
      </c>
      <c r="K104" s="58"/>
      <c r="L104" s="53"/>
      <c r="M104" s="50"/>
      <c r="N104" s="50"/>
      <c r="O104" s="50"/>
      <c r="P104" s="50"/>
      <c r="Q104" s="50">
        <f t="shared" si="40"/>
        <v>2</v>
      </c>
      <c r="R104" s="50">
        <v>330258000</v>
      </c>
      <c r="S104" s="50">
        <f t="shared" si="41"/>
        <v>2</v>
      </c>
      <c r="T104" s="59">
        <f t="shared" si="42"/>
        <v>330258000</v>
      </c>
      <c r="U104" s="64">
        <f t="shared" si="43"/>
        <v>100</v>
      </c>
      <c r="V104" s="64">
        <f t="shared" si="44"/>
        <v>99.96972980826861</v>
      </c>
      <c r="W104" s="55">
        <f t="shared" si="45"/>
        <v>2</v>
      </c>
      <c r="X104" s="55">
        <f t="shared" si="46"/>
        <v>330258000</v>
      </c>
      <c r="Y104" s="56">
        <f t="shared" si="33"/>
        <v>100</v>
      </c>
      <c r="Z104" s="65">
        <f t="shared" si="47"/>
        <v>99.96972980826861</v>
      </c>
      <c r="AA104" s="57"/>
    </row>
    <row r="105" spans="1:27" ht="36">
      <c r="A105" s="144" t="s">
        <v>63</v>
      </c>
      <c r="B105" s="60" t="s">
        <v>191</v>
      </c>
      <c r="C105" s="60" t="s">
        <v>203</v>
      </c>
      <c r="D105" s="104" t="s">
        <v>145</v>
      </c>
      <c r="E105" s="105">
        <v>2</v>
      </c>
      <c r="F105" s="59">
        <v>303420000</v>
      </c>
      <c r="G105" s="66"/>
      <c r="H105" s="59"/>
      <c r="I105" s="105">
        <v>2</v>
      </c>
      <c r="J105" s="59">
        <v>303420000</v>
      </c>
      <c r="K105" s="58"/>
      <c r="L105" s="53"/>
      <c r="M105" s="50"/>
      <c r="N105" s="50"/>
      <c r="O105" s="50"/>
      <c r="P105" s="50"/>
      <c r="Q105" s="50">
        <f t="shared" si="40"/>
        <v>2</v>
      </c>
      <c r="R105" s="50">
        <v>289770000</v>
      </c>
      <c r="S105" s="50">
        <f t="shared" si="41"/>
        <v>2</v>
      </c>
      <c r="T105" s="59">
        <f t="shared" si="42"/>
        <v>289770000</v>
      </c>
      <c r="U105" s="64">
        <f t="shared" si="43"/>
        <v>100</v>
      </c>
      <c r="V105" s="64">
        <f t="shared" si="44"/>
        <v>95.501285347043705</v>
      </c>
      <c r="W105" s="55">
        <f t="shared" si="45"/>
        <v>2</v>
      </c>
      <c r="X105" s="55">
        <f t="shared" si="46"/>
        <v>289770000</v>
      </c>
      <c r="Y105" s="56">
        <f t="shared" si="33"/>
        <v>100</v>
      </c>
      <c r="Z105" s="65">
        <f t="shared" si="47"/>
        <v>95.501285347043705</v>
      </c>
      <c r="AA105" s="57"/>
    </row>
    <row r="106" spans="1:27" ht="34.5" customHeight="1">
      <c r="A106" s="144" t="s">
        <v>69</v>
      </c>
      <c r="B106" s="60" t="s">
        <v>192</v>
      </c>
      <c r="C106" s="60" t="s">
        <v>203</v>
      </c>
      <c r="D106" s="104" t="s">
        <v>145</v>
      </c>
      <c r="E106" s="105">
        <v>2</v>
      </c>
      <c r="F106" s="59">
        <v>330228000</v>
      </c>
      <c r="G106" s="66"/>
      <c r="H106" s="59"/>
      <c r="I106" s="105">
        <v>2</v>
      </c>
      <c r="J106" s="59">
        <v>330228000</v>
      </c>
      <c r="K106" s="58"/>
      <c r="L106" s="53"/>
      <c r="M106" s="50"/>
      <c r="N106" s="50"/>
      <c r="O106" s="50"/>
      <c r="P106" s="50"/>
      <c r="Q106" s="50">
        <f t="shared" si="40"/>
        <v>2</v>
      </c>
      <c r="R106" s="50">
        <v>329428000</v>
      </c>
      <c r="S106" s="50">
        <f t="shared" si="41"/>
        <v>2</v>
      </c>
      <c r="T106" s="59">
        <f t="shared" si="42"/>
        <v>329428000</v>
      </c>
      <c r="U106" s="64">
        <f t="shared" si="43"/>
        <v>100</v>
      </c>
      <c r="V106" s="64">
        <f t="shared" si="44"/>
        <v>99.757743135046084</v>
      </c>
      <c r="W106" s="55">
        <f t="shared" si="45"/>
        <v>2</v>
      </c>
      <c r="X106" s="55">
        <f t="shared" si="46"/>
        <v>329428000</v>
      </c>
      <c r="Y106" s="56">
        <f t="shared" si="33"/>
        <v>100</v>
      </c>
      <c r="Z106" s="65">
        <f t="shared" si="47"/>
        <v>99.757743135046084</v>
      </c>
      <c r="AA106" s="57"/>
    </row>
    <row r="107" spans="1:27" ht="36">
      <c r="A107" s="144" t="s">
        <v>64</v>
      </c>
      <c r="B107" s="60" t="s">
        <v>193</v>
      </c>
      <c r="C107" s="60" t="s">
        <v>203</v>
      </c>
      <c r="D107" s="104" t="s">
        <v>145</v>
      </c>
      <c r="E107" s="105">
        <v>2</v>
      </c>
      <c r="F107" s="59">
        <v>299650000</v>
      </c>
      <c r="G107" s="66"/>
      <c r="H107" s="59"/>
      <c r="I107" s="105">
        <v>2</v>
      </c>
      <c r="J107" s="59">
        <v>299650000</v>
      </c>
      <c r="K107" s="58"/>
      <c r="L107" s="53"/>
      <c r="M107" s="50"/>
      <c r="N107" s="50"/>
      <c r="O107" s="50"/>
      <c r="P107" s="50"/>
      <c r="Q107" s="50">
        <f t="shared" si="40"/>
        <v>2</v>
      </c>
      <c r="R107" s="50">
        <v>294950000</v>
      </c>
      <c r="S107" s="50">
        <f t="shared" si="41"/>
        <v>2</v>
      </c>
      <c r="T107" s="59">
        <f t="shared" si="42"/>
        <v>294950000</v>
      </c>
      <c r="U107" s="64">
        <f t="shared" si="43"/>
        <v>100</v>
      </c>
      <c r="V107" s="64">
        <f t="shared" si="44"/>
        <v>98.431503420657435</v>
      </c>
      <c r="W107" s="55">
        <f t="shared" si="45"/>
        <v>2</v>
      </c>
      <c r="X107" s="55">
        <f t="shared" si="46"/>
        <v>294950000</v>
      </c>
      <c r="Y107" s="56">
        <f t="shared" si="33"/>
        <v>100</v>
      </c>
      <c r="Z107" s="65">
        <f t="shared" si="47"/>
        <v>98.431503420657435</v>
      </c>
      <c r="AA107" s="57"/>
    </row>
    <row r="108" spans="1:27" ht="36">
      <c r="A108" s="144" t="s">
        <v>70</v>
      </c>
      <c r="B108" s="60" t="s">
        <v>194</v>
      </c>
      <c r="C108" s="60" t="s">
        <v>203</v>
      </c>
      <c r="D108" s="104" t="s">
        <v>145</v>
      </c>
      <c r="E108" s="105">
        <v>2</v>
      </c>
      <c r="F108" s="59">
        <v>331550000</v>
      </c>
      <c r="G108" s="66"/>
      <c r="H108" s="59"/>
      <c r="I108" s="105">
        <v>2</v>
      </c>
      <c r="J108" s="59">
        <v>331550000</v>
      </c>
      <c r="K108" s="58"/>
      <c r="L108" s="53"/>
      <c r="M108" s="50"/>
      <c r="N108" s="50"/>
      <c r="O108" s="50"/>
      <c r="P108" s="50"/>
      <c r="Q108" s="50">
        <f t="shared" si="40"/>
        <v>2</v>
      </c>
      <c r="R108" s="50">
        <v>297250000</v>
      </c>
      <c r="S108" s="50">
        <f t="shared" si="41"/>
        <v>2</v>
      </c>
      <c r="T108" s="59">
        <f t="shared" si="42"/>
        <v>297250000</v>
      </c>
      <c r="U108" s="64">
        <f t="shared" si="43"/>
        <v>100</v>
      </c>
      <c r="V108" s="64">
        <f t="shared" si="44"/>
        <v>89.654652390288035</v>
      </c>
      <c r="W108" s="55">
        <f t="shared" si="45"/>
        <v>2</v>
      </c>
      <c r="X108" s="55">
        <f t="shared" si="46"/>
        <v>297250000</v>
      </c>
      <c r="Y108" s="56">
        <f t="shared" si="33"/>
        <v>100</v>
      </c>
      <c r="Z108" s="65">
        <f t="shared" si="47"/>
        <v>89.654652390288035</v>
      </c>
      <c r="AA108" s="57"/>
    </row>
    <row r="109" spans="1:27" ht="36">
      <c r="A109" s="144" t="s">
        <v>65</v>
      </c>
      <c r="B109" s="60" t="s">
        <v>195</v>
      </c>
      <c r="C109" s="60" t="s">
        <v>203</v>
      </c>
      <c r="D109" s="104" t="s">
        <v>145</v>
      </c>
      <c r="E109" s="105">
        <v>2</v>
      </c>
      <c r="F109" s="59">
        <v>343300000</v>
      </c>
      <c r="G109" s="66"/>
      <c r="H109" s="59"/>
      <c r="I109" s="105">
        <v>2</v>
      </c>
      <c r="J109" s="59">
        <v>343300000</v>
      </c>
      <c r="K109" s="58"/>
      <c r="L109" s="53"/>
      <c r="M109" s="50"/>
      <c r="N109" s="50"/>
      <c r="O109" s="50"/>
      <c r="P109" s="50"/>
      <c r="Q109" s="50">
        <f t="shared" si="40"/>
        <v>2</v>
      </c>
      <c r="R109" s="50">
        <v>333960000</v>
      </c>
      <c r="S109" s="50">
        <f t="shared" si="41"/>
        <v>2</v>
      </c>
      <c r="T109" s="59">
        <f t="shared" si="42"/>
        <v>333960000</v>
      </c>
      <c r="U109" s="64">
        <f t="shared" si="43"/>
        <v>100</v>
      </c>
      <c r="V109" s="64">
        <f t="shared" si="44"/>
        <v>97.279347509466945</v>
      </c>
      <c r="W109" s="55">
        <f t="shared" si="45"/>
        <v>2</v>
      </c>
      <c r="X109" s="55">
        <f t="shared" si="46"/>
        <v>333960000</v>
      </c>
      <c r="Y109" s="56">
        <f t="shared" si="33"/>
        <v>100</v>
      </c>
      <c r="Z109" s="65">
        <f t="shared" si="47"/>
        <v>97.279347509466945</v>
      </c>
      <c r="AA109" s="57"/>
    </row>
    <row r="110" spans="1:27" ht="36">
      <c r="A110" s="144" t="s">
        <v>66</v>
      </c>
      <c r="B110" s="60" t="s">
        <v>197</v>
      </c>
      <c r="C110" s="60" t="s">
        <v>203</v>
      </c>
      <c r="D110" s="104" t="s">
        <v>145</v>
      </c>
      <c r="E110" s="105">
        <v>2</v>
      </c>
      <c r="F110" s="59">
        <v>316820000</v>
      </c>
      <c r="G110" s="66"/>
      <c r="H110" s="59"/>
      <c r="I110" s="105">
        <v>2</v>
      </c>
      <c r="J110" s="59">
        <v>316820000</v>
      </c>
      <c r="K110" s="58"/>
      <c r="L110" s="53"/>
      <c r="M110" s="50"/>
      <c r="N110" s="50"/>
      <c r="O110" s="50"/>
      <c r="P110" s="50"/>
      <c r="Q110" s="50">
        <f t="shared" si="40"/>
        <v>2</v>
      </c>
      <c r="R110" s="50">
        <v>306350000</v>
      </c>
      <c r="S110" s="50">
        <f t="shared" si="41"/>
        <v>2</v>
      </c>
      <c r="T110" s="59">
        <f t="shared" si="42"/>
        <v>306350000</v>
      </c>
      <c r="U110" s="64">
        <f t="shared" si="43"/>
        <v>100</v>
      </c>
      <c r="V110" s="64">
        <f t="shared" si="44"/>
        <v>96.695284388611839</v>
      </c>
      <c r="W110" s="55">
        <f t="shared" si="45"/>
        <v>2</v>
      </c>
      <c r="X110" s="55">
        <f t="shared" si="46"/>
        <v>306350000</v>
      </c>
      <c r="Y110" s="56">
        <f t="shared" si="33"/>
        <v>100</v>
      </c>
      <c r="Z110" s="65">
        <f t="shared" si="47"/>
        <v>96.695284388611839</v>
      </c>
      <c r="AA110" s="57"/>
    </row>
    <row r="111" spans="1:27" s="141" customFormat="1" ht="36">
      <c r="A111" s="144" t="s">
        <v>67</v>
      </c>
      <c r="B111" s="60" t="s">
        <v>196</v>
      </c>
      <c r="C111" s="60" t="s">
        <v>203</v>
      </c>
      <c r="D111" s="104" t="s">
        <v>145</v>
      </c>
      <c r="E111" s="105">
        <v>2</v>
      </c>
      <c r="F111" s="59">
        <v>344530000</v>
      </c>
      <c r="G111" s="66"/>
      <c r="H111" s="59"/>
      <c r="I111" s="105">
        <v>2</v>
      </c>
      <c r="J111" s="59">
        <v>344530000</v>
      </c>
      <c r="K111" s="58"/>
      <c r="L111" s="53"/>
      <c r="M111" s="50"/>
      <c r="N111" s="50"/>
      <c r="O111" s="50"/>
      <c r="P111" s="50"/>
      <c r="Q111" s="50">
        <f t="shared" si="40"/>
        <v>2</v>
      </c>
      <c r="R111" s="50">
        <v>337720000</v>
      </c>
      <c r="S111" s="50">
        <f t="shared" si="41"/>
        <v>2</v>
      </c>
      <c r="T111" s="59">
        <f t="shared" si="42"/>
        <v>337720000</v>
      </c>
      <c r="U111" s="64">
        <f t="shared" si="43"/>
        <v>100</v>
      </c>
      <c r="V111" s="64">
        <f t="shared" si="44"/>
        <v>98.023394189185268</v>
      </c>
      <c r="W111" s="55">
        <f t="shared" si="45"/>
        <v>2</v>
      </c>
      <c r="X111" s="55">
        <f t="shared" si="46"/>
        <v>337720000</v>
      </c>
      <c r="Y111" s="56">
        <f t="shared" si="33"/>
        <v>100</v>
      </c>
      <c r="Z111" s="65">
        <f t="shared" si="47"/>
        <v>98.023394189185268</v>
      </c>
      <c r="AA111" s="60"/>
    </row>
    <row r="112" spans="1:27" s="141" customFormat="1" ht="20.45" customHeight="1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1"/>
      <c r="U112" s="102">
        <f>AVERAGE(U100:U111)</f>
        <v>100</v>
      </c>
      <c r="V112" s="102">
        <f>AVERAGE(V100:V111)</f>
        <v>95.142163007778109</v>
      </c>
      <c r="W112" s="102"/>
      <c r="X112" s="103"/>
      <c r="Y112" s="102">
        <f>AVERAGE(Y100:Y111)</f>
        <v>100</v>
      </c>
      <c r="Z112" s="102">
        <f>AVERAGE(Z100:Z111)</f>
        <v>95.142163007778109</v>
      </c>
      <c r="AA112" s="158"/>
    </row>
    <row r="113" spans="1:27" s="141" customFormat="1" ht="25.5" customHeight="1">
      <c r="A113" s="256" t="s">
        <v>250</v>
      </c>
      <c r="B113" s="257"/>
      <c r="C113" s="257"/>
      <c r="D113" s="258"/>
      <c r="E113" s="80"/>
      <c r="F113" s="81"/>
      <c r="G113" s="80"/>
      <c r="H113" s="82"/>
      <c r="I113" s="83"/>
      <c r="J113" s="84"/>
      <c r="K113" s="80"/>
      <c r="L113" s="85"/>
      <c r="M113" s="80"/>
      <c r="N113" s="86"/>
      <c r="O113" s="87"/>
      <c r="P113" s="85"/>
      <c r="Q113" s="88"/>
      <c r="R113" s="82"/>
      <c r="S113" s="80"/>
      <c r="T113" s="89"/>
      <c r="U113" s="90">
        <f>AVERAGE(U55,U69,U83,U98,U112)</f>
        <v>100</v>
      </c>
      <c r="V113" s="90">
        <f>AVERAGE(V55,V69,V83,V98,V112)</f>
        <v>96.978684644310064</v>
      </c>
      <c r="W113" s="90"/>
      <c r="X113" s="90"/>
      <c r="Y113" s="90">
        <f>AVERAGE(Y55,Y69,Y83,Y98,Y112)</f>
        <v>59.166666666666671</v>
      </c>
      <c r="Z113" s="90">
        <f>AVERAGE(Z55,Z69,Z83,Z98,Z112)</f>
        <v>83.267484010480004</v>
      </c>
      <c r="AA113" s="151"/>
    </row>
    <row r="114" spans="1:27" s="141" customFormat="1" ht="27" customHeight="1">
      <c r="A114" s="256" t="s">
        <v>251</v>
      </c>
      <c r="B114" s="257"/>
      <c r="C114" s="257"/>
      <c r="D114" s="258"/>
      <c r="E114" s="80"/>
      <c r="F114" s="81">
        <f>F49+F56+F70+F84+F99</f>
        <v>9805626814</v>
      </c>
      <c r="G114" s="80"/>
      <c r="H114" s="81">
        <f>H49+H56+H70+H84+H99</f>
        <v>4692378750</v>
      </c>
      <c r="I114" s="83"/>
      <c r="J114" s="81">
        <f>J49+J56+J70+J84+J99</f>
        <v>8952630000</v>
      </c>
      <c r="K114" s="80"/>
      <c r="L114" s="81">
        <f>L49+L56+L70+L84+L99</f>
        <v>263730000</v>
      </c>
      <c r="M114" s="80"/>
      <c r="N114" s="81">
        <f>N49+N56+N70+N84+N99</f>
        <v>228282000</v>
      </c>
      <c r="O114" s="87"/>
      <c r="P114" s="81">
        <f>P49+P56+P70+P84+P99</f>
        <v>789312000</v>
      </c>
      <c r="Q114" s="88"/>
      <c r="R114" s="81">
        <f>R49+R56+R70+R84+R99</f>
        <v>7425628315</v>
      </c>
      <c r="S114" s="80"/>
      <c r="T114" s="81">
        <f>T49+T56+T70+T84+T99</f>
        <v>8706952315</v>
      </c>
      <c r="U114" s="90">
        <f>AVERAGE(U49:U51,U56:U63,U70,U84:U85,U99)</f>
        <v>93.709186238598008</v>
      </c>
      <c r="V114" s="90">
        <f>AVERAGE(V49:V51,V56:V63,V70,V84:V85,V99)</f>
        <v>96.552860353170303</v>
      </c>
      <c r="W114" s="92"/>
      <c r="X114" s="81">
        <f>X49+X56+X70+X84+X99</f>
        <v>8706952315</v>
      </c>
      <c r="Y114" s="90">
        <f>AVERAGE(Y49:Y51,Y56:Y63,Y70,Y84:Y85,Y99)</f>
        <v>87.232995762407526</v>
      </c>
      <c r="Z114" s="90">
        <f>AVERAGE(Z49:Z51,Z56:Z63,Z70,Z84:Z85,Z99)</f>
        <v>73.061715949274927</v>
      </c>
      <c r="AA114" s="151"/>
    </row>
    <row r="115" spans="1:27" ht="18.600000000000001" customHeight="1">
      <c r="A115" s="250" t="s">
        <v>240</v>
      </c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2"/>
      <c r="U115" s="173">
        <f>AVERAGE(U46,U113)</f>
        <v>99.305555555555543</v>
      </c>
      <c r="V115" s="173">
        <f>AVERAGE(V46,V113)</f>
        <v>96.091366418347093</v>
      </c>
      <c r="W115" s="173"/>
      <c r="X115" s="173"/>
      <c r="Y115" s="173">
        <f>AVERAGE(Y46,Y113)</f>
        <v>48.28125</v>
      </c>
      <c r="Z115" s="173">
        <f>AVERAGE(Z46,Z113)</f>
        <v>60.801380359637776</v>
      </c>
      <c r="AA115" s="174"/>
    </row>
    <row r="116" spans="1:27" ht="18.600000000000001" customHeight="1">
      <c r="A116" s="253" t="s">
        <v>252</v>
      </c>
      <c r="B116" s="254"/>
      <c r="C116" s="254"/>
      <c r="D116" s="255"/>
      <c r="E116" s="111"/>
      <c r="F116" s="112">
        <f>F47+F114</f>
        <v>15001648361</v>
      </c>
      <c r="G116" s="113"/>
      <c r="H116" s="112">
        <f>H47+H114</f>
        <v>7136972013</v>
      </c>
      <c r="I116" s="113"/>
      <c r="J116" s="112">
        <f>J47+J114</f>
        <v>11441456000</v>
      </c>
      <c r="K116" s="113"/>
      <c r="L116" s="112">
        <f>L47+L114</f>
        <v>668499260</v>
      </c>
      <c r="M116" s="113"/>
      <c r="N116" s="112">
        <f>N47+N114</f>
        <v>734121872</v>
      </c>
      <c r="O116" s="113"/>
      <c r="P116" s="112">
        <f>P47+P114</f>
        <v>1273716949</v>
      </c>
      <c r="Q116" s="113"/>
      <c r="R116" s="112">
        <f>R47+R114</f>
        <v>8482951892</v>
      </c>
      <c r="S116" s="107"/>
      <c r="T116" s="112">
        <f>T47+T114</f>
        <v>11159289973</v>
      </c>
      <c r="U116" s="108"/>
      <c r="V116" s="108"/>
      <c r="W116" s="108"/>
      <c r="X116" s="112">
        <f>X47+X114</f>
        <v>11159289973</v>
      </c>
      <c r="Y116" s="138"/>
      <c r="Z116" s="138"/>
      <c r="AA116" s="109"/>
    </row>
    <row r="117" spans="1:27" ht="18.600000000000001" customHeight="1">
      <c r="A117" s="250" t="s">
        <v>241</v>
      </c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2"/>
      <c r="U117" s="173">
        <f>AVERAGE(U47,U114)</f>
        <v>95.718354084211285</v>
      </c>
      <c r="V117" s="173">
        <f>AVERAGE(V47,V114)</f>
        <v>97.245731462593341</v>
      </c>
      <c r="W117" s="173"/>
      <c r="X117" s="173"/>
      <c r="Y117" s="173">
        <f>AVERAGE(Y47,Y114)</f>
        <v>86.100363795990731</v>
      </c>
      <c r="Z117" s="173">
        <f>AVERAGE(Z47,Z114)</f>
        <v>56.161633605686191</v>
      </c>
      <c r="AA117" s="174"/>
    </row>
    <row r="118" spans="1:27" ht="18.600000000000001" customHeight="1">
      <c r="A118" s="261" t="s">
        <v>253</v>
      </c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3"/>
      <c r="U118" s="110"/>
      <c r="V118" s="110"/>
      <c r="W118" s="110"/>
      <c r="X118" s="110"/>
      <c r="Y118" s="139"/>
      <c r="Z118" s="139"/>
      <c r="AA118" s="106"/>
    </row>
    <row r="119" spans="1:27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59"/>
      <c r="T119" s="159"/>
      <c r="U119" s="159"/>
      <c r="V119" s="159"/>
      <c r="W119" s="159"/>
      <c r="X119" s="159"/>
      <c r="Y119" s="159"/>
      <c r="Z119" s="159"/>
      <c r="AA119" s="159"/>
    </row>
    <row r="120" spans="1:27" ht="21">
      <c r="L120" s="141"/>
      <c r="S120" s="161"/>
      <c r="T120" s="161"/>
      <c r="U120" s="161"/>
      <c r="V120" s="161"/>
      <c r="W120" s="161"/>
      <c r="X120" s="161"/>
      <c r="Y120" s="161"/>
      <c r="Z120" s="161"/>
      <c r="AA120" s="161"/>
    </row>
    <row r="121" spans="1:27" ht="21">
      <c r="L121" s="141"/>
      <c r="S121" s="161"/>
      <c r="T121" s="161"/>
      <c r="U121" s="161"/>
      <c r="V121" s="161"/>
      <c r="W121" s="161"/>
      <c r="X121" s="161"/>
      <c r="Y121" s="161"/>
      <c r="Z121" s="161"/>
      <c r="AA121" s="161"/>
    </row>
    <row r="122" spans="1:27" ht="21">
      <c r="L122" s="141"/>
      <c r="P122" s="162"/>
      <c r="Q122" s="162"/>
      <c r="R122" s="162"/>
      <c r="S122" s="162"/>
      <c r="T122" s="162"/>
      <c r="U122" s="162"/>
      <c r="V122" s="161"/>
      <c r="W122" s="161"/>
      <c r="X122" s="162"/>
      <c r="Y122" s="162"/>
      <c r="Z122" s="162"/>
      <c r="AA122" s="162"/>
    </row>
    <row r="123" spans="1:27" ht="21">
      <c r="L123" s="14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</row>
    <row r="124" spans="1:27">
      <c r="L124" s="141"/>
      <c r="T124" s="163"/>
      <c r="W124" s="164"/>
      <c r="X124" s="164"/>
      <c r="Y124" s="164"/>
      <c r="Z124" s="164"/>
    </row>
    <row r="125" spans="1:27">
      <c r="L125" s="141"/>
      <c r="W125" s="164"/>
      <c r="X125" s="164"/>
      <c r="Y125" s="164"/>
      <c r="Z125" s="164"/>
    </row>
    <row r="126" spans="1:27">
      <c r="L126" s="141"/>
      <c r="W126" s="164"/>
      <c r="X126" s="164"/>
      <c r="Y126" s="164"/>
      <c r="Z126" s="164"/>
    </row>
    <row r="127" spans="1:27">
      <c r="L127" s="141"/>
      <c r="W127" s="164"/>
      <c r="X127" s="164"/>
      <c r="Y127" s="164"/>
      <c r="Z127" s="164"/>
    </row>
    <row r="128" spans="1:27">
      <c r="L128" s="141"/>
      <c r="W128" s="259"/>
      <c r="X128" s="259"/>
      <c r="Y128" s="259"/>
      <c r="Z128" s="259"/>
    </row>
    <row r="129" spans="12:26">
      <c r="L129" s="141"/>
      <c r="W129" s="260"/>
      <c r="X129" s="260"/>
      <c r="Y129" s="260"/>
      <c r="Z129" s="260"/>
    </row>
    <row r="130" spans="12:26">
      <c r="L130" s="141"/>
    </row>
    <row r="131" spans="12:26">
      <c r="L131" s="141"/>
    </row>
    <row r="132" spans="12:26">
      <c r="L132" s="141"/>
    </row>
    <row r="133" spans="12:26">
      <c r="L133" s="141"/>
    </row>
    <row r="134" spans="12:26">
      <c r="L134" s="141"/>
    </row>
    <row r="135" spans="12:26">
      <c r="L135" s="141"/>
    </row>
    <row r="136" spans="12:26">
      <c r="L136" s="141"/>
    </row>
    <row r="137" spans="12:26">
      <c r="L137" s="141"/>
    </row>
    <row r="138" spans="12:26">
      <c r="L138" s="141"/>
    </row>
    <row r="139" spans="12:26">
      <c r="L139" s="141"/>
    </row>
    <row r="140" spans="12:26">
      <c r="L140" s="141"/>
    </row>
    <row r="141" spans="12:26">
      <c r="L141" s="141"/>
    </row>
    <row r="142" spans="12:26">
      <c r="L142" s="141"/>
    </row>
    <row r="143" spans="12:26">
      <c r="L143" s="141"/>
    </row>
    <row r="144" spans="12:26">
      <c r="L144" s="141"/>
    </row>
    <row r="145" spans="12:12">
      <c r="L145" s="141"/>
    </row>
    <row r="146" spans="12:12">
      <c r="L146" s="141"/>
    </row>
    <row r="147" spans="12:12">
      <c r="L147" s="141"/>
    </row>
    <row r="148" spans="12:12">
      <c r="L148" s="141"/>
    </row>
    <row r="149" spans="12:12">
      <c r="L149" s="141"/>
    </row>
    <row r="150" spans="12:12">
      <c r="L150" s="141"/>
    </row>
    <row r="151" spans="12:12">
      <c r="L151" s="141"/>
    </row>
    <row r="152" spans="12:12">
      <c r="L152" s="141"/>
    </row>
    <row r="153" spans="12:12">
      <c r="L153" s="141"/>
    </row>
    <row r="154" spans="12:12">
      <c r="L154" s="141"/>
    </row>
    <row r="155" spans="12:12">
      <c r="L155" s="141"/>
    </row>
    <row r="156" spans="12:12">
      <c r="L156" s="141"/>
    </row>
    <row r="157" spans="12:12">
      <c r="L157" s="141"/>
    </row>
    <row r="158" spans="12:12">
      <c r="L158" s="141"/>
    </row>
    <row r="159" spans="12:12">
      <c r="L159" s="141"/>
    </row>
    <row r="160" spans="12:12">
      <c r="L160" s="141"/>
    </row>
    <row r="161" spans="12:12">
      <c r="L161" s="141"/>
    </row>
    <row r="162" spans="12:12">
      <c r="L162" s="141"/>
    </row>
    <row r="163" spans="12:12">
      <c r="L163" s="141"/>
    </row>
    <row r="164" spans="12:12">
      <c r="L164" s="141"/>
    </row>
    <row r="165" spans="12:12">
      <c r="L165" s="141"/>
    </row>
    <row r="166" spans="12:12">
      <c r="L166" s="141"/>
    </row>
    <row r="167" spans="12:12">
      <c r="L167" s="141"/>
    </row>
    <row r="168" spans="12:12">
      <c r="L168" s="141"/>
    </row>
    <row r="169" spans="12:12">
      <c r="L169" s="141"/>
    </row>
    <row r="170" spans="12:12">
      <c r="L170" s="141"/>
    </row>
    <row r="171" spans="12:12">
      <c r="L171" s="141"/>
    </row>
    <row r="172" spans="12:12">
      <c r="L172" s="141"/>
    </row>
    <row r="173" spans="12:12">
      <c r="L173" s="141"/>
    </row>
    <row r="174" spans="12:12">
      <c r="L174" s="141"/>
    </row>
    <row r="175" spans="12:12">
      <c r="L175" s="141"/>
    </row>
    <row r="176" spans="12:12">
      <c r="L176" s="141"/>
    </row>
    <row r="177" spans="12:12">
      <c r="L177" s="141"/>
    </row>
    <row r="178" spans="12:12">
      <c r="L178" s="141"/>
    </row>
    <row r="179" spans="12:12">
      <c r="L179" s="141"/>
    </row>
    <row r="180" spans="12:12">
      <c r="L180" s="141"/>
    </row>
    <row r="181" spans="12:12">
      <c r="L181" s="141"/>
    </row>
    <row r="182" spans="12:12">
      <c r="L182" s="141"/>
    </row>
    <row r="183" spans="12:12">
      <c r="L183" s="141"/>
    </row>
    <row r="184" spans="12:12">
      <c r="L184" s="141"/>
    </row>
    <row r="185" spans="12:12">
      <c r="L185" s="141"/>
    </row>
    <row r="186" spans="12:12">
      <c r="L186" s="141"/>
    </row>
    <row r="187" spans="12:12">
      <c r="L187" s="141"/>
    </row>
    <row r="188" spans="12:12">
      <c r="L188" s="141"/>
    </row>
    <row r="189" spans="12:12">
      <c r="L189" s="141"/>
    </row>
    <row r="190" spans="12:12">
      <c r="L190" s="141"/>
    </row>
    <row r="191" spans="12:12">
      <c r="L191" s="141"/>
    </row>
    <row r="192" spans="12:12">
      <c r="L192" s="141"/>
    </row>
    <row r="193" spans="12:12">
      <c r="L193" s="141"/>
    </row>
    <row r="194" spans="12:12">
      <c r="L194" s="141"/>
    </row>
    <row r="195" spans="12:12">
      <c r="L195" s="141"/>
    </row>
    <row r="196" spans="12:12">
      <c r="L196" s="141"/>
    </row>
    <row r="197" spans="12:12">
      <c r="L197" s="141"/>
    </row>
    <row r="198" spans="12:12">
      <c r="L198" s="141"/>
    </row>
    <row r="199" spans="12:12">
      <c r="L199" s="141"/>
    </row>
    <row r="200" spans="12:12">
      <c r="L200" s="141"/>
    </row>
    <row r="201" spans="12:12">
      <c r="L201" s="141"/>
    </row>
    <row r="202" spans="12:12">
      <c r="L202" s="141"/>
    </row>
    <row r="203" spans="12:12">
      <c r="L203" s="141"/>
    </row>
    <row r="204" spans="12:12">
      <c r="L204" s="141"/>
    </row>
    <row r="205" spans="12:12">
      <c r="L205" s="141"/>
    </row>
    <row r="206" spans="12:12">
      <c r="L206" s="141"/>
    </row>
    <row r="207" spans="12:12">
      <c r="L207" s="141"/>
    </row>
    <row r="208" spans="12:12">
      <c r="L208" s="141"/>
    </row>
    <row r="209" spans="12:12">
      <c r="L209" s="141"/>
    </row>
    <row r="210" spans="12:12">
      <c r="L210" s="141"/>
    </row>
    <row r="211" spans="12:12">
      <c r="L211" s="141"/>
    </row>
    <row r="212" spans="12:12">
      <c r="L212" s="141"/>
    </row>
    <row r="213" spans="12:12">
      <c r="L213" s="141"/>
    </row>
    <row r="214" spans="12:12">
      <c r="L214" s="141"/>
    </row>
    <row r="215" spans="12:12">
      <c r="L215" s="141"/>
    </row>
    <row r="216" spans="12:12">
      <c r="L216" s="141"/>
    </row>
    <row r="217" spans="12:12">
      <c r="L217" s="141"/>
    </row>
    <row r="218" spans="12:12">
      <c r="L218" s="141"/>
    </row>
    <row r="219" spans="12:12">
      <c r="L219" s="141"/>
    </row>
    <row r="220" spans="12:12">
      <c r="L220" s="141"/>
    </row>
    <row r="221" spans="12:12">
      <c r="L221" s="141"/>
    </row>
    <row r="222" spans="12:12">
      <c r="L222" s="141"/>
    </row>
    <row r="223" spans="12:12">
      <c r="L223" s="141"/>
    </row>
    <row r="224" spans="12:12">
      <c r="L224" s="141"/>
    </row>
    <row r="225" spans="12:12">
      <c r="L225" s="141"/>
    </row>
    <row r="226" spans="12:12">
      <c r="L226" s="141"/>
    </row>
    <row r="227" spans="12:12">
      <c r="L227" s="141"/>
    </row>
    <row r="228" spans="12:12">
      <c r="L228" s="141"/>
    </row>
    <row r="229" spans="12:12">
      <c r="L229" s="141"/>
    </row>
    <row r="230" spans="12:12">
      <c r="L230" s="141"/>
    </row>
    <row r="231" spans="12:12">
      <c r="L231" s="141"/>
    </row>
    <row r="232" spans="12:12">
      <c r="L232" s="141"/>
    </row>
    <row r="233" spans="12:12">
      <c r="L233" s="141"/>
    </row>
    <row r="234" spans="12:12">
      <c r="L234" s="141"/>
    </row>
    <row r="235" spans="12:12">
      <c r="L235" s="141"/>
    </row>
    <row r="236" spans="12:12">
      <c r="L236" s="141"/>
    </row>
    <row r="237" spans="12:12">
      <c r="L237" s="141"/>
    </row>
    <row r="238" spans="12:12">
      <c r="L238" s="141"/>
    </row>
    <row r="239" spans="12:12">
      <c r="L239" s="141"/>
    </row>
    <row r="240" spans="12:12">
      <c r="L240" s="141"/>
    </row>
    <row r="241" spans="12:12">
      <c r="L241" s="141"/>
    </row>
    <row r="242" spans="12:12">
      <c r="L242" s="141"/>
    </row>
    <row r="243" spans="12:12">
      <c r="L243" s="141"/>
    </row>
    <row r="244" spans="12:12">
      <c r="L244" s="141"/>
    </row>
    <row r="245" spans="12:12">
      <c r="L245" s="141"/>
    </row>
    <row r="246" spans="12:12">
      <c r="L246" s="141"/>
    </row>
    <row r="247" spans="12:12">
      <c r="L247" s="141"/>
    </row>
    <row r="248" spans="12:12">
      <c r="L248" s="141"/>
    </row>
    <row r="249" spans="12:12">
      <c r="L249" s="141"/>
    </row>
    <row r="250" spans="12:12">
      <c r="L250" s="141"/>
    </row>
    <row r="251" spans="12:12">
      <c r="L251" s="141"/>
    </row>
    <row r="252" spans="12:12">
      <c r="L252" s="141"/>
    </row>
    <row r="253" spans="12:12">
      <c r="L253" s="141"/>
    </row>
    <row r="254" spans="12:12">
      <c r="L254" s="141"/>
    </row>
    <row r="255" spans="12:12">
      <c r="L255" s="141"/>
    </row>
    <row r="256" spans="12:12">
      <c r="L256" s="141"/>
    </row>
    <row r="257" spans="12:12">
      <c r="L257" s="141"/>
    </row>
    <row r="258" spans="12:12">
      <c r="L258" s="141"/>
    </row>
    <row r="259" spans="12:12">
      <c r="L259" s="141"/>
    </row>
    <row r="260" spans="12:12">
      <c r="L260" s="141"/>
    </row>
    <row r="261" spans="12:12">
      <c r="L261" s="141"/>
    </row>
    <row r="262" spans="12:12">
      <c r="L262" s="141"/>
    </row>
    <row r="263" spans="12:12">
      <c r="L263" s="141"/>
    </row>
    <row r="264" spans="12:12">
      <c r="L264" s="141"/>
    </row>
    <row r="265" spans="12:12">
      <c r="L265" s="141"/>
    </row>
    <row r="266" spans="12:12">
      <c r="L266" s="141"/>
    </row>
    <row r="267" spans="12:12">
      <c r="L267" s="141"/>
    </row>
    <row r="268" spans="12:12">
      <c r="L268" s="141"/>
    </row>
    <row r="269" spans="12:12">
      <c r="L269" s="141"/>
    </row>
    <row r="270" spans="12:12">
      <c r="L270" s="141"/>
    </row>
    <row r="271" spans="12:12">
      <c r="L271" s="141"/>
    </row>
    <row r="272" spans="12:12">
      <c r="L272" s="141"/>
    </row>
    <row r="273" spans="12:12">
      <c r="L273" s="141"/>
    </row>
    <row r="274" spans="12:12">
      <c r="L274" s="141"/>
    </row>
    <row r="275" spans="12:12">
      <c r="L275" s="141"/>
    </row>
    <row r="276" spans="12:12">
      <c r="L276" s="141"/>
    </row>
    <row r="277" spans="12:12">
      <c r="L277" s="141"/>
    </row>
    <row r="278" spans="12:12">
      <c r="L278" s="141"/>
    </row>
    <row r="279" spans="12:12">
      <c r="L279" s="141"/>
    </row>
    <row r="280" spans="12:12">
      <c r="L280" s="141"/>
    </row>
    <row r="281" spans="12:12">
      <c r="L281" s="141"/>
    </row>
    <row r="282" spans="12:12">
      <c r="L282" s="141"/>
    </row>
    <row r="283" spans="12:12">
      <c r="L283" s="141"/>
    </row>
    <row r="284" spans="12:12">
      <c r="L284" s="141"/>
    </row>
    <row r="285" spans="12:12">
      <c r="L285" s="141"/>
    </row>
    <row r="286" spans="12:12">
      <c r="L286" s="141"/>
    </row>
    <row r="287" spans="12:12">
      <c r="L287" s="141"/>
    </row>
    <row r="288" spans="12:12">
      <c r="L288" s="141"/>
    </row>
    <row r="289" spans="12:12">
      <c r="L289" s="141"/>
    </row>
    <row r="290" spans="12:12">
      <c r="L290" s="141"/>
    </row>
    <row r="291" spans="12:12">
      <c r="L291" s="141"/>
    </row>
    <row r="292" spans="12:12">
      <c r="L292" s="141"/>
    </row>
    <row r="293" spans="12:12">
      <c r="L293" s="141"/>
    </row>
    <row r="294" spans="12:12">
      <c r="L294" s="141"/>
    </row>
    <row r="295" spans="12:12">
      <c r="L295" s="141"/>
    </row>
    <row r="296" spans="12:12">
      <c r="L296" s="141"/>
    </row>
    <row r="297" spans="12:12">
      <c r="L297" s="141"/>
    </row>
    <row r="298" spans="12:12">
      <c r="L298" s="141"/>
    </row>
    <row r="299" spans="12:12">
      <c r="L299" s="141"/>
    </row>
    <row r="300" spans="12:12">
      <c r="L300" s="141"/>
    </row>
    <row r="301" spans="12:12">
      <c r="L301" s="141"/>
    </row>
    <row r="302" spans="12:12">
      <c r="L302" s="141"/>
    </row>
    <row r="303" spans="12:12">
      <c r="L303" s="141"/>
    </row>
    <row r="304" spans="12:12">
      <c r="L304" s="141"/>
    </row>
    <row r="305" spans="12:12">
      <c r="L305" s="141"/>
    </row>
    <row r="306" spans="12:12">
      <c r="L306" s="141"/>
    </row>
    <row r="307" spans="12:12">
      <c r="L307" s="141"/>
    </row>
    <row r="308" spans="12:12">
      <c r="L308" s="141"/>
    </row>
    <row r="309" spans="12:12">
      <c r="L309" s="141"/>
    </row>
    <row r="310" spans="12:12">
      <c r="L310" s="141"/>
    </row>
    <row r="311" spans="12:12">
      <c r="L311" s="141"/>
    </row>
    <row r="312" spans="12:12">
      <c r="L312" s="141"/>
    </row>
    <row r="313" spans="12:12">
      <c r="L313" s="141"/>
    </row>
    <row r="314" spans="12:12">
      <c r="L314" s="141"/>
    </row>
    <row r="315" spans="12:12">
      <c r="L315" s="141"/>
    </row>
    <row r="316" spans="12:12">
      <c r="L316" s="141"/>
    </row>
    <row r="317" spans="12:12">
      <c r="L317" s="141"/>
    </row>
    <row r="318" spans="12:12">
      <c r="L318" s="141"/>
    </row>
    <row r="319" spans="12:12">
      <c r="L319" s="141"/>
    </row>
    <row r="320" spans="12:12">
      <c r="L320" s="141"/>
    </row>
    <row r="321" spans="12:12">
      <c r="L321" s="141"/>
    </row>
    <row r="322" spans="12:12">
      <c r="L322" s="141"/>
    </row>
    <row r="323" spans="12:12">
      <c r="L323" s="141"/>
    </row>
    <row r="324" spans="12:12">
      <c r="L324" s="141"/>
    </row>
    <row r="325" spans="12:12">
      <c r="L325" s="141"/>
    </row>
    <row r="326" spans="12:12">
      <c r="L326" s="141"/>
    </row>
    <row r="327" spans="12:12">
      <c r="L327" s="141"/>
    </row>
    <row r="328" spans="12:12">
      <c r="L328" s="141"/>
    </row>
    <row r="329" spans="12:12">
      <c r="L329" s="141"/>
    </row>
    <row r="330" spans="12:12">
      <c r="L330" s="141"/>
    </row>
    <row r="331" spans="12:12">
      <c r="L331" s="141"/>
    </row>
    <row r="332" spans="12:12">
      <c r="L332" s="141"/>
    </row>
    <row r="333" spans="12:12">
      <c r="L333" s="141"/>
    </row>
    <row r="334" spans="12:12">
      <c r="L334" s="141"/>
    </row>
    <row r="335" spans="12:12">
      <c r="L335" s="141"/>
    </row>
    <row r="336" spans="12:12">
      <c r="L336" s="141"/>
    </row>
    <row r="337" spans="12:12">
      <c r="L337" s="141"/>
    </row>
    <row r="338" spans="12:12">
      <c r="L338" s="141"/>
    </row>
    <row r="339" spans="12:12">
      <c r="L339" s="141"/>
    </row>
    <row r="340" spans="12:12">
      <c r="L340" s="141"/>
    </row>
    <row r="341" spans="12:12">
      <c r="L341" s="141"/>
    </row>
    <row r="342" spans="12:12">
      <c r="L342" s="141"/>
    </row>
    <row r="343" spans="12:12">
      <c r="L343" s="141"/>
    </row>
    <row r="344" spans="12:12">
      <c r="L344" s="141"/>
    </row>
    <row r="345" spans="12:12">
      <c r="L345" s="141"/>
    </row>
    <row r="346" spans="12:12">
      <c r="L346" s="141"/>
    </row>
    <row r="347" spans="12:12">
      <c r="L347" s="141"/>
    </row>
    <row r="348" spans="12:12">
      <c r="L348" s="141"/>
    </row>
    <row r="349" spans="12:12">
      <c r="L349" s="141"/>
    </row>
    <row r="350" spans="12:12">
      <c r="L350" s="141"/>
    </row>
    <row r="351" spans="12:12">
      <c r="L351" s="141"/>
    </row>
    <row r="352" spans="12:12">
      <c r="L352" s="141"/>
    </row>
    <row r="353" spans="12:12">
      <c r="L353" s="141"/>
    </row>
    <row r="354" spans="12:12">
      <c r="L354" s="141"/>
    </row>
    <row r="355" spans="12:12">
      <c r="L355" s="141"/>
    </row>
    <row r="356" spans="12:12">
      <c r="L356" s="141"/>
    </row>
    <row r="357" spans="12:12">
      <c r="L357" s="141"/>
    </row>
    <row r="358" spans="12:12">
      <c r="L358" s="141"/>
    </row>
    <row r="359" spans="12:12">
      <c r="L359" s="141"/>
    </row>
    <row r="360" spans="12:12">
      <c r="L360" s="141"/>
    </row>
    <row r="361" spans="12:12">
      <c r="L361" s="141"/>
    </row>
    <row r="362" spans="12:12">
      <c r="L362" s="141"/>
    </row>
    <row r="363" spans="12:12">
      <c r="L363" s="141"/>
    </row>
    <row r="364" spans="12:12">
      <c r="L364" s="141"/>
    </row>
    <row r="365" spans="12:12">
      <c r="L365" s="141"/>
    </row>
    <row r="366" spans="12:12">
      <c r="L366" s="141"/>
    </row>
    <row r="367" spans="12:12">
      <c r="L367" s="141"/>
    </row>
    <row r="368" spans="12:12">
      <c r="L368" s="141"/>
    </row>
    <row r="369" spans="12:12">
      <c r="L369" s="141"/>
    </row>
    <row r="370" spans="12:12">
      <c r="L370" s="141"/>
    </row>
    <row r="371" spans="12:12">
      <c r="L371" s="141"/>
    </row>
    <row r="372" spans="12:12">
      <c r="L372" s="141"/>
    </row>
    <row r="373" spans="12:12">
      <c r="L373" s="141"/>
    </row>
    <row r="374" spans="12:12">
      <c r="L374" s="141"/>
    </row>
    <row r="375" spans="12:12">
      <c r="L375" s="141"/>
    </row>
    <row r="376" spans="12:12">
      <c r="L376" s="141"/>
    </row>
    <row r="377" spans="12:12">
      <c r="L377" s="141"/>
    </row>
    <row r="378" spans="12:12">
      <c r="L378" s="141"/>
    </row>
    <row r="379" spans="12:12">
      <c r="L379" s="141"/>
    </row>
    <row r="380" spans="12:12">
      <c r="L380" s="141"/>
    </row>
    <row r="381" spans="12:12">
      <c r="L381" s="141"/>
    </row>
    <row r="382" spans="12:12">
      <c r="L382" s="141"/>
    </row>
    <row r="383" spans="12:12">
      <c r="L383" s="141"/>
    </row>
    <row r="384" spans="12:12">
      <c r="L384" s="141"/>
    </row>
    <row r="385" spans="12:12">
      <c r="L385" s="141"/>
    </row>
    <row r="386" spans="12:12">
      <c r="L386" s="141"/>
    </row>
    <row r="387" spans="12:12">
      <c r="L387" s="141"/>
    </row>
    <row r="388" spans="12:12">
      <c r="L388" s="141"/>
    </row>
    <row r="389" spans="12:12">
      <c r="L389" s="141"/>
    </row>
    <row r="390" spans="12:12">
      <c r="L390" s="141"/>
    </row>
    <row r="391" spans="12:12">
      <c r="L391" s="141"/>
    </row>
    <row r="392" spans="12:12">
      <c r="L392" s="141"/>
    </row>
    <row r="393" spans="12:12">
      <c r="L393" s="141"/>
    </row>
    <row r="394" spans="12:12">
      <c r="L394" s="141"/>
    </row>
    <row r="395" spans="12:12">
      <c r="L395" s="141"/>
    </row>
    <row r="396" spans="12:12">
      <c r="L396" s="141"/>
    </row>
    <row r="397" spans="12:12">
      <c r="L397" s="141"/>
    </row>
    <row r="398" spans="12:12">
      <c r="L398" s="141"/>
    </row>
    <row r="399" spans="12:12">
      <c r="L399" s="141"/>
    </row>
    <row r="400" spans="12:12">
      <c r="L400" s="141"/>
    </row>
    <row r="401" spans="12:12">
      <c r="L401" s="141"/>
    </row>
    <row r="402" spans="12:12">
      <c r="L402" s="141"/>
    </row>
    <row r="403" spans="12:12">
      <c r="L403" s="141"/>
    </row>
    <row r="404" spans="12:12">
      <c r="L404" s="141"/>
    </row>
    <row r="405" spans="12:12">
      <c r="L405" s="141"/>
    </row>
    <row r="406" spans="12:12">
      <c r="L406" s="141"/>
    </row>
    <row r="407" spans="12:12">
      <c r="L407" s="141"/>
    </row>
    <row r="408" spans="12:12">
      <c r="L408" s="141"/>
    </row>
    <row r="409" spans="12:12">
      <c r="L409" s="141"/>
    </row>
    <row r="410" spans="12:12">
      <c r="L410" s="141"/>
    </row>
    <row r="411" spans="12:12">
      <c r="L411" s="141"/>
    </row>
    <row r="412" spans="12:12">
      <c r="L412" s="141"/>
    </row>
    <row r="413" spans="12:12">
      <c r="L413" s="141"/>
    </row>
    <row r="414" spans="12:12">
      <c r="L414" s="141"/>
    </row>
    <row r="415" spans="12:12">
      <c r="L415" s="141"/>
    </row>
    <row r="416" spans="12:12">
      <c r="L416" s="141"/>
    </row>
    <row r="417" spans="12:12">
      <c r="L417" s="141"/>
    </row>
    <row r="418" spans="12:12">
      <c r="L418" s="141"/>
    </row>
    <row r="419" spans="12:12">
      <c r="L419" s="141"/>
    </row>
    <row r="420" spans="12:12">
      <c r="L420" s="141"/>
    </row>
    <row r="421" spans="12:12">
      <c r="L421" s="141"/>
    </row>
    <row r="422" spans="12:12">
      <c r="L422" s="141"/>
    </row>
    <row r="423" spans="12:12">
      <c r="L423" s="141"/>
    </row>
    <row r="424" spans="12:12">
      <c r="L424" s="141"/>
    </row>
    <row r="425" spans="12:12">
      <c r="L425" s="141"/>
    </row>
    <row r="426" spans="12:12">
      <c r="L426" s="141"/>
    </row>
    <row r="427" spans="12:12">
      <c r="L427" s="141"/>
    </row>
    <row r="428" spans="12:12">
      <c r="L428" s="141"/>
    </row>
    <row r="429" spans="12:12">
      <c r="L429" s="141"/>
    </row>
    <row r="430" spans="12:12">
      <c r="L430" s="141"/>
    </row>
    <row r="431" spans="12:12">
      <c r="L431" s="141"/>
    </row>
    <row r="432" spans="12:12">
      <c r="L432" s="141"/>
    </row>
    <row r="433" spans="12:12">
      <c r="L433" s="141"/>
    </row>
    <row r="434" spans="12:12">
      <c r="L434" s="141"/>
    </row>
    <row r="435" spans="12:12">
      <c r="L435" s="141"/>
    </row>
    <row r="436" spans="12:12">
      <c r="L436" s="141"/>
    </row>
    <row r="437" spans="12:12">
      <c r="L437" s="141"/>
    </row>
    <row r="438" spans="12:12">
      <c r="L438" s="141"/>
    </row>
    <row r="439" spans="12:12">
      <c r="L439" s="141"/>
    </row>
    <row r="440" spans="12:12">
      <c r="L440" s="141"/>
    </row>
    <row r="441" spans="12:12">
      <c r="L441" s="141"/>
    </row>
    <row r="442" spans="12:12">
      <c r="L442" s="141"/>
    </row>
    <row r="443" spans="12:12">
      <c r="L443" s="141"/>
    </row>
    <row r="444" spans="12:12">
      <c r="L444" s="141"/>
    </row>
    <row r="445" spans="12:12">
      <c r="L445" s="141"/>
    </row>
    <row r="446" spans="12:12">
      <c r="L446" s="141"/>
    </row>
    <row r="447" spans="12:12">
      <c r="L447" s="141"/>
    </row>
    <row r="448" spans="12:12">
      <c r="L448" s="141"/>
    </row>
    <row r="449" spans="12:12">
      <c r="L449" s="141"/>
    </row>
    <row r="450" spans="12:12">
      <c r="L450" s="141"/>
    </row>
    <row r="451" spans="12:12">
      <c r="L451" s="141"/>
    </row>
    <row r="452" spans="12:12">
      <c r="L452" s="141"/>
    </row>
    <row r="453" spans="12:12">
      <c r="L453" s="141"/>
    </row>
    <row r="454" spans="12:12">
      <c r="L454" s="141"/>
    </row>
    <row r="455" spans="12:12">
      <c r="L455" s="141"/>
    </row>
    <row r="456" spans="12:12">
      <c r="L456" s="141"/>
    </row>
    <row r="457" spans="12:12">
      <c r="L457" s="141"/>
    </row>
    <row r="458" spans="12:12">
      <c r="L458" s="141"/>
    </row>
    <row r="459" spans="12:12">
      <c r="L459" s="141"/>
    </row>
    <row r="460" spans="12:12">
      <c r="L460" s="141"/>
    </row>
    <row r="461" spans="12:12">
      <c r="L461" s="141"/>
    </row>
    <row r="462" spans="12:12">
      <c r="L462" s="141"/>
    </row>
    <row r="463" spans="12:12">
      <c r="L463" s="141"/>
    </row>
    <row r="464" spans="12:12">
      <c r="L464" s="141"/>
    </row>
    <row r="465" spans="12:12">
      <c r="L465" s="141"/>
    </row>
    <row r="466" spans="12:12">
      <c r="L466" s="141"/>
    </row>
    <row r="467" spans="12:12">
      <c r="L467" s="141"/>
    </row>
    <row r="468" spans="12:12">
      <c r="L468" s="141"/>
    </row>
    <row r="469" spans="12:12">
      <c r="L469" s="141"/>
    </row>
    <row r="470" spans="12:12">
      <c r="L470" s="141"/>
    </row>
    <row r="471" spans="12:12">
      <c r="L471" s="141"/>
    </row>
    <row r="472" spans="12:12">
      <c r="L472" s="141"/>
    </row>
    <row r="473" spans="12:12">
      <c r="L473" s="141"/>
    </row>
    <row r="474" spans="12:12">
      <c r="L474" s="141"/>
    </row>
    <row r="475" spans="12:12">
      <c r="L475" s="141"/>
    </row>
    <row r="476" spans="12:12">
      <c r="L476" s="141"/>
    </row>
    <row r="477" spans="12:12">
      <c r="L477" s="141"/>
    </row>
    <row r="478" spans="12:12">
      <c r="L478" s="141"/>
    </row>
    <row r="479" spans="12:12">
      <c r="L479" s="141"/>
    </row>
    <row r="480" spans="12:12">
      <c r="L480" s="141"/>
    </row>
    <row r="481" spans="12:12">
      <c r="L481" s="141"/>
    </row>
    <row r="482" spans="12:12">
      <c r="L482" s="141"/>
    </row>
    <row r="483" spans="12:12">
      <c r="L483" s="141"/>
    </row>
    <row r="484" spans="12:12">
      <c r="L484" s="141"/>
    </row>
    <row r="485" spans="12:12">
      <c r="L485" s="141"/>
    </row>
    <row r="486" spans="12:12">
      <c r="L486" s="141"/>
    </row>
    <row r="487" spans="12:12">
      <c r="L487" s="141"/>
    </row>
    <row r="488" spans="12:12">
      <c r="L488" s="141"/>
    </row>
    <row r="489" spans="12:12">
      <c r="L489" s="141"/>
    </row>
    <row r="490" spans="12:12">
      <c r="L490" s="141"/>
    </row>
    <row r="491" spans="12:12">
      <c r="L491" s="141"/>
    </row>
    <row r="492" spans="12:12">
      <c r="L492" s="141"/>
    </row>
    <row r="493" spans="12:12">
      <c r="L493" s="141"/>
    </row>
    <row r="494" spans="12:12">
      <c r="L494" s="141"/>
    </row>
    <row r="495" spans="12:12">
      <c r="L495" s="141"/>
    </row>
    <row r="496" spans="12:12">
      <c r="L496" s="141"/>
    </row>
    <row r="497" spans="12:12">
      <c r="L497" s="141"/>
    </row>
    <row r="498" spans="12:12">
      <c r="L498" s="141"/>
    </row>
    <row r="499" spans="12:12">
      <c r="L499" s="141"/>
    </row>
    <row r="500" spans="12:12">
      <c r="L500" s="141"/>
    </row>
    <row r="501" spans="12:12">
      <c r="L501" s="141"/>
    </row>
    <row r="502" spans="12:12">
      <c r="L502" s="141"/>
    </row>
    <row r="503" spans="12:12">
      <c r="L503" s="141"/>
    </row>
    <row r="504" spans="12:12">
      <c r="L504" s="141"/>
    </row>
    <row r="505" spans="12:12">
      <c r="L505" s="141"/>
    </row>
    <row r="506" spans="12:12">
      <c r="L506" s="141"/>
    </row>
    <row r="507" spans="12:12">
      <c r="L507" s="141"/>
    </row>
    <row r="508" spans="12:12">
      <c r="L508" s="141"/>
    </row>
    <row r="509" spans="12:12">
      <c r="L509" s="141"/>
    </row>
    <row r="510" spans="12:12">
      <c r="L510" s="141"/>
    </row>
    <row r="511" spans="12:12">
      <c r="L511" s="141"/>
    </row>
    <row r="512" spans="12:12">
      <c r="L512" s="141"/>
    </row>
    <row r="513" spans="12:12">
      <c r="L513" s="141"/>
    </row>
    <row r="514" spans="12:12">
      <c r="L514" s="141"/>
    </row>
    <row r="515" spans="12:12">
      <c r="L515" s="141"/>
    </row>
    <row r="516" spans="12:12">
      <c r="L516" s="141"/>
    </row>
    <row r="517" spans="12:12">
      <c r="L517" s="141"/>
    </row>
    <row r="518" spans="12:12">
      <c r="L518" s="141"/>
    </row>
    <row r="519" spans="12:12">
      <c r="L519" s="141"/>
    </row>
    <row r="520" spans="12:12">
      <c r="L520" s="141"/>
    </row>
    <row r="521" spans="12:12">
      <c r="L521" s="141"/>
    </row>
    <row r="522" spans="12:12">
      <c r="L522" s="141"/>
    </row>
    <row r="523" spans="12:12">
      <c r="L523" s="141"/>
    </row>
    <row r="524" spans="12:12">
      <c r="L524" s="141"/>
    </row>
    <row r="525" spans="12:12">
      <c r="L525" s="141"/>
    </row>
    <row r="526" spans="12:12">
      <c r="L526" s="141"/>
    </row>
    <row r="527" spans="12:12">
      <c r="L527" s="141"/>
    </row>
    <row r="528" spans="12:12">
      <c r="L528" s="141"/>
    </row>
    <row r="529" spans="12:12">
      <c r="L529" s="141"/>
    </row>
    <row r="530" spans="12:12">
      <c r="L530" s="141"/>
    </row>
    <row r="531" spans="12:12">
      <c r="L531" s="141"/>
    </row>
    <row r="532" spans="12:12">
      <c r="L532" s="141"/>
    </row>
    <row r="533" spans="12:12">
      <c r="L533" s="141"/>
    </row>
    <row r="534" spans="12:12">
      <c r="L534" s="141"/>
    </row>
    <row r="535" spans="12:12">
      <c r="L535" s="141"/>
    </row>
    <row r="536" spans="12:12">
      <c r="L536" s="141"/>
    </row>
    <row r="537" spans="12:12">
      <c r="L537" s="141"/>
    </row>
    <row r="538" spans="12:12">
      <c r="L538" s="141"/>
    </row>
    <row r="539" spans="12:12">
      <c r="L539" s="141"/>
    </row>
    <row r="540" spans="12:12">
      <c r="L540" s="141"/>
    </row>
    <row r="541" spans="12:12">
      <c r="L541" s="141"/>
    </row>
    <row r="542" spans="12:12">
      <c r="L542" s="141"/>
    </row>
    <row r="543" spans="12:12">
      <c r="L543" s="141"/>
    </row>
    <row r="544" spans="12:12">
      <c r="L544" s="141"/>
    </row>
    <row r="545" spans="12:12">
      <c r="L545" s="141"/>
    </row>
    <row r="546" spans="12:12">
      <c r="L546" s="141"/>
    </row>
    <row r="547" spans="12:12">
      <c r="L547" s="141"/>
    </row>
    <row r="548" spans="12:12">
      <c r="L548" s="141"/>
    </row>
    <row r="549" spans="12:12">
      <c r="L549" s="141"/>
    </row>
    <row r="550" spans="12:12">
      <c r="L550" s="141"/>
    </row>
    <row r="551" spans="12:12">
      <c r="L551" s="141"/>
    </row>
    <row r="552" spans="12:12">
      <c r="L552" s="141"/>
    </row>
    <row r="553" spans="12:12">
      <c r="L553" s="141"/>
    </row>
    <row r="554" spans="12:12">
      <c r="L554" s="141"/>
    </row>
    <row r="555" spans="12:12">
      <c r="L555" s="141"/>
    </row>
    <row r="556" spans="12:12">
      <c r="L556" s="141"/>
    </row>
    <row r="557" spans="12:12">
      <c r="L557" s="141"/>
    </row>
    <row r="558" spans="12:12">
      <c r="L558" s="141"/>
    </row>
    <row r="559" spans="12:12">
      <c r="L559" s="141"/>
    </row>
    <row r="560" spans="12:12">
      <c r="L560" s="141"/>
    </row>
    <row r="561" spans="12:12">
      <c r="L561" s="141"/>
    </row>
    <row r="562" spans="12:12">
      <c r="L562" s="141"/>
    </row>
    <row r="563" spans="12:12">
      <c r="L563" s="141"/>
    </row>
    <row r="564" spans="12:12">
      <c r="L564" s="141"/>
    </row>
    <row r="565" spans="12:12">
      <c r="L565" s="141"/>
    </row>
    <row r="566" spans="12:12">
      <c r="L566" s="141"/>
    </row>
    <row r="567" spans="12:12">
      <c r="L567" s="141"/>
    </row>
    <row r="568" spans="12:12">
      <c r="L568" s="141"/>
    </row>
    <row r="569" spans="12:12">
      <c r="L569" s="141"/>
    </row>
    <row r="570" spans="12:12">
      <c r="L570" s="141"/>
    </row>
    <row r="571" spans="12:12">
      <c r="L571" s="141"/>
    </row>
    <row r="572" spans="12:12">
      <c r="L572" s="141"/>
    </row>
    <row r="573" spans="12:12">
      <c r="L573" s="141"/>
    </row>
    <row r="574" spans="12:12">
      <c r="L574" s="141"/>
    </row>
    <row r="575" spans="12:12">
      <c r="L575" s="141"/>
    </row>
    <row r="576" spans="12:12">
      <c r="L576" s="141"/>
    </row>
    <row r="577" spans="12:12">
      <c r="L577" s="141"/>
    </row>
    <row r="578" spans="12:12">
      <c r="L578" s="141"/>
    </row>
    <row r="579" spans="12:12">
      <c r="L579" s="141"/>
    </row>
    <row r="580" spans="12:12">
      <c r="L580" s="141"/>
    </row>
    <row r="581" spans="12:12">
      <c r="L581" s="141"/>
    </row>
    <row r="582" spans="12:12">
      <c r="L582" s="141"/>
    </row>
    <row r="583" spans="12:12">
      <c r="L583" s="141"/>
    </row>
    <row r="584" spans="12:12">
      <c r="L584" s="141"/>
    </row>
    <row r="585" spans="12:12">
      <c r="L585" s="141"/>
    </row>
    <row r="586" spans="12:12">
      <c r="L586" s="141"/>
    </row>
    <row r="587" spans="12:12">
      <c r="L587" s="141"/>
    </row>
    <row r="588" spans="12:12">
      <c r="L588" s="141"/>
    </row>
    <row r="589" spans="12:12">
      <c r="L589" s="141"/>
    </row>
    <row r="590" spans="12:12">
      <c r="L590" s="141"/>
    </row>
    <row r="591" spans="12:12">
      <c r="L591" s="141"/>
    </row>
    <row r="592" spans="12:12">
      <c r="L592" s="141"/>
    </row>
    <row r="593" spans="12:12">
      <c r="L593" s="141"/>
    </row>
    <row r="594" spans="12:12">
      <c r="L594" s="141"/>
    </row>
    <row r="595" spans="12:12">
      <c r="L595" s="141"/>
    </row>
    <row r="596" spans="12:12">
      <c r="L596" s="141"/>
    </row>
    <row r="597" spans="12:12">
      <c r="L597" s="141"/>
    </row>
    <row r="598" spans="12:12">
      <c r="L598" s="141"/>
    </row>
    <row r="599" spans="12:12">
      <c r="L599" s="141"/>
    </row>
    <row r="600" spans="12:12">
      <c r="L600" s="141"/>
    </row>
    <row r="601" spans="12:12">
      <c r="L601" s="141"/>
    </row>
    <row r="602" spans="12:12">
      <c r="L602" s="141"/>
    </row>
    <row r="603" spans="12:12">
      <c r="L603" s="141"/>
    </row>
    <row r="604" spans="12:12">
      <c r="L604" s="141"/>
    </row>
    <row r="605" spans="12:12">
      <c r="L605" s="141"/>
    </row>
    <row r="606" spans="12:12">
      <c r="L606" s="141"/>
    </row>
    <row r="607" spans="12:12">
      <c r="L607" s="141"/>
    </row>
    <row r="608" spans="12:12">
      <c r="L608" s="141"/>
    </row>
    <row r="609" spans="12:12">
      <c r="L609" s="141"/>
    </row>
    <row r="610" spans="12:12">
      <c r="L610" s="141"/>
    </row>
    <row r="611" spans="12:12">
      <c r="L611" s="141"/>
    </row>
    <row r="612" spans="12:12">
      <c r="L612" s="141"/>
    </row>
    <row r="613" spans="12:12">
      <c r="L613" s="141"/>
    </row>
    <row r="614" spans="12:12">
      <c r="L614" s="141"/>
    </row>
    <row r="615" spans="12:12">
      <c r="L615" s="141"/>
    </row>
    <row r="616" spans="12:12">
      <c r="L616" s="141"/>
    </row>
    <row r="617" spans="12:12">
      <c r="L617" s="141"/>
    </row>
    <row r="618" spans="12:12">
      <c r="L618" s="141"/>
    </row>
    <row r="619" spans="12:12">
      <c r="L619" s="141"/>
    </row>
    <row r="620" spans="12:12">
      <c r="L620" s="141"/>
    </row>
    <row r="621" spans="12:12">
      <c r="L621" s="141"/>
    </row>
    <row r="622" spans="12:12">
      <c r="L622" s="141"/>
    </row>
    <row r="623" spans="12:12">
      <c r="L623" s="141"/>
    </row>
    <row r="624" spans="12:12">
      <c r="L624" s="141"/>
    </row>
    <row r="625" spans="12:12">
      <c r="L625" s="141"/>
    </row>
    <row r="626" spans="12:12">
      <c r="L626" s="141"/>
    </row>
    <row r="627" spans="12:12">
      <c r="L627" s="141"/>
    </row>
    <row r="628" spans="12:12">
      <c r="L628" s="141"/>
    </row>
    <row r="629" spans="12:12">
      <c r="L629" s="141"/>
    </row>
    <row r="630" spans="12:12">
      <c r="L630" s="141"/>
    </row>
    <row r="631" spans="12:12">
      <c r="L631" s="141"/>
    </row>
    <row r="632" spans="12:12">
      <c r="L632" s="141"/>
    </row>
    <row r="633" spans="12:12">
      <c r="L633" s="141"/>
    </row>
    <row r="634" spans="12:12">
      <c r="L634" s="141"/>
    </row>
    <row r="635" spans="12:12">
      <c r="L635" s="141"/>
    </row>
    <row r="636" spans="12:12">
      <c r="L636" s="141"/>
    </row>
    <row r="637" spans="12:12">
      <c r="L637" s="141"/>
    </row>
    <row r="638" spans="12:12">
      <c r="L638" s="141"/>
    </row>
    <row r="639" spans="12:12">
      <c r="L639" s="141"/>
    </row>
    <row r="640" spans="12:12">
      <c r="L640" s="141"/>
    </row>
    <row r="641" spans="12:12">
      <c r="L641" s="141"/>
    </row>
    <row r="642" spans="12:12">
      <c r="L642" s="141"/>
    </row>
    <row r="643" spans="12:12">
      <c r="L643" s="141"/>
    </row>
    <row r="644" spans="12:12">
      <c r="L644" s="141"/>
    </row>
    <row r="645" spans="12:12">
      <c r="L645" s="141"/>
    </row>
    <row r="646" spans="12:12">
      <c r="L646" s="141"/>
    </row>
    <row r="647" spans="12:12">
      <c r="L647" s="141"/>
    </row>
    <row r="648" spans="12:12">
      <c r="L648" s="141"/>
    </row>
    <row r="649" spans="12:12">
      <c r="L649" s="141"/>
    </row>
    <row r="650" spans="12:12">
      <c r="L650" s="141"/>
    </row>
    <row r="651" spans="12:12">
      <c r="L651" s="141"/>
    </row>
    <row r="652" spans="12:12">
      <c r="L652" s="141"/>
    </row>
    <row r="653" spans="12:12">
      <c r="L653" s="141"/>
    </row>
    <row r="654" spans="12:12">
      <c r="L654" s="141"/>
    </row>
    <row r="655" spans="12:12">
      <c r="L655" s="141"/>
    </row>
    <row r="656" spans="12:12">
      <c r="L656" s="141"/>
    </row>
    <row r="657" spans="12:12">
      <c r="L657" s="141"/>
    </row>
    <row r="658" spans="12:12">
      <c r="L658" s="141"/>
    </row>
    <row r="659" spans="12:12">
      <c r="L659" s="141"/>
    </row>
    <row r="660" spans="12:12">
      <c r="L660" s="141"/>
    </row>
    <row r="661" spans="12:12">
      <c r="L661" s="141"/>
    </row>
    <row r="662" spans="12:12">
      <c r="L662" s="141"/>
    </row>
    <row r="663" spans="12:12">
      <c r="L663" s="141"/>
    </row>
    <row r="664" spans="12:12">
      <c r="L664" s="141"/>
    </row>
    <row r="665" spans="12:12">
      <c r="L665" s="141"/>
    </row>
    <row r="666" spans="12:12">
      <c r="L666" s="141"/>
    </row>
    <row r="667" spans="12:12">
      <c r="L667" s="141"/>
    </row>
    <row r="668" spans="12:12">
      <c r="L668" s="141"/>
    </row>
    <row r="669" spans="12:12">
      <c r="L669" s="141"/>
    </row>
    <row r="670" spans="12:12">
      <c r="L670" s="141"/>
    </row>
    <row r="671" spans="12:12">
      <c r="L671" s="141"/>
    </row>
    <row r="672" spans="12:12">
      <c r="L672" s="141"/>
    </row>
    <row r="673" spans="12:12">
      <c r="L673" s="141"/>
    </row>
    <row r="674" spans="12:12">
      <c r="L674" s="141"/>
    </row>
    <row r="675" spans="12:12">
      <c r="L675" s="141"/>
    </row>
    <row r="676" spans="12:12">
      <c r="L676" s="141"/>
    </row>
    <row r="677" spans="12:12">
      <c r="L677" s="141"/>
    </row>
    <row r="678" spans="12:12">
      <c r="L678" s="141"/>
    </row>
    <row r="679" spans="12:12">
      <c r="L679" s="141"/>
    </row>
    <row r="680" spans="12:12">
      <c r="L680" s="141"/>
    </row>
    <row r="681" spans="12:12">
      <c r="L681" s="141"/>
    </row>
    <row r="682" spans="12:12">
      <c r="L682" s="141"/>
    </row>
    <row r="683" spans="12:12">
      <c r="L683" s="141"/>
    </row>
    <row r="684" spans="12:12">
      <c r="L684" s="141"/>
    </row>
    <row r="685" spans="12:12">
      <c r="L685" s="141"/>
    </row>
    <row r="686" spans="12:12">
      <c r="L686" s="141"/>
    </row>
    <row r="687" spans="12:12">
      <c r="L687" s="141"/>
    </row>
    <row r="688" spans="12:12">
      <c r="L688" s="141"/>
    </row>
    <row r="689" spans="12:12">
      <c r="L689" s="141"/>
    </row>
    <row r="690" spans="12:12">
      <c r="L690" s="141"/>
    </row>
    <row r="691" spans="12:12">
      <c r="L691" s="141"/>
    </row>
    <row r="692" spans="12:12">
      <c r="L692" s="141"/>
    </row>
    <row r="693" spans="12:12">
      <c r="L693" s="141"/>
    </row>
    <row r="694" spans="12:12">
      <c r="L694" s="141"/>
    </row>
    <row r="695" spans="12:12">
      <c r="L695" s="141"/>
    </row>
    <row r="696" spans="12:12">
      <c r="L696" s="141"/>
    </row>
    <row r="697" spans="12:12">
      <c r="L697" s="141"/>
    </row>
    <row r="698" spans="12:12">
      <c r="L698" s="141"/>
    </row>
    <row r="699" spans="12:12">
      <c r="L699" s="141"/>
    </row>
    <row r="700" spans="12:12">
      <c r="L700" s="141"/>
    </row>
    <row r="701" spans="12:12">
      <c r="L701" s="141"/>
    </row>
    <row r="702" spans="12:12">
      <c r="L702" s="141"/>
    </row>
    <row r="703" spans="12:12">
      <c r="L703" s="141"/>
    </row>
    <row r="704" spans="12:12">
      <c r="L704" s="141"/>
    </row>
    <row r="705" spans="12:12">
      <c r="L705" s="141"/>
    </row>
    <row r="706" spans="12:12">
      <c r="L706" s="141"/>
    </row>
    <row r="707" spans="12:12">
      <c r="L707" s="141"/>
    </row>
    <row r="708" spans="12:12">
      <c r="L708" s="141"/>
    </row>
    <row r="709" spans="12:12">
      <c r="L709" s="141"/>
    </row>
    <row r="710" spans="12:12">
      <c r="L710" s="141"/>
    </row>
    <row r="711" spans="12:12">
      <c r="L711" s="141"/>
    </row>
    <row r="712" spans="12:12">
      <c r="L712" s="141"/>
    </row>
    <row r="713" spans="12:12">
      <c r="L713" s="141"/>
    </row>
    <row r="714" spans="12:12">
      <c r="L714" s="141"/>
    </row>
    <row r="715" spans="12:12">
      <c r="L715" s="141"/>
    </row>
    <row r="716" spans="12:12">
      <c r="L716" s="141"/>
    </row>
    <row r="717" spans="12:12">
      <c r="L717" s="141"/>
    </row>
    <row r="718" spans="12:12">
      <c r="L718" s="141"/>
    </row>
    <row r="719" spans="12:12">
      <c r="L719" s="141"/>
    </row>
    <row r="720" spans="12:12">
      <c r="L720" s="141"/>
    </row>
    <row r="721" spans="12:12">
      <c r="L721" s="141"/>
    </row>
    <row r="722" spans="12:12">
      <c r="L722" s="141"/>
    </row>
    <row r="723" spans="12:12">
      <c r="L723" s="141"/>
    </row>
    <row r="724" spans="12:12">
      <c r="L724" s="141"/>
    </row>
    <row r="725" spans="12:12">
      <c r="L725" s="141"/>
    </row>
    <row r="726" spans="12:12">
      <c r="L726" s="141"/>
    </row>
    <row r="727" spans="12:12">
      <c r="L727" s="141"/>
    </row>
    <row r="728" spans="12:12">
      <c r="L728" s="141"/>
    </row>
    <row r="729" spans="12:12">
      <c r="L729" s="141"/>
    </row>
    <row r="730" spans="12:12">
      <c r="L730" s="141"/>
    </row>
    <row r="731" spans="12:12">
      <c r="L731" s="141"/>
    </row>
    <row r="732" spans="12:12">
      <c r="L732" s="141"/>
    </row>
    <row r="733" spans="12:12">
      <c r="L733" s="141"/>
    </row>
    <row r="734" spans="12:12">
      <c r="L734" s="141"/>
    </row>
    <row r="735" spans="12:12">
      <c r="L735" s="141"/>
    </row>
    <row r="736" spans="12:12">
      <c r="L736" s="141"/>
    </row>
    <row r="737" spans="12:12">
      <c r="L737" s="141"/>
    </row>
    <row r="738" spans="12:12">
      <c r="L738" s="141"/>
    </row>
    <row r="739" spans="12:12">
      <c r="L739" s="141"/>
    </row>
    <row r="740" spans="12:12">
      <c r="L740" s="141"/>
    </row>
    <row r="741" spans="12:12">
      <c r="L741" s="141"/>
    </row>
    <row r="742" spans="12:12">
      <c r="L742" s="141"/>
    </row>
    <row r="743" spans="12:12">
      <c r="L743" s="141"/>
    </row>
    <row r="744" spans="12:12">
      <c r="L744" s="141"/>
    </row>
    <row r="745" spans="12:12">
      <c r="L745" s="141"/>
    </row>
    <row r="746" spans="12:12">
      <c r="L746" s="141"/>
    </row>
    <row r="747" spans="12:12">
      <c r="L747" s="141"/>
    </row>
    <row r="748" spans="12:12">
      <c r="L748" s="141"/>
    </row>
    <row r="749" spans="12:12">
      <c r="L749" s="141"/>
    </row>
    <row r="750" spans="12:12">
      <c r="L750" s="141"/>
    </row>
    <row r="751" spans="12:12">
      <c r="L751" s="141"/>
    </row>
    <row r="752" spans="12:12">
      <c r="L752" s="141"/>
    </row>
    <row r="753" spans="12:12">
      <c r="L753" s="141"/>
    </row>
    <row r="754" spans="12:12">
      <c r="L754" s="141"/>
    </row>
    <row r="755" spans="12:12">
      <c r="L755" s="141"/>
    </row>
    <row r="756" spans="12:12">
      <c r="L756" s="141"/>
    </row>
    <row r="757" spans="12:12">
      <c r="L757" s="141"/>
    </row>
    <row r="758" spans="12:12">
      <c r="L758" s="141"/>
    </row>
    <row r="759" spans="12:12">
      <c r="L759" s="141"/>
    </row>
    <row r="760" spans="12:12">
      <c r="L760" s="141"/>
    </row>
    <row r="761" spans="12:12">
      <c r="L761" s="141"/>
    </row>
    <row r="762" spans="12:12">
      <c r="L762" s="141"/>
    </row>
    <row r="763" spans="12:12">
      <c r="L763" s="141"/>
    </row>
    <row r="764" spans="12:12">
      <c r="L764" s="141"/>
    </row>
    <row r="765" spans="12:12">
      <c r="L765" s="141"/>
    </row>
    <row r="766" spans="12:12">
      <c r="L766" s="141"/>
    </row>
    <row r="767" spans="12:12">
      <c r="L767" s="141"/>
    </row>
    <row r="768" spans="12:12">
      <c r="L768" s="141"/>
    </row>
    <row r="769" spans="12:12">
      <c r="L769" s="141"/>
    </row>
    <row r="770" spans="12:12">
      <c r="L770" s="141"/>
    </row>
    <row r="771" spans="12:12">
      <c r="L771" s="141"/>
    </row>
    <row r="772" spans="12:12">
      <c r="L772" s="141"/>
    </row>
    <row r="773" spans="12:12">
      <c r="L773" s="141"/>
    </row>
    <row r="774" spans="12:12">
      <c r="L774" s="141"/>
    </row>
    <row r="775" spans="12:12">
      <c r="L775" s="141"/>
    </row>
    <row r="776" spans="12:12">
      <c r="L776" s="141"/>
    </row>
    <row r="777" spans="12:12">
      <c r="L777" s="141"/>
    </row>
    <row r="778" spans="12:12">
      <c r="L778" s="141"/>
    </row>
    <row r="779" spans="12:12">
      <c r="L779" s="141"/>
    </row>
    <row r="780" spans="12:12">
      <c r="L780" s="141"/>
    </row>
    <row r="781" spans="12:12">
      <c r="L781" s="141"/>
    </row>
    <row r="782" spans="12:12">
      <c r="L782" s="141"/>
    </row>
    <row r="783" spans="12:12">
      <c r="L783" s="141"/>
    </row>
    <row r="784" spans="12:12">
      <c r="L784" s="141"/>
    </row>
    <row r="785" spans="12:12">
      <c r="L785" s="141"/>
    </row>
    <row r="786" spans="12:12">
      <c r="L786" s="141"/>
    </row>
    <row r="787" spans="12:12">
      <c r="L787" s="141"/>
    </row>
    <row r="788" spans="12:12">
      <c r="L788" s="141"/>
    </row>
    <row r="789" spans="12:12">
      <c r="L789" s="141"/>
    </row>
    <row r="790" spans="12:12">
      <c r="L790" s="141"/>
    </row>
    <row r="791" spans="12:12">
      <c r="L791" s="141"/>
    </row>
    <row r="792" spans="12:12">
      <c r="L792" s="141"/>
    </row>
    <row r="793" spans="12:12">
      <c r="L793" s="141"/>
    </row>
    <row r="794" spans="12:12">
      <c r="L794" s="141"/>
    </row>
    <row r="795" spans="12:12">
      <c r="L795" s="141"/>
    </row>
    <row r="796" spans="12:12">
      <c r="L796" s="141"/>
    </row>
    <row r="797" spans="12:12">
      <c r="L797" s="141"/>
    </row>
    <row r="798" spans="12:12">
      <c r="L798" s="141"/>
    </row>
    <row r="799" spans="12:12">
      <c r="L799" s="141"/>
    </row>
    <row r="800" spans="12:12">
      <c r="L800" s="141"/>
    </row>
    <row r="801" spans="12:12">
      <c r="L801" s="141"/>
    </row>
    <row r="802" spans="12:12">
      <c r="L802" s="141"/>
    </row>
    <row r="803" spans="12:12">
      <c r="L803" s="141"/>
    </row>
    <row r="804" spans="12:12">
      <c r="L804" s="141"/>
    </row>
    <row r="805" spans="12:12">
      <c r="L805" s="141"/>
    </row>
    <row r="806" spans="12:12">
      <c r="L806" s="141"/>
    </row>
    <row r="807" spans="12:12">
      <c r="L807" s="141"/>
    </row>
    <row r="808" spans="12:12">
      <c r="L808" s="141"/>
    </row>
    <row r="809" spans="12:12">
      <c r="L809" s="141"/>
    </row>
    <row r="810" spans="12:12">
      <c r="L810" s="141"/>
    </row>
    <row r="811" spans="12:12">
      <c r="L811" s="141"/>
    </row>
    <row r="812" spans="12:12">
      <c r="L812" s="141"/>
    </row>
    <row r="813" spans="12:12">
      <c r="L813" s="141"/>
    </row>
    <row r="814" spans="12:12">
      <c r="L814" s="141"/>
    </row>
    <row r="815" spans="12:12">
      <c r="L815" s="141"/>
    </row>
    <row r="816" spans="12:12">
      <c r="L816" s="141"/>
    </row>
    <row r="817" spans="12:12">
      <c r="L817" s="141"/>
    </row>
    <row r="818" spans="12:12">
      <c r="L818" s="141"/>
    </row>
    <row r="819" spans="12:12">
      <c r="L819" s="141"/>
    </row>
    <row r="820" spans="12:12">
      <c r="L820" s="141"/>
    </row>
    <row r="821" spans="12:12">
      <c r="L821" s="141"/>
    </row>
    <row r="822" spans="12:12">
      <c r="L822" s="141"/>
    </row>
    <row r="823" spans="12:12">
      <c r="L823" s="141"/>
    </row>
    <row r="824" spans="12:12">
      <c r="L824" s="141"/>
    </row>
    <row r="825" spans="12:12">
      <c r="L825" s="141"/>
    </row>
    <row r="826" spans="12:12">
      <c r="L826" s="141"/>
    </row>
    <row r="827" spans="12:12">
      <c r="L827" s="141"/>
    </row>
    <row r="828" spans="12:12">
      <c r="L828" s="141"/>
    </row>
    <row r="829" spans="12:12">
      <c r="L829" s="141"/>
    </row>
    <row r="830" spans="12:12">
      <c r="L830" s="141"/>
    </row>
    <row r="831" spans="12:12">
      <c r="L831" s="141"/>
    </row>
    <row r="832" spans="12:12">
      <c r="L832" s="141"/>
    </row>
    <row r="833" spans="12:12">
      <c r="L833" s="141"/>
    </row>
    <row r="834" spans="12:12">
      <c r="L834" s="141"/>
    </row>
    <row r="835" spans="12:12">
      <c r="L835" s="141"/>
    </row>
    <row r="836" spans="12:12">
      <c r="L836" s="141"/>
    </row>
    <row r="837" spans="12:12">
      <c r="L837" s="141"/>
    </row>
    <row r="838" spans="12:12">
      <c r="L838" s="141"/>
    </row>
    <row r="839" spans="12:12">
      <c r="L839" s="141"/>
    </row>
    <row r="840" spans="12:12">
      <c r="L840" s="141"/>
    </row>
    <row r="841" spans="12:12">
      <c r="L841" s="141"/>
    </row>
    <row r="842" spans="12:12">
      <c r="L842" s="141"/>
    </row>
    <row r="843" spans="12:12">
      <c r="L843" s="141"/>
    </row>
    <row r="844" spans="12:12">
      <c r="L844" s="141"/>
    </row>
    <row r="845" spans="12:12">
      <c r="L845" s="141"/>
    </row>
    <row r="846" spans="12:12">
      <c r="L846" s="141"/>
    </row>
    <row r="847" spans="12:12">
      <c r="L847" s="141"/>
    </row>
    <row r="848" spans="12:12">
      <c r="L848" s="141"/>
    </row>
    <row r="849" spans="12:12">
      <c r="L849" s="141"/>
    </row>
    <row r="850" spans="12:12">
      <c r="L850" s="141"/>
    </row>
    <row r="851" spans="12:12">
      <c r="L851" s="141"/>
    </row>
    <row r="852" spans="12:12">
      <c r="L852" s="141"/>
    </row>
    <row r="853" spans="12:12">
      <c r="L853" s="141"/>
    </row>
    <row r="854" spans="12:12">
      <c r="L854" s="141"/>
    </row>
    <row r="855" spans="12:12">
      <c r="L855" s="141"/>
    </row>
    <row r="856" spans="12:12">
      <c r="L856" s="141"/>
    </row>
    <row r="857" spans="12:12">
      <c r="L857" s="141"/>
    </row>
    <row r="858" spans="12:12">
      <c r="L858" s="141"/>
    </row>
    <row r="859" spans="12:12">
      <c r="L859" s="141"/>
    </row>
    <row r="860" spans="12:12">
      <c r="L860" s="141"/>
    </row>
    <row r="861" spans="12:12">
      <c r="L861" s="141"/>
    </row>
    <row r="862" spans="12:12">
      <c r="L862" s="141"/>
    </row>
    <row r="863" spans="12:12">
      <c r="L863" s="141"/>
    </row>
    <row r="864" spans="12:12">
      <c r="L864" s="141"/>
    </row>
    <row r="865" spans="12:12">
      <c r="L865" s="141"/>
    </row>
    <row r="866" spans="12:12">
      <c r="L866" s="141"/>
    </row>
    <row r="867" spans="12:12">
      <c r="L867" s="141"/>
    </row>
    <row r="868" spans="12:12">
      <c r="L868" s="141"/>
    </row>
    <row r="869" spans="12:12">
      <c r="L869" s="141"/>
    </row>
    <row r="870" spans="12:12">
      <c r="L870" s="141"/>
    </row>
    <row r="871" spans="12:12">
      <c r="L871" s="141"/>
    </row>
    <row r="872" spans="12:12">
      <c r="L872" s="141"/>
    </row>
    <row r="873" spans="12:12">
      <c r="L873" s="141"/>
    </row>
    <row r="874" spans="12:12">
      <c r="L874" s="141"/>
    </row>
    <row r="875" spans="12:12">
      <c r="L875" s="141"/>
    </row>
    <row r="876" spans="12:12">
      <c r="L876" s="141"/>
    </row>
    <row r="877" spans="12:12">
      <c r="L877" s="141"/>
    </row>
    <row r="878" spans="12:12">
      <c r="L878" s="141"/>
    </row>
    <row r="879" spans="12:12">
      <c r="L879" s="141"/>
    </row>
    <row r="880" spans="12:12">
      <c r="L880" s="141"/>
    </row>
    <row r="881" spans="12:12">
      <c r="L881" s="141"/>
    </row>
    <row r="882" spans="12:12">
      <c r="L882" s="141"/>
    </row>
    <row r="883" spans="12:12">
      <c r="L883" s="141"/>
    </row>
    <row r="884" spans="12:12">
      <c r="L884" s="141"/>
    </row>
    <row r="885" spans="12:12">
      <c r="L885" s="141"/>
    </row>
    <row r="886" spans="12:12">
      <c r="L886" s="141"/>
    </row>
    <row r="887" spans="12:12">
      <c r="L887" s="141"/>
    </row>
    <row r="888" spans="12:12">
      <c r="L888" s="141"/>
    </row>
    <row r="889" spans="12:12">
      <c r="L889" s="141"/>
    </row>
    <row r="890" spans="12:12">
      <c r="L890" s="141"/>
    </row>
    <row r="891" spans="12:12">
      <c r="L891" s="141"/>
    </row>
    <row r="892" spans="12:12">
      <c r="L892" s="141"/>
    </row>
    <row r="893" spans="12:12">
      <c r="L893" s="141"/>
    </row>
    <row r="894" spans="12:12">
      <c r="L894" s="141"/>
    </row>
    <row r="895" spans="12:12">
      <c r="L895" s="141"/>
    </row>
    <row r="896" spans="12:12">
      <c r="L896" s="141"/>
    </row>
    <row r="897" spans="12:12">
      <c r="L897" s="141"/>
    </row>
    <row r="898" spans="12:12">
      <c r="L898" s="141"/>
    </row>
    <row r="899" spans="12:12">
      <c r="L899" s="141"/>
    </row>
    <row r="900" spans="12:12">
      <c r="L900" s="141"/>
    </row>
    <row r="901" spans="12:12">
      <c r="L901" s="141"/>
    </row>
    <row r="902" spans="12:12">
      <c r="L902" s="141"/>
    </row>
    <row r="903" spans="12:12">
      <c r="L903" s="141"/>
    </row>
    <row r="904" spans="12:12">
      <c r="L904" s="141"/>
    </row>
    <row r="905" spans="12:12">
      <c r="L905" s="141"/>
    </row>
    <row r="906" spans="12:12">
      <c r="L906" s="141"/>
    </row>
    <row r="907" spans="12:12">
      <c r="L907" s="141"/>
    </row>
    <row r="908" spans="12:12">
      <c r="L908" s="141"/>
    </row>
    <row r="909" spans="12:12">
      <c r="L909" s="141"/>
    </row>
    <row r="910" spans="12:12">
      <c r="L910" s="141"/>
    </row>
    <row r="911" spans="12:12">
      <c r="L911" s="141"/>
    </row>
    <row r="912" spans="12:12">
      <c r="L912" s="141"/>
    </row>
    <row r="913" spans="12:12">
      <c r="L913" s="141"/>
    </row>
    <row r="914" spans="12:12">
      <c r="L914" s="141"/>
    </row>
    <row r="915" spans="12:12">
      <c r="L915" s="141"/>
    </row>
    <row r="916" spans="12:12">
      <c r="L916" s="141"/>
    </row>
    <row r="917" spans="12:12">
      <c r="L917" s="141"/>
    </row>
    <row r="918" spans="12:12">
      <c r="L918" s="141"/>
    </row>
    <row r="919" spans="12:12">
      <c r="L919" s="141"/>
    </row>
    <row r="920" spans="12:12">
      <c r="L920" s="141"/>
    </row>
    <row r="921" spans="12:12">
      <c r="L921" s="141"/>
    </row>
    <row r="922" spans="12:12">
      <c r="L922" s="141"/>
    </row>
    <row r="923" spans="12:12">
      <c r="L923" s="141"/>
    </row>
    <row r="924" spans="12:12">
      <c r="L924" s="141"/>
    </row>
    <row r="925" spans="12:12">
      <c r="L925" s="141"/>
    </row>
    <row r="926" spans="12:12">
      <c r="L926" s="141"/>
    </row>
    <row r="927" spans="12:12">
      <c r="L927" s="141"/>
    </row>
    <row r="928" spans="12:12">
      <c r="L928" s="141"/>
    </row>
    <row r="929" spans="12:12">
      <c r="L929" s="141"/>
    </row>
    <row r="930" spans="12:12">
      <c r="L930" s="141"/>
    </row>
    <row r="931" spans="12:12">
      <c r="L931" s="141"/>
    </row>
    <row r="932" spans="12:12">
      <c r="L932" s="141"/>
    </row>
    <row r="933" spans="12:12">
      <c r="L933" s="141"/>
    </row>
    <row r="934" spans="12:12">
      <c r="L934" s="141"/>
    </row>
    <row r="935" spans="12:12">
      <c r="L935" s="141"/>
    </row>
    <row r="936" spans="12:12">
      <c r="L936" s="141"/>
    </row>
    <row r="937" spans="12:12">
      <c r="L937" s="141"/>
    </row>
    <row r="938" spans="12:12">
      <c r="L938" s="141"/>
    </row>
    <row r="939" spans="12:12">
      <c r="L939" s="141"/>
    </row>
    <row r="940" spans="12:12">
      <c r="L940" s="141"/>
    </row>
    <row r="941" spans="12:12">
      <c r="L941" s="141"/>
    </row>
    <row r="942" spans="12:12">
      <c r="L942" s="141"/>
    </row>
    <row r="943" spans="12:12">
      <c r="L943" s="141"/>
    </row>
    <row r="944" spans="12:12">
      <c r="L944" s="141"/>
    </row>
    <row r="945" spans="12:12">
      <c r="L945" s="141"/>
    </row>
    <row r="946" spans="12:12">
      <c r="L946" s="141"/>
    </row>
    <row r="947" spans="12:12">
      <c r="L947" s="141"/>
    </row>
    <row r="948" spans="12:12">
      <c r="L948" s="141"/>
    </row>
    <row r="949" spans="12:12">
      <c r="L949" s="141"/>
    </row>
    <row r="950" spans="12:12">
      <c r="L950" s="141"/>
    </row>
    <row r="951" spans="12:12">
      <c r="L951" s="141"/>
    </row>
    <row r="952" spans="12:12">
      <c r="L952" s="141"/>
    </row>
    <row r="953" spans="12:12">
      <c r="L953" s="141"/>
    </row>
    <row r="954" spans="12:12">
      <c r="L954" s="141"/>
    </row>
    <row r="955" spans="12:12">
      <c r="L955" s="141"/>
    </row>
    <row r="956" spans="12:12">
      <c r="L956" s="141"/>
    </row>
    <row r="957" spans="12:12">
      <c r="L957" s="141"/>
    </row>
    <row r="958" spans="12:12">
      <c r="L958" s="141"/>
    </row>
    <row r="959" spans="12:12">
      <c r="L959" s="141"/>
    </row>
    <row r="960" spans="12:12">
      <c r="L960" s="141"/>
    </row>
    <row r="961" spans="12:12">
      <c r="L961" s="141"/>
    </row>
    <row r="962" spans="12:12">
      <c r="L962" s="141"/>
    </row>
    <row r="963" spans="12:12">
      <c r="L963" s="141"/>
    </row>
    <row r="964" spans="12:12">
      <c r="L964" s="141"/>
    </row>
    <row r="965" spans="12:12">
      <c r="L965" s="141"/>
    </row>
    <row r="966" spans="12:12">
      <c r="L966" s="141"/>
    </row>
    <row r="967" spans="12:12">
      <c r="L967" s="141"/>
    </row>
    <row r="968" spans="12:12">
      <c r="L968" s="141"/>
    </row>
    <row r="969" spans="12:12">
      <c r="L969" s="141"/>
    </row>
    <row r="970" spans="12:12">
      <c r="L970" s="141"/>
    </row>
    <row r="971" spans="12:12">
      <c r="L971" s="141"/>
    </row>
    <row r="972" spans="12:12">
      <c r="L972" s="141"/>
    </row>
    <row r="973" spans="12:12">
      <c r="L973" s="141"/>
    </row>
    <row r="974" spans="12:12">
      <c r="L974" s="141"/>
    </row>
    <row r="975" spans="12:12">
      <c r="L975" s="141"/>
    </row>
    <row r="976" spans="12:12">
      <c r="L976" s="141"/>
    </row>
    <row r="977" spans="12:12">
      <c r="L977" s="141"/>
    </row>
    <row r="978" spans="12:12">
      <c r="L978" s="141"/>
    </row>
    <row r="979" spans="12:12">
      <c r="L979" s="141"/>
    </row>
    <row r="980" spans="12:12">
      <c r="L980" s="141"/>
    </row>
    <row r="981" spans="12:12">
      <c r="L981" s="141"/>
    </row>
    <row r="982" spans="12:12">
      <c r="L982" s="141"/>
    </row>
    <row r="983" spans="12:12">
      <c r="L983" s="141"/>
    </row>
    <row r="984" spans="12:12">
      <c r="L984" s="141"/>
    </row>
    <row r="985" spans="12:12">
      <c r="L985" s="141"/>
    </row>
    <row r="986" spans="12:12">
      <c r="L986" s="141"/>
    </row>
    <row r="987" spans="12:12">
      <c r="L987" s="141"/>
    </row>
    <row r="988" spans="12:12">
      <c r="L988" s="141"/>
    </row>
    <row r="989" spans="12:12">
      <c r="L989" s="141"/>
    </row>
    <row r="990" spans="12:12">
      <c r="L990" s="141"/>
    </row>
    <row r="991" spans="12:12">
      <c r="L991" s="141"/>
    </row>
    <row r="992" spans="12:12">
      <c r="L992" s="141"/>
    </row>
    <row r="993" spans="12:12">
      <c r="L993" s="141"/>
    </row>
    <row r="994" spans="12:12">
      <c r="L994" s="141"/>
    </row>
    <row r="995" spans="12:12">
      <c r="L995" s="141"/>
    </row>
    <row r="996" spans="12:12">
      <c r="L996" s="141"/>
    </row>
    <row r="997" spans="12:12">
      <c r="L997" s="141"/>
    </row>
    <row r="998" spans="12:12">
      <c r="L998" s="141"/>
    </row>
    <row r="999" spans="12:12">
      <c r="L999" s="141"/>
    </row>
    <row r="1000" spans="12:12">
      <c r="L1000" s="141"/>
    </row>
    <row r="1001" spans="12:12">
      <c r="L1001" s="141"/>
    </row>
    <row r="1002" spans="12:12">
      <c r="L1002" s="141"/>
    </row>
    <row r="1003" spans="12:12">
      <c r="L1003" s="141"/>
    </row>
    <row r="1004" spans="12:12">
      <c r="L1004" s="141"/>
    </row>
    <row r="1005" spans="12:12">
      <c r="L1005" s="141"/>
    </row>
    <row r="1006" spans="12:12">
      <c r="L1006" s="141"/>
    </row>
    <row r="1007" spans="12:12">
      <c r="L1007" s="141"/>
    </row>
    <row r="1008" spans="12:12">
      <c r="L1008" s="141"/>
    </row>
    <row r="1009" spans="12:12">
      <c r="L1009" s="141"/>
    </row>
    <row r="1010" spans="12:12">
      <c r="L1010" s="141"/>
    </row>
    <row r="1011" spans="12:12">
      <c r="L1011" s="141"/>
    </row>
    <row r="1012" spans="12:12">
      <c r="L1012" s="141"/>
    </row>
    <row r="1013" spans="12:12">
      <c r="L1013" s="141"/>
    </row>
    <row r="1014" spans="12:12">
      <c r="L1014" s="141"/>
    </row>
    <row r="1015" spans="12:12">
      <c r="L1015" s="141"/>
    </row>
    <row r="1016" spans="12:12">
      <c r="L1016" s="141"/>
    </row>
    <row r="1017" spans="12:12">
      <c r="L1017" s="141"/>
    </row>
    <row r="1018" spans="12:12">
      <c r="L1018" s="141"/>
    </row>
    <row r="1019" spans="12:12">
      <c r="L1019" s="141"/>
    </row>
    <row r="1020" spans="12:12">
      <c r="L1020" s="141"/>
    </row>
    <row r="1021" spans="12:12">
      <c r="L1021" s="141"/>
    </row>
    <row r="1022" spans="12:12">
      <c r="L1022" s="141"/>
    </row>
    <row r="1023" spans="12:12">
      <c r="L1023" s="141"/>
    </row>
    <row r="1024" spans="12:12">
      <c r="L1024" s="141"/>
    </row>
    <row r="1025" spans="12:12">
      <c r="L1025" s="141"/>
    </row>
    <row r="1026" spans="12:12">
      <c r="L1026" s="141"/>
    </row>
    <row r="1027" spans="12:12">
      <c r="L1027" s="141"/>
    </row>
    <row r="1028" spans="12:12">
      <c r="L1028" s="141"/>
    </row>
    <row r="1029" spans="12:12">
      <c r="L1029" s="141"/>
    </row>
    <row r="1030" spans="12:12">
      <c r="L1030" s="141"/>
    </row>
    <row r="1031" spans="12:12">
      <c r="L1031" s="141"/>
    </row>
    <row r="1032" spans="12:12">
      <c r="L1032" s="141"/>
    </row>
    <row r="1033" spans="12:12">
      <c r="L1033" s="141"/>
    </row>
    <row r="1034" spans="12:12">
      <c r="L1034" s="141"/>
    </row>
    <row r="1035" spans="12:12">
      <c r="L1035" s="141"/>
    </row>
    <row r="1036" spans="12:12">
      <c r="L1036" s="141"/>
    </row>
    <row r="1037" spans="12:12">
      <c r="L1037" s="141"/>
    </row>
    <row r="1038" spans="12:12">
      <c r="L1038" s="141"/>
    </row>
    <row r="1039" spans="12:12">
      <c r="L1039" s="141"/>
    </row>
    <row r="1040" spans="12:12">
      <c r="L1040" s="141"/>
    </row>
    <row r="1041" spans="12:12">
      <c r="L1041" s="141"/>
    </row>
    <row r="1042" spans="12:12">
      <c r="L1042" s="141"/>
    </row>
    <row r="1043" spans="12:12">
      <c r="L1043" s="141"/>
    </row>
    <row r="1044" spans="12:12">
      <c r="L1044" s="141"/>
    </row>
    <row r="1045" spans="12:12">
      <c r="L1045" s="141"/>
    </row>
    <row r="1046" spans="12:12">
      <c r="L1046" s="141"/>
    </row>
    <row r="1047" spans="12:12">
      <c r="L1047" s="141"/>
    </row>
    <row r="1048" spans="12:12">
      <c r="L1048" s="141"/>
    </row>
    <row r="1049" spans="12:12">
      <c r="L1049" s="141"/>
    </row>
    <row r="1050" spans="12:12">
      <c r="L1050" s="141"/>
    </row>
    <row r="1051" spans="12:12">
      <c r="L1051" s="141"/>
    </row>
    <row r="1052" spans="12:12">
      <c r="L1052" s="141"/>
    </row>
    <row r="1053" spans="12:12">
      <c r="L1053" s="141"/>
    </row>
    <row r="1054" spans="12:12">
      <c r="L1054" s="141"/>
    </row>
    <row r="1055" spans="12:12">
      <c r="L1055" s="141"/>
    </row>
    <row r="1056" spans="12:12">
      <c r="L1056" s="141"/>
    </row>
    <row r="1057" spans="12:12">
      <c r="L1057" s="141"/>
    </row>
    <row r="1058" spans="12:12">
      <c r="L1058" s="141"/>
    </row>
    <row r="1059" spans="12:12">
      <c r="L1059" s="141"/>
    </row>
    <row r="1060" spans="12:12">
      <c r="L1060" s="141"/>
    </row>
    <row r="1061" spans="12:12">
      <c r="L1061" s="141"/>
    </row>
    <row r="1062" spans="12:12">
      <c r="L1062" s="141"/>
    </row>
    <row r="1063" spans="12:12">
      <c r="L1063" s="141"/>
    </row>
    <row r="1064" spans="12:12">
      <c r="L1064" s="141"/>
    </row>
    <row r="1065" spans="12:12">
      <c r="L1065" s="141"/>
    </row>
    <row r="1066" spans="12:12">
      <c r="L1066" s="141"/>
    </row>
    <row r="1067" spans="12:12">
      <c r="L1067" s="141"/>
    </row>
    <row r="1068" spans="12:12">
      <c r="L1068" s="141"/>
    </row>
    <row r="1069" spans="12:12">
      <c r="L1069" s="141"/>
    </row>
    <row r="1070" spans="12:12">
      <c r="L1070" s="141"/>
    </row>
    <row r="1071" spans="12:12">
      <c r="L1071" s="141"/>
    </row>
    <row r="1072" spans="12:12">
      <c r="L1072" s="141"/>
    </row>
    <row r="1073" spans="12:12">
      <c r="L1073" s="141"/>
    </row>
    <row r="1074" spans="12:12">
      <c r="L1074" s="141"/>
    </row>
    <row r="1075" spans="12:12">
      <c r="L1075" s="141"/>
    </row>
    <row r="1076" spans="12:12">
      <c r="L1076" s="141"/>
    </row>
    <row r="1077" spans="12:12">
      <c r="L1077" s="141"/>
    </row>
    <row r="1078" spans="12:12">
      <c r="L1078" s="141"/>
    </row>
    <row r="1079" spans="12:12">
      <c r="L1079" s="141"/>
    </row>
    <row r="1080" spans="12:12">
      <c r="L1080" s="141"/>
    </row>
    <row r="1081" spans="12:12">
      <c r="L1081" s="141"/>
    </row>
    <row r="1082" spans="12:12">
      <c r="L1082" s="141"/>
    </row>
    <row r="1083" spans="12:12">
      <c r="L1083" s="141"/>
    </row>
    <row r="1084" spans="12:12">
      <c r="L1084" s="141"/>
    </row>
    <row r="1085" spans="12:12">
      <c r="L1085" s="141"/>
    </row>
    <row r="1086" spans="12:12">
      <c r="L1086" s="141"/>
    </row>
    <row r="1087" spans="12:12">
      <c r="L1087" s="141"/>
    </row>
    <row r="1088" spans="12:12">
      <c r="L1088" s="141"/>
    </row>
    <row r="1089" spans="12:12">
      <c r="L1089" s="141"/>
    </row>
    <row r="1090" spans="12:12">
      <c r="L1090" s="141"/>
    </row>
    <row r="1091" spans="12:12">
      <c r="L1091" s="141"/>
    </row>
    <row r="1092" spans="12:12">
      <c r="L1092" s="141"/>
    </row>
    <row r="1093" spans="12:12">
      <c r="L1093" s="141"/>
    </row>
    <row r="1094" spans="12:12">
      <c r="L1094" s="141"/>
    </row>
    <row r="1095" spans="12:12">
      <c r="L1095" s="141"/>
    </row>
    <row r="1096" spans="12:12">
      <c r="L1096" s="141"/>
    </row>
    <row r="1097" spans="12:12">
      <c r="L1097" s="141"/>
    </row>
    <row r="1098" spans="12:12">
      <c r="L1098" s="141"/>
    </row>
    <row r="1099" spans="12:12">
      <c r="L1099" s="141"/>
    </row>
    <row r="1100" spans="12:12">
      <c r="L1100" s="141"/>
    </row>
    <row r="1101" spans="12:12">
      <c r="L1101" s="141"/>
    </row>
    <row r="1102" spans="12:12">
      <c r="L1102" s="141"/>
    </row>
    <row r="1103" spans="12:12">
      <c r="L1103" s="141"/>
    </row>
    <row r="1104" spans="12:12">
      <c r="L1104" s="141"/>
    </row>
    <row r="1105" spans="12:12">
      <c r="L1105" s="141"/>
    </row>
    <row r="1106" spans="12:12">
      <c r="L1106" s="141"/>
    </row>
    <row r="1107" spans="12:12">
      <c r="L1107" s="141"/>
    </row>
    <row r="1108" spans="12:12">
      <c r="L1108" s="141"/>
    </row>
    <row r="1109" spans="12:12">
      <c r="L1109" s="141"/>
    </row>
    <row r="1110" spans="12:12">
      <c r="L1110" s="141"/>
    </row>
    <row r="1111" spans="12:12">
      <c r="L1111" s="141"/>
    </row>
    <row r="1112" spans="12:12">
      <c r="L1112" s="141"/>
    </row>
    <row r="1113" spans="12:12">
      <c r="L1113" s="141"/>
    </row>
    <row r="1114" spans="12:12">
      <c r="L1114" s="141"/>
    </row>
    <row r="1115" spans="12:12">
      <c r="L1115" s="141"/>
    </row>
    <row r="1116" spans="12:12">
      <c r="L1116" s="141"/>
    </row>
    <row r="1117" spans="12:12">
      <c r="L1117" s="141"/>
    </row>
    <row r="1118" spans="12:12">
      <c r="L1118" s="141"/>
    </row>
    <row r="1119" spans="12:12">
      <c r="L1119" s="141"/>
    </row>
    <row r="1120" spans="12:12">
      <c r="L1120" s="141"/>
    </row>
    <row r="1121" spans="12:12">
      <c r="L1121" s="141"/>
    </row>
    <row r="1122" spans="12:12">
      <c r="L1122" s="141"/>
    </row>
    <row r="1123" spans="12:12">
      <c r="L1123" s="141"/>
    </row>
    <row r="1124" spans="12:12">
      <c r="L1124" s="141"/>
    </row>
    <row r="1125" spans="12:12">
      <c r="L1125" s="141"/>
    </row>
    <row r="1126" spans="12:12">
      <c r="L1126" s="141"/>
    </row>
    <row r="1127" spans="12:12">
      <c r="L1127" s="141"/>
    </row>
    <row r="1128" spans="12:12">
      <c r="L1128" s="141"/>
    </row>
    <row r="1129" spans="12:12">
      <c r="L1129" s="141"/>
    </row>
    <row r="1130" spans="12:12">
      <c r="L1130" s="141"/>
    </row>
    <row r="1131" spans="12:12">
      <c r="L1131" s="141"/>
    </row>
    <row r="1132" spans="12:12">
      <c r="L1132" s="141"/>
    </row>
    <row r="1133" spans="12:12">
      <c r="L1133" s="141"/>
    </row>
    <row r="1134" spans="12:12">
      <c r="L1134" s="141"/>
    </row>
    <row r="1135" spans="12:12">
      <c r="L1135" s="141"/>
    </row>
    <row r="1136" spans="12:12">
      <c r="L1136" s="141"/>
    </row>
    <row r="1137" spans="12:12">
      <c r="L1137" s="141"/>
    </row>
    <row r="1138" spans="12:12">
      <c r="L1138" s="141"/>
    </row>
    <row r="1139" spans="12:12">
      <c r="L1139" s="141"/>
    </row>
    <row r="1140" spans="12:12">
      <c r="L1140" s="141"/>
    </row>
    <row r="1141" spans="12:12">
      <c r="L1141" s="141"/>
    </row>
    <row r="1142" spans="12:12">
      <c r="L1142" s="141"/>
    </row>
    <row r="1143" spans="12:12">
      <c r="L1143" s="141"/>
    </row>
    <row r="1144" spans="12:12">
      <c r="L1144" s="141"/>
    </row>
    <row r="1145" spans="12:12">
      <c r="L1145" s="141"/>
    </row>
    <row r="1146" spans="12:12">
      <c r="L1146" s="141"/>
    </row>
    <row r="1147" spans="12:12">
      <c r="L1147" s="141"/>
    </row>
    <row r="1148" spans="12:12">
      <c r="L1148" s="141"/>
    </row>
    <row r="1149" spans="12:12">
      <c r="L1149" s="141"/>
    </row>
    <row r="1150" spans="12:12">
      <c r="L1150" s="141"/>
    </row>
    <row r="1151" spans="12:12">
      <c r="L1151" s="141"/>
    </row>
    <row r="1152" spans="12:12">
      <c r="L1152" s="141"/>
    </row>
    <row r="1153" spans="12:12">
      <c r="L1153" s="141"/>
    </row>
    <row r="1154" spans="12:12">
      <c r="L1154" s="141"/>
    </row>
    <row r="1155" spans="12:12">
      <c r="L1155" s="141"/>
    </row>
    <row r="1156" spans="12:12">
      <c r="L1156" s="141"/>
    </row>
    <row r="1157" spans="12:12">
      <c r="L1157" s="141"/>
    </row>
    <row r="1158" spans="12:12">
      <c r="L1158" s="141"/>
    </row>
    <row r="1159" spans="12:12">
      <c r="L1159" s="141"/>
    </row>
    <row r="1160" spans="12:12">
      <c r="L1160" s="141"/>
    </row>
    <row r="1161" spans="12:12">
      <c r="L1161" s="141"/>
    </row>
    <row r="1162" spans="12:12">
      <c r="L1162" s="141"/>
    </row>
    <row r="1163" spans="12:12">
      <c r="L1163" s="141"/>
    </row>
    <row r="1164" spans="12:12">
      <c r="L1164" s="141"/>
    </row>
    <row r="1165" spans="12:12">
      <c r="L1165" s="141"/>
    </row>
    <row r="1166" spans="12:12">
      <c r="L1166" s="141"/>
    </row>
    <row r="1167" spans="12:12">
      <c r="L1167" s="141"/>
    </row>
    <row r="1168" spans="12:12">
      <c r="L1168" s="141"/>
    </row>
    <row r="1169" spans="12:12">
      <c r="L1169" s="141"/>
    </row>
    <row r="1170" spans="12:12">
      <c r="L1170" s="141"/>
    </row>
    <row r="1171" spans="12:12">
      <c r="L1171" s="141"/>
    </row>
    <row r="1172" spans="12:12">
      <c r="L1172" s="141"/>
    </row>
    <row r="1173" spans="12:12">
      <c r="L1173" s="141"/>
    </row>
    <row r="1174" spans="12:12">
      <c r="L1174" s="141"/>
    </row>
    <row r="1175" spans="12:12">
      <c r="L1175" s="141"/>
    </row>
    <row r="1176" spans="12:12">
      <c r="L1176" s="141"/>
    </row>
    <row r="1177" spans="12:12">
      <c r="L1177" s="141"/>
    </row>
    <row r="1178" spans="12:12">
      <c r="L1178" s="141"/>
    </row>
    <row r="1179" spans="12:12">
      <c r="L1179" s="141"/>
    </row>
    <row r="1180" spans="12:12">
      <c r="L1180" s="141"/>
    </row>
    <row r="1181" spans="12:12">
      <c r="L1181" s="141"/>
    </row>
    <row r="1182" spans="12:12">
      <c r="L1182" s="141"/>
    </row>
    <row r="1183" spans="12:12">
      <c r="L1183" s="141"/>
    </row>
    <row r="1184" spans="12:12">
      <c r="L1184" s="141"/>
    </row>
    <row r="1185" spans="12:12">
      <c r="L1185" s="141"/>
    </row>
    <row r="1186" spans="12:12">
      <c r="L1186" s="141"/>
    </row>
    <row r="1187" spans="12:12">
      <c r="L1187" s="141"/>
    </row>
    <row r="1188" spans="12:12">
      <c r="L1188" s="141"/>
    </row>
    <row r="1189" spans="12:12">
      <c r="L1189" s="141"/>
    </row>
    <row r="1190" spans="12:12">
      <c r="L1190" s="141"/>
    </row>
    <row r="1191" spans="12:12">
      <c r="L1191" s="141"/>
    </row>
    <row r="1192" spans="12:12">
      <c r="L1192" s="141"/>
    </row>
    <row r="1193" spans="12:12">
      <c r="L1193" s="141"/>
    </row>
    <row r="1194" spans="12:12">
      <c r="L1194" s="141"/>
    </row>
    <row r="1195" spans="12:12">
      <c r="L1195" s="141"/>
    </row>
    <row r="1196" spans="12:12">
      <c r="L1196" s="141"/>
    </row>
    <row r="1197" spans="12:12">
      <c r="L1197" s="141"/>
    </row>
  </sheetData>
  <mergeCells count="139">
    <mergeCell ref="V20:V21"/>
    <mergeCell ref="X20:X21"/>
    <mergeCell ref="Z20:Z21"/>
    <mergeCell ref="AA20:AA21"/>
    <mergeCell ref="AA84:AA85"/>
    <mergeCell ref="V31:V32"/>
    <mergeCell ref="X31:X32"/>
    <mergeCell ref="Z31:Z32"/>
    <mergeCell ref="AA31:AA32"/>
    <mergeCell ref="AA25:AA26"/>
    <mergeCell ref="A48:AA48"/>
    <mergeCell ref="H20:H21"/>
    <mergeCell ref="J20:J21"/>
    <mergeCell ref="L20:L21"/>
    <mergeCell ref="R20:R21"/>
    <mergeCell ref="A45:T45"/>
    <mergeCell ref="T31:T32"/>
    <mergeCell ref="F31:F32"/>
    <mergeCell ref="H31:H32"/>
    <mergeCell ref="J31:J32"/>
    <mergeCell ref="L31:L32"/>
    <mergeCell ref="N31:N32"/>
    <mergeCell ref="P31:P32"/>
    <mergeCell ref="R31:R32"/>
    <mergeCell ref="T20:T21"/>
    <mergeCell ref="A1:AA1"/>
    <mergeCell ref="A2:AA2"/>
    <mergeCell ref="E4:F5"/>
    <mergeCell ref="S4:T5"/>
    <mergeCell ref="U4:V5"/>
    <mergeCell ref="W4:X5"/>
    <mergeCell ref="Y4:Z5"/>
    <mergeCell ref="G4:H5"/>
    <mergeCell ref="I4:J5"/>
    <mergeCell ref="K4:R4"/>
    <mergeCell ref="O5:P5"/>
    <mergeCell ref="Q5:R5"/>
    <mergeCell ref="K5:L5"/>
    <mergeCell ref="M5:N5"/>
    <mergeCell ref="AA4:AA6"/>
    <mergeCell ref="A4:A6"/>
    <mergeCell ref="A19:T19"/>
    <mergeCell ref="B20:B21"/>
    <mergeCell ref="A20:A21"/>
    <mergeCell ref="F20:F21"/>
    <mergeCell ref="N20:N21"/>
    <mergeCell ref="P20:P21"/>
    <mergeCell ref="T9:T12"/>
    <mergeCell ref="A24:T24"/>
    <mergeCell ref="B25:B26"/>
    <mergeCell ref="A30:T30"/>
    <mergeCell ref="F49:F51"/>
    <mergeCell ref="H49:H51"/>
    <mergeCell ref="A98:T98"/>
    <mergeCell ref="A69:T69"/>
    <mergeCell ref="A83:T83"/>
    <mergeCell ref="B84:B85"/>
    <mergeCell ref="A84:A85"/>
    <mergeCell ref="H84:H85"/>
    <mergeCell ref="J84:J85"/>
    <mergeCell ref="L84:L85"/>
    <mergeCell ref="N84:N85"/>
    <mergeCell ref="P84:P85"/>
    <mergeCell ref="R84:R85"/>
    <mergeCell ref="T84:T85"/>
    <mergeCell ref="F84:F85"/>
    <mergeCell ref="A46:D46"/>
    <mergeCell ref="A47:D47"/>
    <mergeCell ref="B49:B51"/>
    <mergeCell ref="A49:A51"/>
    <mergeCell ref="A31:A32"/>
    <mergeCell ref="B31:B32"/>
    <mergeCell ref="V9:V12"/>
    <mergeCell ref="X9:X12"/>
    <mergeCell ref="F9:F12"/>
    <mergeCell ref="H9:H12"/>
    <mergeCell ref="J9:J12"/>
    <mergeCell ref="L9:L12"/>
    <mergeCell ref="N9:N12"/>
    <mergeCell ref="D4:D6"/>
    <mergeCell ref="A8:AA8"/>
    <mergeCell ref="A9:A12"/>
    <mergeCell ref="G9:G12"/>
    <mergeCell ref="Z9:Z12"/>
    <mergeCell ref="AA9:AA12"/>
    <mergeCell ref="B9:B12"/>
    <mergeCell ref="B4:B6"/>
    <mergeCell ref="C4:C6"/>
    <mergeCell ref="P9:P12"/>
    <mergeCell ref="R9:R12"/>
    <mergeCell ref="W128:Z128"/>
    <mergeCell ref="W129:Z129"/>
    <mergeCell ref="F25:F26"/>
    <mergeCell ref="H25:H26"/>
    <mergeCell ref="J25:J26"/>
    <mergeCell ref="L25:L26"/>
    <mergeCell ref="N25:N26"/>
    <mergeCell ref="P25:P26"/>
    <mergeCell ref="R25:R26"/>
    <mergeCell ref="T25:T26"/>
    <mergeCell ref="V25:V26"/>
    <mergeCell ref="X25:X26"/>
    <mergeCell ref="Z25:Z26"/>
    <mergeCell ref="A118:T118"/>
    <mergeCell ref="V49:V51"/>
    <mergeCell ref="X49:X51"/>
    <mergeCell ref="Z49:Z51"/>
    <mergeCell ref="A114:D114"/>
    <mergeCell ref="A25:A26"/>
    <mergeCell ref="G49:G51"/>
    <mergeCell ref="V84:V85"/>
    <mergeCell ref="X84:X85"/>
    <mergeCell ref="Z84:Z85"/>
    <mergeCell ref="J49:J51"/>
    <mergeCell ref="A115:T115"/>
    <mergeCell ref="A116:D116"/>
    <mergeCell ref="A117:T117"/>
    <mergeCell ref="T49:T51"/>
    <mergeCell ref="A113:D113"/>
    <mergeCell ref="L49:L51"/>
    <mergeCell ref="N49:N51"/>
    <mergeCell ref="P49:P51"/>
    <mergeCell ref="R49:R51"/>
    <mergeCell ref="AA49:AA51"/>
    <mergeCell ref="F56:F63"/>
    <mergeCell ref="H56:H63"/>
    <mergeCell ref="J56:J63"/>
    <mergeCell ref="L56:L63"/>
    <mergeCell ref="N56:N63"/>
    <mergeCell ref="P56:P63"/>
    <mergeCell ref="R56:R63"/>
    <mergeCell ref="T56:T63"/>
    <mergeCell ref="V56:V63"/>
    <mergeCell ref="X56:X63"/>
    <mergeCell ref="Z56:Z63"/>
    <mergeCell ref="AA56:AA63"/>
    <mergeCell ref="A55:T55"/>
    <mergeCell ref="A56:A63"/>
    <mergeCell ref="B56:B63"/>
  </mergeCells>
  <pageMargins left="0.39370078740157483" right="0" top="0" bottom="0.74803149606299213" header="0.31496062992125984" footer="0.31496062992125984"/>
  <pageSetup paperSize="5" scale="54" orientation="landscape" horizontalDpi="360" verticalDpi="360" r:id="rId1"/>
  <colBreaks count="2" manualBreakCount="2">
    <brk id="27" max="128" man="1"/>
    <brk id="28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00. Rekap</vt:lpstr>
      <vt:lpstr>Kec. Serang</vt:lpstr>
      <vt:lpstr>'Kec. Serang'!Print_Area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P2EPD</dc:creator>
  <cp:lastModifiedBy>dendi maulana</cp:lastModifiedBy>
  <cp:lastPrinted>2020-02-06T09:14:50Z</cp:lastPrinted>
  <dcterms:created xsi:type="dcterms:W3CDTF">2018-07-16T12:07:50Z</dcterms:created>
  <dcterms:modified xsi:type="dcterms:W3CDTF">2020-07-21T03:34:13Z</dcterms:modified>
</cp:coreProperties>
</file>