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2019 ( Agustus )_ (2)" sheetId="1" r:id="rId1"/>
    <sheet name="2019  ( November )" sheetId="2" r:id="rId2"/>
    <sheet name="DATA KEPEGAWAIAN" sheetId="3" r:id="rId3"/>
    <sheet name="2019" sheetId="4" r:id="rId4"/>
    <sheet name="2018" sheetId="5" r:id="rId5"/>
    <sheet name="Sheet3" sheetId="6" r:id="rId6"/>
    <sheet name="Sheet1" sheetId="7" r:id="rId7"/>
    <sheet name="2019 (APRIL)" sheetId="8" r:id="rId8"/>
  </sheets>
  <definedNames>
    <definedName name="_xlnm.Print_Area" localSheetId="1">'2019  ( November )'!$A$1:$S$93</definedName>
    <definedName name="_xlnm.Print_Area" localSheetId="0">'2019 ( Agustus )_ (2)'!$A$1:$S$122</definedName>
    <definedName name="_xlnm.Print_Area" localSheetId="2">'DATA KEPEGAWAIAN'!$A$1:$S$122</definedName>
    <definedName name="_xlnm.Print_Titles" localSheetId="4">'2018'!$4:$6</definedName>
    <definedName name="_xlnm.Print_Titles" localSheetId="3">'2019'!$4:$6</definedName>
    <definedName name="_xlnm.Print_Titles" localSheetId="1">'2019  ( November )'!$4:$6</definedName>
    <definedName name="_xlnm.Print_Titles" localSheetId="0">'2019 ( Agustus )_ (2)'!$4:$6</definedName>
    <definedName name="_xlnm.Print_Titles" localSheetId="7">'2019 (APRIL)'!$4:$6</definedName>
    <definedName name="_xlnm.Print_Titles" localSheetId="2">'DATA KEPEGAWAIAN'!$4:$6</definedName>
  </definedNames>
  <calcPr fullCalcOnLoad="1"/>
</workbook>
</file>

<file path=xl/sharedStrings.xml><?xml version="1.0" encoding="utf-8"?>
<sst xmlns="http://schemas.openxmlformats.org/spreadsheetml/2006/main" count="2031" uniqueCount="569">
  <si>
    <t>DAFTAR URUT KEPANGKATAN PEGAWAI DINAS SOSIAL KOTA SERANG</t>
  </si>
  <si>
    <t xml:space="preserve">Nama </t>
  </si>
  <si>
    <t>Tempat  Tanggal Lahir</t>
  </si>
  <si>
    <t>Nip</t>
  </si>
  <si>
    <t>Pangkat</t>
  </si>
  <si>
    <t>Gol Ruang</t>
  </si>
  <si>
    <t>TMT</t>
  </si>
  <si>
    <t>Jabatan</t>
  </si>
  <si>
    <t>Definitif</t>
  </si>
  <si>
    <t>Masa Kerja</t>
  </si>
  <si>
    <t>Thn</t>
  </si>
  <si>
    <t>Bln</t>
  </si>
  <si>
    <t>Latihan Jabatan</t>
  </si>
  <si>
    <t>Diklat</t>
  </si>
  <si>
    <t>Jam</t>
  </si>
  <si>
    <t>Pendidikan</t>
  </si>
  <si>
    <t>Formal</t>
  </si>
  <si>
    <t>Jurusan</t>
  </si>
  <si>
    <t>Usia</t>
  </si>
  <si>
    <t>Catatan Mutasi Kepegawaian</t>
  </si>
  <si>
    <t>Ket</t>
  </si>
  <si>
    <t xml:space="preserve"> SYAMSURI, S.Sos</t>
  </si>
  <si>
    <t>Dra. DINAR TRICAHYANI, M.Si</t>
  </si>
  <si>
    <t>UDIN BAKHRUDIN, M.Pd</t>
  </si>
  <si>
    <t>HELI PRIATNA, A.Ma.Pd</t>
  </si>
  <si>
    <t>HENDRI SUDIARNI, S.Sos</t>
  </si>
  <si>
    <t>DEWI YULIANI</t>
  </si>
  <si>
    <t>R. YUSRIAH LAKSMINI R, S.Sos</t>
  </si>
  <si>
    <t>YANTI IRIANTI, S.Sos</t>
  </si>
  <si>
    <t>19660504 199202 2 002</t>
  </si>
  <si>
    <t>19600604 197912 1 003</t>
  </si>
  <si>
    <t>19620301 198204 1 002</t>
  </si>
  <si>
    <t>19620126 198502 2 002</t>
  </si>
  <si>
    <t>19630711 198303 2 007</t>
  </si>
  <si>
    <t>19580912                           198303 1 010</t>
  </si>
  <si>
    <t>19850609 201001 1 003</t>
  </si>
  <si>
    <t>19790308 201001 2 004</t>
  </si>
  <si>
    <t>19820621 201101 2 001</t>
  </si>
  <si>
    <t>Cirebon,       11-07-1963</t>
  </si>
  <si>
    <t>III/c</t>
  </si>
  <si>
    <t>No</t>
  </si>
  <si>
    <t>IV/b</t>
  </si>
  <si>
    <t>IV/a</t>
  </si>
  <si>
    <t>III/d</t>
  </si>
  <si>
    <t>III/C</t>
  </si>
  <si>
    <t>III/B</t>
  </si>
  <si>
    <t>III/a</t>
  </si>
  <si>
    <t>Kepala Dinas Sosial</t>
  </si>
  <si>
    <t>Pelaksana</t>
  </si>
  <si>
    <t>-</t>
  </si>
  <si>
    <t>S1</t>
  </si>
  <si>
    <t>Administrasi Negara</t>
  </si>
  <si>
    <t>S2</t>
  </si>
  <si>
    <t>Penataran PMP Penataran Paket B Bintek Kurikulum</t>
  </si>
  <si>
    <t>Manajemen Pendidikan</t>
  </si>
  <si>
    <t>DII</t>
  </si>
  <si>
    <t>Penyuluhan Komunikasi</t>
  </si>
  <si>
    <t>Mendikbud RI                  Menwil DepDikBud Jabar  Kab Tangerang                      Kota Serang</t>
  </si>
  <si>
    <t>Administrasi Pemerintah Daerah</t>
  </si>
  <si>
    <t>Kasi RTS &amp; Eks.Penyalahgunaan NAPZA</t>
  </si>
  <si>
    <t>Ilmu Kesejahteraan Sosial</t>
  </si>
  <si>
    <t>Manajemen</t>
  </si>
  <si>
    <t>Komunikasi Penyiaran Islam</t>
  </si>
  <si>
    <t>Diklat Prajabatan</t>
  </si>
  <si>
    <t>Serang,         21-06-1982</t>
  </si>
  <si>
    <t>Serang,         9-06-1985</t>
  </si>
  <si>
    <t>Serang,         8-03-1979</t>
  </si>
  <si>
    <t>Diklat-pim TK III Angkatan XIV</t>
  </si>
  <si>
    <t>IV.a</t>
  </si>
  <si>
    <t>19860701 200902 1 001</t>
  </si>
  <si>
    <t>SI</t>
  </si>
  <si>
    <t>D2</t>
  </si>
  <si>
    <t>PGSD</t>
  </si>
  <si>
    <t>Kota Serang</t>
  </si>
  <si>
    <t>Serang, 1/7/1986</t>
  </si>
  <si>
    <t>Serang, 12-9-1958</t>
  </si>
  <si>
    <t>III.C</t>
  </si>
  <si>
    <t>SLTA</t>
  </si>
  <si>
    <t>Prajab</t>
  </si>
  <si>
    <t>III.d</t>
  </si>
  <si>
    <t>TAHUN 2012</t>
  </si>
  <si>
    <t>TATANG SUTRISNO, M.Pd</t>
  </si>
  <si>
    <t>Ciamis, 11-02-1966</t>
  </si>
  <si>
    <t>19660211 199212 1 003</t>
  </si>
  <si>
    <t>Kasi Bantuan Sosial Korban Bencana</t>
  </si>
  <si>
    <t>Kurikulum</t>
  </si>
  <si>
    <t xml:space="preserve">Diklatpim IV </t>
  </si>
  <si>
    <t>TU</t>
  </si>
  <si>
    <t>Kasi Kesos Kel.Trondol            Kasi Di Disdukcapilsosnaker          Kasi Di Dinsos Kota th.2011</t>
  </si>
  <si>
    <t>IIP MUHAMAD ARIF,S.Pd</t>
  </si>
  <si>
    <t>19680904 199005 1 001</t>
  </si>
  <si>
    <t>HJ. IMAS LASTURIAH,S.Pd,M.Si</t>
  </si>
  <si>
    <t>19691021 199702 2 001</t>
  </si>
  <si>
    <t>Prajab TK.II</t>
  </si>
  <si>
    <t>Pendidikan Bahasa &amp; Sastra</t>
  </si>
  <si>
    <t>Administrasi Pendidikan</t>
  </si>
  <si>
    <t>Prajab TK II</t>
  </si>
  <si>
    <t>Diklat PIM 4</t>
  </si>
  <si>
    <t>Serang,                              4/9/1968</t>
  </si>
  <si>
    <t>Setda Kab.Serang                   Kelurahan Kota Baru        Th.2011 Dinas Sosial Kasi Paca                             th.2012 Kasi Reg Pemakaman</t>
  </si>
  <si>
    <t xml:space="preserve">PDAM (1982- 1992)                    Kec. Cipocok Jaya (1992-1994)                                       Setda (1996-2004)      Dinsos Kota Serang (2011-Sekarang)                                                           Kel. Penancangan (2003-2005)                  Kel.Karundang (2005-2009)          Kec. Serang (2009-2010          Kasubag PEP DINSOS 2012    Kasi pemeliharaan pemakaman 2012           </t>
  </si>
  <si>
    <t>HJ.VENI MARYATI, SKM, MM</t>
  </si>
  <si>
    <t>19700410 199103 2 005</t>
  </si>
  <si>
    <t>Kasubag Umum&amp; Kepegawaian</t>
  </si>
  <si>
    <t>19580912  198303 1 010</t>
  </si>
  <si>
    <t>III.D</t>
  </si>
  <si>
    <t>AHMAD SAMLAWI, S.Ag, M.Si</t>
  </si>
  <si>
    <t>19681010 199303 1 008</t>
  </si>
  <si>
    <t>Kasi Bantuan Sosial Korban Tindak Kekerasan &amp; Pekerja Migran</t>
  </si>
  <si>
    <t>IIN MAYA ALIYUIDA,S.Pd,M.Pd</t>
  </si>
  <si>
    <t>Serrang,  16/01/1973</t>
  </si>
  <si>
    <t>19730116 199703 2 004</t>
  </si>
  <si>
    <t>Kasi Pemberdayaan Fakir Miskin</t>
  </si>
  <si>
    <t>Pandeglang,23-02-1961</t>
  </si>
  <si>
    <t>SDM</t>
  </si>
  <si>
    <t>Sekretaris Dinas Sosial Kota Serang</t>
  </si>
  <si>
    <t>100</t>
  </si>
  <si>
    <t>Manajemen Pemasaran</t>
  </si>
  <si>
    <t>AGUS M.ARIF DJ, S.Sos, M.Si</t>
  </si>
  <si>
    <t xml:space="preserve"> 19610223 198603 1 003</t>
  </si>
  <si>
    <t>Diklat PIM III</t>
  </si>
  <si>
    <t>Diklat Pim-IV</t>
  </si>
  <si>
    <t>Administrasi</t>
  </si>
  <si>
    <t>IV.B</t>
  </si>
  <si>
    <t>IV/C</t>
  </si>
  <si>
    <t>III/b</t>
  </si>
  <si>
    <t>Kanwil Depsos Jabar 1994</t>
  </si>
  <si>
    <t>Kab Serang 2001 - 2006</t>
  </si>
  <si>
    <t>Dinkesos 2006-2008</t>
  </si>
  <si>
    <t>Disdukcapil 2009-2010</t>
  </si>
  <si>
    <t xml:space="preserve">Kasubag TU Kasemen </t>
  </si>
  <si>
    <t>Kepala UPT walantaka</t>
  </si>
  <si>
    <t>1. 1984 Dinas Pendidikan (Guru)</t>
  </si>
  <si>
    <t>Kesejahteraan Sosial</t>
  </si>
  <si>
    <t xml:space="preserve">Bimtek Simda Keuangan          </t>
  </si>
  <si>
    <t>Administrasi  Daerah</t>
  </si>
  <si>
    <t>1985                  1995              2007</t>
  </si>
  <si>
    <t>Serang,         4-6-1960</t>
  </si>
  <si>
    <t>Ciamis</t>
  </si>
  <si>
    <t xml:space="preserve">Serang, </t>
  </si>
  <si>
    <t>Serang,           10-10-1968</t>
  </si>
  <si>
    <t>Serang,        10-04-1970</t>
  </si>
  <si>
    <t>PAI</t>
  </si>
  <si>
    <t>Pendidikan         PGSD</t>
  </si>
  <si>
    <t>Serang,           21-10-1969</t>
  </si>
  <si>
    <t>Syariah</t>
  </si>
  <si>
    <t>Serang,            26-01-1962</t>
  </si>
  <si>
    <t>Kasi Pelayanan &amp; Perlindungan Sosial Anak &amp; Lansia</t>
  </si>
  <si>
    <t xml:space="preserve"> Diklat Pimpinan IV</t>
  </si>
  <si>
    <t xml:space="preserve">Prajab Tk II            </t>
  </si>
  <si>
    <t xml:space="preserve">Prajabatan </t>
  </si>
  <si>
    <t xml:space="preserve"> 3.2011 kasubag Kec.Cipocok</t>
  </si>
  <si>
    <t xml:space="preserve"> 2. 2010 Dindik kota                  </t>
  </si>
  <si>
    <t xml:space="preserve">1. 1997 Dindik kabupaten                 </t>
  </si>
  <si>
    <t>manajemen pendidikan</t>
  </si>
  <si>
    <t>1. 1987 Kec.Serang</t>
  </si>
  <si>
    <t>EHA ZULAEHA, S.Sos, MM</t>
  </si>
  <si>
    <t>Serang, 22/02/1976</t>
  </si>
  <si>
    <t>19760222 200902 2 002</t>
  </si>
  <si>
    <t>Managemen Pendidikan</t>
  </si>
  <si>
    <t xml:space="preserve">Diklat ADUM </t>
  </si>
  <si>
    <t>2. Lurah Gelam</t>
  </si>
  <si>
    <t>3.Lurah Tembong</t>
  </si>
  <si>
    <t>4. Kasi Tantrib Kel.Taktakan</t>
  </si>
  <si>
    <t xml:space="preserve">1. Kel.Krundang                                                  </t>
  </si>
  <si>
    <t xml:space="preserve">1. UPT Walantaka Serang  1997   </t>
  </si>
  <si>
    <t xml:space="preserve">1. SDN 9 Kota Serang                  </t>
  </si>
  <si>
    <t>1. pelaksana  disdukcapil th.2010</t>
  </si>
  <si>
    <t>2. Pelaksana Dinsos th.2011 -skrg</t>
  </si>
  <si>
    <t>1. pelaksana  disdukcapil th.2011</t>
  </si>
  <si>
    <t>1. SD Walantaka th.2009</t>
  </si>
  <si>
    <t>2. Ka.UPT PKS Kec.Cipocok 2005</t>
  </si>
  <si>
    <t>3. Kasi Pelayanan Sosial Dinsesos 2008.</t>
  </si>
  <si>
    <t>3. Kasi Pelayanan Sosial Disdukcapil th.2009</t>
  </si>
  <si>
    <t xml:space="preserve">2004 Fungsional (BKPKS Serang)   </t>
  </si>
  <si>
    <t>2. Kasubag TU Dinkes th.2010</t>
  </si>
  <si>
    <t xml:space="preserve">1. Kasubag TU PKM Kasemen 2008 </t>
  </si>
  <si>
    <t xml:space="preserve">4. 2012 Kepala UPT Pendidikan          Cipocok </t>
  </si>
  <si>
    <t>1. 2009 SMA N 6 Dinas                   Pendidikan Kota Serang</t>
  </si>
  <si>
    <t>2. Pelaksana Dinsos th.2012 -      skrg</t>
  </si>
  <si>
    <t>II/C</t>
  </si>
  <si>
    <t>Dra. RANI TEJANINGSIH</t>
  </si>
  <si>
    <t>Bandung, 05-03-1967</t>
  </si>
  <si>
    <t>19670305 200701 2 035</t>
  </si>
  <si>
    <t>Fungsional Umum</t>
  </si>
  <si>
    <t xml:space="preserve">Kesejahteraan Sosial </t>
  </si>
  <si>
    <t>1. 2007 - 2015 Dindik  Kab.Serang</t>
  </si>
  <si>
    <t>Hj. ETI SUKMAWATI, S.Sos</t>
  </si>
  <si>
    <t>Kasubag PEP</t>
  </si>
  <si>
    <t>19600617 198602 2 001</t>
  </si>
  <si>
    <t>Pandeglang,</t>
  </si>
  <si>
    <t>1. Th.1986 Pelaksana SMP Negeri 4 Serang</t>
  </si>
  <si>
    <t xml:space="preserve">Perhubungan &amp; Kominfo Kota Serang </t>
  </si>
  <si>
    <t xml:space="preserve">2. th. Kasubag Umpeg Dinas </t>
  </si>
  <si>
    <t>3. Th. 2015 Kasubag Keuangan</t>
  </si>
  <si>
    <t>Pertanian,Kelautan &amp; Perikan Kota Serang.</t>
  </si>
  <si>
    <t>2. 2015 Pelaksana Dinas Sosial Kota Serang</t>
  </si>
  <si>
    <t>TUBAGUS AKHMAD SAFARI, SE</t>
  </si>
  <si>
    <t>Pandeglang,     07-08-1960</t>
  </si>
  <si>
    <t>19600807 198303 1 015</t>
  </si>
  <si>
    <t xml:space="preserve">Manajemen </t>
  </si>
  <si>
    <t>1. th.1983 Kab.Serang dpk  pada setwilda tingkat II Serang</t>
  </si>
  <si>
    <t>2. Pejabat pada Kab.Serang</t>
  </si>
  <si>
    <t>3. Th.2008 Kasubag Pembinaan</t>
  </si>
  <si>
    <t>Perusahaan Daerah dan Perbankan Daerah pada Sekretariat Kota serang.</t>
  </si>
  <si>
    <t>4.  th.2008 Kepala Kelurahan Cipocokjaya</t>
  </si>
  <si>
    <t xml:space="preserve">5. th.2009 Kasubag Perencanaan Pembangunan, Sosial, Pendidikan BAPPEDA </t>
  </si>
  <si>
    <t>Kota Serang.</t>
  </si>
  <si>
    <t>Imu Administrasi</t>
  </si>
  <si>
    <t>Negara</t>
  </si>
  <si>
    <t>Diklat PIM IV</t>
  </si>
  <si>
    <t>Sekretaris</t>
  </si>
  <si>
    <t>NIP. 19660504 199202 2 002</t>
  </si>
  <si>
    <t>IV.A</t>
  </si>
  <si>
    <t xml:space="preserve"> </t>
  </si>
  <si>
    <t>Ilmu Administrasi</t>
  </si>
  <si>
    <t>Dra. Dinar Tricahyani,M.Si</t>
  </si>
  <si>
    <t>NIP. 19660504 199202 v2 002</t>
  </si>
  <si>
    <t>D3</t>
  </si>
  <si>
    <t>1. Mendikbud RI  Menwil DepDikBud  Jabar  Kab Tangerang   Kota Serang</t>
  </si>
  <si>
    <t>2. Sekretaris Disdukcapilsosnaker Kota Serang  th.2009-2010</t>
  </si>
  <si>
    <t>3. Kepla Dinas Sosial Kota Serang th.2011-2015</t>
  </si>
  <si>
    <t>4. ASDA III Kota Serang th.2015-2016</t>
  </si>
  <si>
    <t xml:space="preserve">5. Kepala Dinas Sosial Kota Serang th. 2017 </t>
  </si>
  <si>
    <t>Kasi Pemberdayaan Sosial Dinsos th.2011 s/d 2016</t>
  </si>
  <si>
    <t>Kasi Identifikasi dan Analisis th. 2017</t>
  </si>
  <si>
    <t>2. Kasi RTS Dinas Sosial th. 2011-2016</t>
  </si>
  <si>
    <t>3. Kasi RTS, Penyalahgunaan NAPZA dan Perdagangan orang. Th.2017-skrg</t>
  </si>
  <si>
    <t>2. Kabid Disdukcapilsosnaker th.2009-2011</t>
  </si>
  <si>
    <t>3. Kabid Pemberdayaan Sosial th. 2011-2016</t>
  </si>
  <si>
    <t>4. Kabid Penanganan Fekir Miskin th.2017 - skrg</t>
  </si>
  <si>
    <t>2. Kasi Penyuluhan th. 2012 - 2016</t>
  </si>
  <si>
    <t>3. Kasi penyuluhan Kesos dan pengelolaan sumber dana bantuan sosial</t>
  </si>
  <si>
    <t>5. Kasi KTK-PM Dinas Sosial 2012-2016</t>
  </si>
  <si>
    <t>6. Kasi Jaminan Sosial Keluarga th.2017 - skrg</t>
  </si>
  <si>
    <t>6. Kasi Pemberdayaan SDM &amp; Lingsos Dinsos Kota th.2016</t>
  </si>
  <si>
    <t>7. Kasi penanganan &amp; Penataan   lingkungsos Dinsos Kota th.2017 - skrg</t>
  </si>
  <si>
    <t>1. Kasi Kesos Kel.Trondol                      2. Kasi Di Disdukcapilsosnaker          3. Kasi pengembangan kelembagaan  Dinsos Kota th.2011 - 2016</t>
  </si>
  <si>
    <t>4. Kasi pemberdayaan sosial perorangan, keluarga dan kelembagaan masyarakat th. 2017- skr</t>
  </si>
  <si>
    <t>5. Kasi rehabilitasi perlindungan anak dan lansia th.2017-skrg</t>
  </si>
  <si>
    <t>4. Kasi Pelayanan Dan Perlindungan anak &amp; lansia th. 2011 - 2016</t>
  </si>
  <si>
    <t xml:space="preserve">1. Dindik Th.1990 - 2011          </t>
  </si>
  <si>
    <t>2. Disnaker 2011</t>
  </si>
  <si>
    <t xml:space="preserve">3. Dinsik 2011 - 2012 </t>
  </si>
  <si>
    <t>4. Kasi Nilai2 NK3 Dinas Sosial 2012 - 2016</t>
  </si>
  <si>
    <t>5. Kasi Kepahlawanan,kejuangan, kesetiakawanan dan restorasi sosial Dinas Sosial 2017 - skrg</t>
  </si>
  <si>
    <t xml:space="preserve">4. Kasubag PEP Dinas </t>
  </si>
  <si>
    <t>Sosial Kota Serang th.2016 s/d skrg</t>
  </si>
  <si>
    <t>2. Kasi Perlinsos Korban bencana Dinas Sosial Kota Th.2012 - skr</t>
  </si>
  <si>
    <t xml:space="preserve"> 5.  Kasi Pemberdayaan Fakir Miskin Dinas Sosial th 2012 s/d2016</t>
  </si>
  <si>
    <t xml:space="preserve"> 6.  Kasi Penangan Fakir Miskin Dinas Sosial th 2016 s/d skrg</t>
  </si>
  <si>
    <t>2. Pelaksana dinsos TH.2015-SKRG</t>
  </si>
  <si>
    <t>2. bendahara dinsos kota TH. 2011-2016</t>
  </si>
  <si>
    <t xml:space="preserve">3. Bendahara Dinsos th. 2017 - </t>
  </si>
  <si>
    <t>Kasubag Keuangan</t>
  </si>
  <si>
    <t>3.Kasubag Keuangan Th.2017</t>
  </si>
  <si>
    <t>ADHAN RAMDHAN, S.Sos.I, M.Si</t>
  </si>
  <si>
    <t>Kepala Bidang Linjamsos</t>
  </si>
  <si>
    <t>Drs.AKHMAD JAZULI, M.Pd</t>
  </si>
  <si>
    <t>19630701 198903 1 014</t>
  </si>
  <si>
    <t>Kasi Identifikasi dan analisis</t>
  </si>
  <si>
    <t>Kasi RTS,Eks NAPZA dan Perdagangan Orang</t>
  </si>
  <si>
    <t>kabid Penanganan Fakir Miskin</t>
  </si>
  <si>
    <t>Kasi Penyuluhan Kesos dan PSDBS</t>
  </si>
  <si>
    <t>Kasi Jaminan Sosial keluarga</t>
  </si>
  <si>
    <t>Kasi penanganan dan Penataan lingkungan Sosial</t>
  </si>
  <si>
    <t>Kasi Dayasos perorangan, keluarga dan kelembagaan masyarakat.</t>
  </si>
  <si>
    <t>Kasi Rehabilitasi Sosial Anak &amp; Lansia</t>
  </si>
  <si>
    <t>Kasi Kepahlawanan, Keperintisan, kejuangan dan Restorasi sosial</t>
  </si>
  <si>
    <t>Kasi Penanganan Fakir Miskin Perkotaan</t>
  </si>
  <si>
    <t>Drs. MUSTOFA,M.Si</t>
  </si>
  <si>
    <t xml:space="preserve">  </t>
  </si>
  <si>
    <t>19670828 199512 1 003</t>
  </si>
  <si>
    <t>Kabid Pelayanan dan rehabilitasi sosial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</si>
  <si>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</si>
  <si>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Diklat PIM 3</t>
  </si>
  <si>
    <t>B. Indonesia</t>
  </si>
  <si>
    <t>Pendidikan Islam</t>
  </si>
  <si>
    <t>1. Guru SMP Th.1995 - 2008</t>
  </si>
  <si>
    <t>2. Kasubag Umpeg Dinas Pendidikan</t>
  </si>
  <si>
    <t>3. Kasubag Umpeg Disporaparbud tahun 20092011</t>
  </si>
  <si>
    <t>4. Sekretaris Taktakan Tahun 2011- 2017</t>
  </si>
  <si>
    <t xml:space="preserve">5. Kabid Yanrehsos Dinas Sosial Kota Serang Tahun 2017 - </t>
  </si>
  <si>
    <t>Pendidikan Olah Raga</t>
  </si>
  <si>
    <t>1. Kanwil Depsos Jabar 1994</t>
  </si>
  <si>
    <t>2. Dinkesos 2006-2008</t>
  </si>
  <si>
    <t xml:space="preserve">    Kab Serang 2001 - 2006</t>
  </si>
  <si>
    <t>3. Disdukcapil 2009-2010</t>
  </si>
  <si>
    <t>4. Sekretaris Dinsos 2011 s/d skrg</t>
  </si>
  <si>
    <t>1. Guru SMK Th.1989 - 2008</t>
  </si>
  <si>
    <t>2. Kasi Pengendalian PM     Disperindagkop Kota Tahun 2008 - 2009</t>
  </si>
  <si>
    <t>3. Kasi Sarana &amp; Prasarana  di Dinas Pendidikan Tahun 2009 - 2010</t>
  </si>
  <si>
    <t>4. Kasi Kesiswaan dan ketenagaan dinas Pendidikan tahun 2010</t>
  </si>
  <si>
    <t>5. Kasubag Ketatalaksanaan bagian organisasi th.2011 - 2016</t>
  </si>
  <si>
    <t>6. Kepala Bidang Linjamsos Dinsos   kOta Tahun 2017</t>
  </si>
  <si>
    <t xml:space="preserve">3. kasubag Umpeg Dinsos th.2017 </t>
  </si>
  <si>
    <t>3. kasubag Umpeg Dinsos th.2012 - 2016</t>
  </si>
  <si>
    <t>5. Sekretaris Dinsos 2017</t>
  </si>
  <si>
    <t>ARIF RAHMAT, SH, M.Si</t>
  </si>
  <si>
    <t>Serang, 5 Mei 1966</t>
  </si>
  <si>
    <t>19660505 199302 1 003</t>
  </si>
  <si>
    <t>Kasi Rehsos Penyandang Disabilitas</t>
  </si>
  <si>
    <t>1. Pelaksana Kasi Pemerintahan Kecamatan Baros Th.1993-1999</t>
  </si>
  <si>
    <t>2. Pelaksana Bid. Akuntansi  Sub Bidang Verifikasi BPKD Kab. Serang</t>
  </si>
  <si>
    <t>3. Bendahara Panwas Propinsi Banten Th.1999-2007</t>
  </si>
  <si>
    <t>4.Pelaksana Bidang Diklat BKD Kab. Serang th.2007</t>
  </si>
  <si>
    <t>16/01//2017</t>
  </si>
  <si>
    <t>5. Kasubag Umum KPU KOta tn2009 Serang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</si>
  <si>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</si>
  <si>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 Kesbangpol KOta Serang</t>
  </si>
  <si>
    <t>7. Kasi Rehsos Disabilitas dinas Sosial KOta th.2017</t>
  </si>
  <si>
    <t>WAHID MULYANA,S.Sos</t>
  </si>
  <si>
    <t>``````````````</t>
  </si>
  <si>
    <t>Serang, 2 Januari 2018</t>
  </si>
  <si>
    <t>a/n Kepala Dinas Sosial</t>
  </si>
  <si>
    <t>TAHUN 2018</t>
  </si>
  <si>
    <t>TAHUN 2019</t>
  </si>
  <si>
    <t>Serang, 01 Januari 1963</t>
  </si>
  <si>
    <t>19630101 198204 1 003</t>
  </si>
  <si>
    <t>IV/A</t>
  </si>
  <si>
    <t>4. Kepala kelurahan Lontar Baru Kec. Serang 2008</t>
  </si>
  <si>
    <t>5. Kepala Kelurahan Penancangan .Kec. Cipocok 2008</t>
  </si>
  <si>
    <t>6. Kasi Trantib Kec. Taktakan 2008</t>
  </si>
  <si>
    <t>7. Kepala Bidang Kepariwisataan pada Dinas Pemuda, Olah Raga, Pariwisata dan Kebudayaan 2009</t>
  </si>
  <si>
    <t>9.  Kepala Bidang Kepariwisataan pada Dinas Pemuda, Olah Raga, Pariwisata dan Kebudayaan 2010</t>
  </si>
  <si>
    <t>NUNUNG NURHAEDAH,S.Pd,M.Pd</t>
  </si>
  <si>
    <t>19670601 198803 2 008</t>
  </si>
  <si>
    <t>Fungsional Umum Dinas Sosial Kota Serang</t>
  </si>
  <si>
    <t xml:space="preserve"> Dr.Hj. LENI NURAENI,S.Pd, M.Pd</t>
  </si>
  <si>
    <t>Serang</t>
  </si>
  <si>
    <t>19650118 198410 2 001</t>
  </si>
  <si>
    <t>1. SDN Kubangingas ,Kab Serang 2005</t>
  </si>
  <si>
    <t>2. Kasubag TU unit UPT Kec. Curug 2008</t>
  </si>
  <si>
    <t>3. Kepala UPT Kec. Curug 2008</t>
  </si>
  <si>
    <t>Kepala Bidang Penanganan Fakir Miskin Dinas Sosial Kota Serang</t>
  </si>
  <si>
    <t>ELIN HERLINA SE, M.Si</t>
  </si>
  <si>
    <t>H ASEP SAIPUDDIN, ST</t>
  </si>
  <si>
    <t>SD Sempu II kab serang,1989</t>
  </si>
  <si>
    <t>Serang,       18-01-1980</t>
  </si>
  <si>
    <t>19800118 200501 2 015</t>
  </si>
  <si>
    <t xml:space="preserve">Kasubag PEP </t>
  </si>
  <si>
    <t>Serang,           10/10/1971</t>
  </si>
  <si>
    <t>19711010 201001 1 007</t>
  </si>
  <si>
    <t>Serang,           11/05/1986</t>
  </si>
  <si>
    <t>1.Guru SDN TUMBANG TAHAI I, TH 2009/2012</t>
  </si>
  <si>
    <t xml:space="preserve">                                     </t>
  </si>
  <si>
    <t xml:space="preserve">     </t>
  </si>
  <si>
    <t>III.b</t>
  </si>
  <si>
    <t xml:space="preserve">Kasi Indentifikasi dan Analisis </t>
  </si>
  <si>
    <t>19860511 2009042008</t>
  </si>
  <si>
    <t xml:space="preserve">Prajab </t>
  </si>
  <si>
    <t>Pendidikan Guru Sekolah Dasar</t>
  </si>
  <si>
    <t>Sarjana Kependidikan</t>
  </si>
  <si>
    <t>Sarjana Administrasi Pemerintahan</t>
  </si>
  <si>
    <t>Teknologi Pembelajaran</t>
  </si>
  <si>
    <t>Keguruan &amp;kependidikan</t>
  </si>
  <si>
    <t>S3</t>
  </si>
  <si>
    <t>III.c</t>
  </si>
  <si>
    <t>Serang, 2 Januari 2019</t>
  </si>
  <si>
    <t>Plt. Kepala Dinas Sosial</t>
  </si>
  <si>
    <t>198607012009021001</t>
  </si>
  <si>
    <t>Tehnik Kimia</t>
  </si>
  <si>
    <t>SHERLY SUSANTI, S.Pd, M.Si</t>
  </si>
  <si>
    <t>Magister Ilmu Administrasi</t>
  </si>
  <si>
    <t>3.Kasubag Keuangan Th.2017 - Skrg</t>
  </si>
  <si>
    <t>3.Struktural pelaksana di Dinas pendidikan dan kebudayaan kota serang,TH 2016/2018</t>
  </si>
  <si>
    <t>1. Pelaksana  DisdukCapilSosnaker  TH .2011</t>
  </si>
  <si>
    <t>2. Pelaksana Dinsos th.2012 -  2017</t>
  </si>
  <si>
    <t>2.Guru kelas di SDN Percobaan Kalimantan Tahun 2012 s/d Tahun 2016</t>
  </si>
  <si>
    <t>4.Kepala seksi identifikasi dan analisis dinas sosial kota serang Tahun 2018 s/d Sekarang</t>
  </si>
  <si>
    <t>4. Kasi Pemberdayaan Sosial dan Nilai-nilai Kepahlawanan DisdukcapilSosnaker</t>
  </si>
  <si>
    <t>1. Kaur tata Usaha Pada Cabang Dinas P&amp;K Kec. Baros 1997</t>
  </si>
  <si>
    <t>8. Kepala Bidang Pendidikan TK/SD pada Dinas Pendidikan Kota Serang 2009</t>
  </si>
  <si>
    <t>285</t>
  </si>
  <si>
    <t>Kabid Pemberdayaan Sosial Dinas Sosial Kota Serang</t>
  </si>
  <si>
    <t>5. Kasi KTK PM Di Dinas Sosial Tahun 2012 s/d 2016</t>
  </si>
  <si>
    <t>6. Kasi Jaminan Sosial dan Kaluarga di Dinas Sosial Kota Serang Tahun 2017 s/d Sekarang</t>
  </si>
  <si>
    <t>11. Kepala Bidang Penanganan Fakir Miskin Dinas Sosial Kota Serang Tahun 2018 s/d Sekarang</t>
  </si>
  <si>
    <t>SD Neglasari,Kecamatan Serang,1997 s/d Tahun 2018</t>
  </si>
  <si>
    <t xml:space="preserve"> Pelaksana Bagian Kasi pengelolaan data kemiskinan Tahun 2018 s/d Sekarang</t>
  </si>
  <si>
    <t>2. Kasi RTS di Dinas Sosial Kota Serang Tahun 2011 s/d Sekarang</t>
  </si>
  <si>
    <t>4. Kabid Pemberdayaan Sosial di Dinas Sosial Kota Serang Tahun  2018 s/d Sekarang</t>
  </si>
  <si>
    <t>1. Kasi Kesos Kel. Terondol</t>
  </si>
  <si>
    <t>2. Kasi Di DisdukcapilSosnaker</t>
  </si>
  <si>
    <t>3. Kasi pengembangan kelembagaan  Dinsos Kota th.2011 - 2016</t>
  </si>
  <si>
    <t>4. Kasi Pemberdayaan Sosial Perorangan, Keluarga dan Kelembagaan Masyarakat Tahun . 2017 s/d Sekarang</t>
  </si>
  <si>
    <t>1.  Fungsional (BKPKS Serang)   Tahun 2004</t>
  </si>
  <si>
    <t>4. Kasi Pelayanan Sosial Disdukcapil th.2009</t>
  </si>
  <si>
    <t>5. Kasi Pelayanan Dan Perlindungan anak &amp;lansia th. 2011  S/d Sekarang</t>
  </si>
  <si>
    <t>5. Kasi Kepahlawanan,Keperintisan, Kejuangan, Kesetiakawanan dan Restorasi Sosial di  Dinas Sosial Kota Serang Tahun 2017  s/d Sekarang</t>
  </si>
  <si>
    <t>3. Kasubag Umum dan Kepegawaian di  Dinsos Th. 2012 s/d Sekarang</t>
  </si>
  <si>
    <t>2. Kasubag TU Dinkes Th.2010</t>
  </si>
  <si>
    <t>2. Kasi Perlindungan Sosial Korban Bencana Tahun 2012/ sd Sekarang</t>
  </si>
  <si>
    <t xml:space="preserve">Kasi Perlindungan Sosial Korban Bencana </t>
  </si>
  <si>
    <t>Kasi Kepahlawanan, Keperintisan Kejuangan Kesetiakawanan dan Restorasi Sosial (K3K RS)</t>
  </si>
  <si>
    <t xml:space="preserve">3. Dindik 2011 - 2012 </t>
  </si>
  <si>
    <t>1. Pelaksana Di Disdukcapil Tahun.2010</t>
  </si>
  <si>
    <t>2. Bendahara Dinsos Kota TH. 2011-2016</t>
  </si>
  <si>
    <t>1. SMA N 6 Dinas  Pendidikan Kota Serang Tahun 2009</t>
  </si>
  <si>
    <t xml:space="preserve">2. Pelaksana Di Dinas Sosial Kota Serang Tahun 2016 s/d Sekarang </t>
  </si>
  <si>
    <t>2. Pelaksana Dinsos TH.2011  s/d Sekarang</t>
  </si>
  <si>
    <t>1. Kasi Pengendali Dampak Lingkungan Tahun 2011</t>
  </si>
  <si>
    <t>3. Bendahara Dinas Sosial Tahun 2017 s/d Sekarang</t>
  </si>
  <si>
    <t>10. Kepala Bidang Statistik, Dokumentasi dan Evaluasi Informasi Dinas  Komunikasi dan Informatika Kota Serang</t>
  </si>
  <si>
    <t>3. Kepala Seksi Pemasaran Wisata pada Dinas Pariwisata Kab. Serang. 1999</t>
  </si>
  <si>
    <t>2.  Kasubid Sarana Promosi ada Dinas Pariwisata Kab. Serang 1997</t>
  </si>
  <si>
    <t>Drs. ARIF TAHRI BADRI</t>
  </si>
  <si>
    <t>5. Kabid Yanrehsos Dinas Sosial Kota Serang Tahun 2017  s/d Sekarang</t>
  </si>
  <si>
    <t>4. Sekretaris Kecamatan Taktakan Tahun 2011- 2017</t>
  </si>
  <si>
    <t>Kasi Penyuluhan Kesos dan Pengelolaan Sumber Dana Bantuan Sosial</t>
  </si>
  <si>
    <t>3. Kasi penyuluhan Kesos dan pengelolaan sumber dana bantuan sosial Tahun 2017 s/d Sekarang</t>
  </si>
  <si>
    <t xml:space="preserve">1.  Dindik kabupaten Tahun 1997                </t>
  </si>
  <si>
    <t xml:space="preserve"> 2. Dindik kota Tahun 2010                  </t>
  </si>
  <si>
    <t xml:space="preserve"> 3. Kasubag Kec.Cipocok Tahun 2011</t>
  </si>
  <si>
    <t>4. Kepala UPT Pendidikan          Cipocok Tahun 2012</t>
  </si>
  <si>
    <t>1. kasie Pemberdayaan Masyarakat Tahun 2011 di Pemkot Cilegon</t>
  </si>
  <si>
    <t>2.  Kepala Sub Bagian Program Evaluasi dan Pelaporan Tahun 2018</t>
  </si>
  <si>
    <t>3.Kepala Saksi Pemerintah Kelurahan Warung Jaud,Kecamatan Kasemen Tahun 2012</t>
  </si>
  <si>
    <t>2.Kepala Saksi Pemerintah Kelurahan Warung Jaud,Kecamatan Kasemen Tahun 2012</t>
  </si>
  <si>
    <t>4. Kepala Sub Bidang Konservasi Sumber Daya Alam Tahun 2016</t>
  </si>
  <si>
    <t>5.Kasi Rehsos Penyandang Disabilitas Tahun 2018</t>
  </si>
  <si>
    <t>Sekretaris Dinsos 2011 s/d 2018</t>
  </si>
  <si>
    <t>Plt. Kepala Dinas Sosial 2018 s/d sekarang</t>
  </si>
  <si>
    <t>6. Kepala Bidang Linjamsos  di Dinas Sosial Kota Serang Tahun 2017 s/d Sekarang</t>
  </si>
  <si>
    <t>Kepala Bidang Perlindungan dan Jaminan Sosial</t>
  </si>
  <si>
    <t>Drs. H. MOCH. POPPY NOPRIADI, M.Si</t>
  </si>
  <si>
    <t>Bandung</t>
  </si>
  <si>
    <t>Kepala Dinas Sosial Kota Serang</t>
  </si>
  <si>
    <t>Drs. ALPEDI, M.Pd</t>
  </si>
  <si>
    <t>Ir. HERMAN GUNAWAN</t>
  </si>
  <si>
    <t>Drs. BAKRENI, M.Si</t>
  </si>
  <si>
    <t>Dra. MAMAH ROCHMAH, MM</t>
  </si>
  <si>
    <t>H. HADIRI, SE</t>
  </si>
  <si>
    <t>CHOERUDIN, ST</t>
  </si>
  <si>
    <t>19790818 201101 1 001</t>
  </si>
  <si>
    <t>19721112 199203 1 001</t>
  </si>
  <si>
    <t>19651212 200112 1 004</t>
  </si>
  <si>
    <t>19621011 198305 1 004</t>
  </si>
  <si>
    <t>19671203 200312 2 001</t>
  </si>
  <si>
    <t>Kabid Penanganan Fakir Miskin</t>
  </si>
  <si>
    <t>Kabid Pemberdayaan Sosial</t>
  </si>
  <si>
    <t>Kabid Perlindungan dan Jaminan Sosial</t>
  </si>
  <si>
    <t>19650409 199302 1 002</t>
  </si>
  <si>
    <t>Bendahara</t>
  </si>
  <si>
    <t xml:space="preserve"> Kepala Dinas Sosial</t>
  </si>
  <si>
    <t>NIP. 19721112 199203 1 001</t>
  </si>
  <si>
    <t>Serang, 06 Mei 2019</t>
  </si>
  <si>
    <t xml:space="preserve">   </t>
  </si>
  <si>
    <t>EKA FAKSI, SKM</t>
  </si>
  <si>
    <t>Dra. Hj. MAMAH ROCHMAH, MM</t>
  </si>
  <si>
    <t>Serang,           09-04-1965</t>
  </si>
  <si>
    <t>Serang,           24/04/1980</t>
  </si>
  <si>
    <t>19800424 200902 1 003</t>
  </si>
  <si>
    <t>Serang,         18-08-1979</t>
  </si>
  <si>
    <t>Kasi Penanganan dan penataan Lingkungan sosial Dinas Sosial Kota Serang</t>
  </si>
  <si>
    <t>PIM IV</t>
  </si>
  <si>
    <t>Perhotelan</t>
  </si>
  <si>
    <t>S.ST</t>
  </si>
  <si>
    <t>Hj. TRI SUMARNI, SE.M.Mkes</t>
  </si>
  <si>
    <t>Serang,         10-05-1962</t>
  </si>
  <si>
    <t>19620510 198403 2 014</t>
  </si>
  <si>
    <t>kasi pengelolaan data kemiskinan,PMKS dan PSKS Dinas Sosial</t>
  </si>
  <si>
    <t>Serang, 01 Agustus 2019</t>
  </si>
  <si>
    <t>1. Kabid Perencanaan Makro BAPPEDA Kota Serang</t>
  </si>
  <si>
    <t>2. Kabid Pemberdayaan BPMPKB Kota Serang</t>
  </si>
  <si>
    <t>3. Kabag Humas dan Protokol SETDA Kota Serang</t>
  </si>
  <si>
    <t>4. Staf Ahli Walikota Bid.Pembangunan</t>
  </si>
  <si>
    <t>5. Asisten Daerah Bidang Ekbang dan Kesra</t>
  </si>
  <si>
    <t>6. Plt Kepala Dinas Pemuda dan Olahraga</t>
  </si>
  <si>
    <t>7. Plt Kepala Dinas Lingkungan Hidup</t>
  </si>
  <si>
    <t>Diklat PIM II</t>
  </si>
  <si>
    <t>Kandidat Doktor Kebijakan Publik</t>
  </si>
  <si>
    <t>19640712 199203 1 010</t>
  </si>
  <si>
    <t>Teknik Mesin</t>
  </si>
  <si>
    <t>1. SD Sempu II kab serang,1989</t>
  </si>
  <si>
    <t>1. Kepala Sub Bagian dan Pelaporan Pada Dinas Perhubungan, Pariwisata dan Komunikasi dan Informatika</t>
  </si>
  <si>
    <t>2. Kabid Keselamatan Teknik Sarana dan Prasarana DishubKominfo Kota Serang</t>
  </si>
  <si>
    <t>2. SD Neglasari,Kecamatan Serang,1997 s/d Tahun 2018</t>
  </si>
  <si>
    <t>3. Pelaksana Bagian Kasi pengelolaan data kemiskinan Tahun 2018 s/d Sekarang</t>
  </si>
  <si>
    <t>8. Plt Asisten Daerah Bidang Administrasi Umum</t>
  </si>
  <si>
    <t>1. Guru SD</t>
  </si>
  <si>
    <t>2. Kepala SD</t>
  </si>
  <si>
    <t>3. Pengawas TK / SD</t>
  </si>
  <si>
    <t>4. Kasubag PEP</t>
  </si>
  <si>
    <t>5. Kabid PEM.SMP</t>
  </si>
  <si>
    <t>6. Kabid PEMB TK/SD</t>
  </si>
  <si>
    <t>7. Kabid PEMB  SD</t>
  </si>
  <si>
    <t>8. Kabid Kepemudaan</t>
  </si>
  <si>
    <t>9. Kabid PEMB SD</t>
  </si>
  <si>
    <t>10. Plt Sekretaris DisParPora</t>
  </si>
  <si>
    <t>Adm Publik</t>
  </si>
  <si>
    <t>1. Kasi Pemerintahan</t>
  </si>
  <si>
    <t>2. Kasubag Verifikasi dan Pembukuan</t>
  </si>
  <si>
    <t>3. Kasubag Pembukuan dan Pelaporan</t>
  </si>
  <si>
    <t>4. Kasubag Akuntansi</t>
  </si>
  <si>
    <t>5. Kasubag Keuangan</t>
  </si>
  <si>
    <t>6. Kabid Pemberdayaan Perempuan dan Masyarakat</t>
  </si>
  <si>
    <t>Diklat PIM TK.IV</t>
  </si>
  <si>
    <t>TOT Pengelolaan Keuangan Daerah</t>
  </si>
  <si>
    <t>Diklat PIM TK.III</t>
  </si>
  <si>
    <t>1. Kasi Tran-Tib Kelurahan Unyur</t>
  </si>
  <si>
    <t>Disduktran</t>
  </si>
  <si>
    <t>Ekonomi Manajemen</t>
  </si>
  <si>
    <t>Kesehatan keselamatan kerja industri</t>
  </si>
  <si>
    <t>9. Kepala Dinas Sosial 2019  s/d sekarang</t>
  </si>
  <si>
    <t>7. Kabid Perlindungan dan Jaminan Sosial Dinas Sosial  s/d sekarang</t>
  </si>
  <si>
    <t>11. Kabid Pemberdayaan Sosial  Dinas Sosial s/d Sekarang</t>
  </si>
  <si>
    <t>3. Kabid Penanganan Fakir Miskin Dinas Sosial  s/d Sekarang</t>
  </si>
  <si>
    <t>1. Kasi Rehsos Penyandang Disabilitas Dinas Sosial s/d Sekarang</t>
  </si>
  <si>
    <t>1. Staff Pelaksana Th. 2011-2013</t>
  </si>
  <si>
    <t>2. Kasi Trantib Kelurahan Cilowong Th. 2013-2014</t>
  </si>
  <si>
    <t>3. Lurah Margaluyu Th.2014 - 2016</t>
  </si>
  <si>
    <t>4. Lurah Cimuncang Th.2016 - 2019</t>
  </si>
  <si>
    <t>5. Kasi Penanganan dan Penataan Lingkungan Sosial , Dinas Sosial Kota serang</t>
  </si>
  <si>
    <t>1. Kasi obat dan Askes</t>
  </si>
  <si>
    <t>2. Upt Farmasi</t>
  </si>
  <si>
    <t>3. Kasi Farmasi dan Perbekalan</t>
  </si>
  <si>
    <t>4. Upt Gudang Obat/Farmasi</t>
  </si>
  <si>
    <t>5. Upt Laboratorium</t>
  </si>
  <si>
    <t>6. Kasi pengelolaan data kemiskinan,PMKS dan PSKS Dinas Sosial</t>
  </si>
  <si>
    <t>Manajemen Sumber daya manusia</t>
  </si>
  <si>
    <t>Diklat PIM Tk.IV</t>
  </si>
  <si>
    <t>Diklat PIM Tk.III</t>
  </si>
  <si>
    <t>Diklat pengendalian Program kegiatan pembangunan bagi pejabat pelaksana Teknis di SKPD Provinsi dan Kab/Kota</t>
  </si>
  <si>
    <t>Pendidikan dan Pelatihan pelayanan perijinan terpadu satu pintu bagi pelaksana teknis di Lingkungan pemerintah Daerah Angkatan II</t>
  </si>
  <si>
    <t>Diklat Penyusunan laporan Akuntabilitas Kinerja Instansi Pemerintah (LAKIP)</t>
  </si>
  <si>
    <t>Diklat Manajemen Pengelolaan Perpustakaan</t>
  </si>
  <si>
    <t>1. Kasubag Program, Evaluasi dan Pelaporan BAPPEDA</t>
  </si>
  <si>
    <t>2. Kabag Organisasi</t>
  </si>
  <si>
    <t>3. Kepala Kantor Perpustakaan dan Arsip Daerah</t>
  </si>
  <si>
    <t>4. Kepala Kantor Kesatuan Bangsa dan Politik</t>
  </si>
  <si>
    <t>5. Kepala Kantor Kesatuan Bangsa dan Politik dan Perlindungan Masyarakat</t>
  </si>
  <si>
    <t>6. Kabag Kesejahteraan Masyarakat</t>
  </si>
  <si>
    <t>7. Kabag Kesejahteraan Masyarakat Setda</t>
  </si>
  <si>
    <t>8. Kabag Keuangan Sekretariat DPRD</t>
  </si>
  <si>
    <t>9. Sekretaris Dinas Sosial s/d Sekarang</t>
  </si>
  <si>
    <t>DAFTAR PEGAWAI DINAS SOSIAL KOTA SERANG</t>
  </si>
  <si>
    <t xml:space="preserve">Kasi Identifikasi dan Analisis </t>
  </si>
  <si>
    <t>ASEP RIAN PURNAMA, SE, MM</t>
  </si>
  <si>
    <t>19880925 201101 1 001</t>
  </si>
  <si>
    <t>1. Kabid Usaha Mikro Kecil dan Menengah Disperindagkop</t>
  </si>
  <si>
    <t>1. Kabid Yanrehsos Dinas Sosial Kota Serang 2019 s/d Sekarang</t>
  </si>
  <si>
    <t>DESI ASMAWATI, SKM</t>
  </si>
  <si>
    <t>Serang,           26-12-1986</t>
  </si>
  <si>
    <t>19861226 201101 2 004</t>
  </si>
  <si>
    <t>Kesehatan Masyarakat</t>
  </si>
  <si>
    <t>1. Puskesmas Kasemen UPT.Kec Kasemen Kota Serang</t>
  </si>
  <si>
    <t>2. Pelaksana Puskesmas Kasemen UPT.Kec Kasemen Kota Serang</t>
  </si>
  <si>
    <t>3. Fungsional Umum Dinkes Kota Serang</t>
  </si>
  <si>
    <t>4. Kasi Kesejahteraan Sosial Kec,Serang Kota Serang</t>
  </si>
  <si>
    <t>Kasi RTS &amp; Eks.Penyalahgunaan NAPZA dan Perdagangan Orang Dinas Sosial Kota Serang</t>
  </si>
  <si>
    <t>5. Kasi RTS &amp; Eks.Penyalahgunaan NAPZA dan Perdagangan Orang Dinas Sosial Kota Serang</t>
  </si>
  <si>
    <t>JATI'AH, S.Pd, MM</t>
  </si>
  <si>
    <t>Serang,  09/03/1980</t>
  </si>
  <si>
    <t>19800309 200801 2 010</t>
  </si>
  <si>
    <t>2. Kasi Penangan Fakir Miskin Dinas Sosial th 2019 s/d skrg</t>
  </si>
  <si>
    <t xml:space="preserve">1. Kasi Ekonomi Pembangunan dan Pemberdayaan Masyarakat, Kel.Drangong, Kec Taktakan Kota Serang             </t>
  </si>
  <si>
    <t>AL CHOTIJAH, M.Pd</t>
  </si>
  <si>
    <t>Serang,         04-01-1968</t>
  </si>
  <si>
    <t>19680104 200604 2 001</t>
  </si>
  <si>
    <t>1.Kasubag Keuangan Th.2019 - Skrg</t>
  </si>
  <si>
    <t>ADE SURYANINGSIH</t>
  </si>
  <si>
    <t>Serang,           13/12/1962</t>
  </si>
  <si>
    <t>19921213 198304 2 002</t>
  </si>
  <si>
    <t>2,Kepala seksi identifikasi dan analisis dinas sosial kota serang Tahun 2019 s/d Sekarang</t>
  </si>
  <si>
    <t>1. Kasi Ekonomi Pembangunan dan Pemberdayaan Mayarakat Kec.Serang. Kota Serang</t>
  </si>
  <si>
    <t>Drs. H. MOCH  POPPY NOPRIADI, M.Si</t>
  </si>
  <si>
    <t>Serang, 01 Juli 2020</t>
  </si>
  <si>
    <t>TAHUN 2020</t>
  </si>
</sst>
</file>

<file path=xl/styles.xml><?xml version="1.0" encoding="utf-8"?>
<styleSheet xmlns="http://schemas.openxmlformats.org/spreadsheetml/2006/main">
  <numFmts count="29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09]dddd\,\ mmmm\ dd\,\ yyyy"/>
    <numFmt numFmtId="179" formatCode="mmm\-yyyy"/>
    <numFmt numFmtId="180" formatCode="[$-421]d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Modern No. 20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7"/>
      <name val="Cambria"/>
      <family val="1"/>
    </font>
    <font>
      <sz val="7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Cambria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8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7"/>
      <color indexed="9"/>
      <name val="Cambria"/>
      <family val="1"/>
    </font>
    <font>
      <sz val="7"/>
      <color indexed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Cambria"/>
      <family val="1"/>
    </font>
    <font>
      <sz val="12"/>
      <color indexed="8"/>
      <name val="Calibri"/>
      <family val="2"/>
    </font>
    <font>
      <sz val="9"/>
      <color indexed="8"/>
      <name val="Centau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Cambria"/>
      <family val="1"/>
    </font>
    <font>
      <sz val="7"/>
      <color indexed="8"/>
      <name val="Times New Roman"/>
      <family val="1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color indexed="10"/>
      <name val="Times New Roman"/>
      <family val="1"/>
    </font>
    <font>
      <sz val="10"/>
      <name val="Calibri"/>
      <family val="2"/>
    </font>
    <font>
      <sz val="9"/>
      <name val="Calibri"/>
      <family val="2"/>
    </font>
    <font>
      <sz val="10"/>
      <color indexed="10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sz val="7"/>
      <color theme="0"/>
      <name val="Cambria"/>
      <family val="1"/>
    </font>
    <font>
      <sz val="7"/>
      <color theme="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8"/>
      <color theme="1"/>
      <name val="Cambria"/>
      <family val="1"/>
    </font>
    <font>
      <sz val="9"/>
      <color theme="1"/>
      <name val="Centaur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Cambria"/>
      <family val="1"/>
    </font>
    <font>
      <sz val="7"/>
      <color theme="1"/>
      <name val="Times New Roman"/>
      <family val="1"/>
    </font>
    <font>
      <sz val="9"/>
      <color theme="1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theme="1"/>
      <name val="Calibri"/>
      <family val="2"/>
    </font>
    <font>
      <b/>
      <sz val="10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757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74" fillId="0" borderId="0" xfId="0" applyFont="1" applyAlignment="1">
      <alignment/>
    </xf>
    <xf numFmtId="0" fontId="74" fillId="0" borderId="10" xfId="0" applyFont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75" fillId="0" borderId="0" xfId="0" applyFont="1" applyAlignment="1">
      <alignment/>
    </xf>
    <xf numFmtId="0" fontId="75" fillId="0" borderId="11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7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4" fillId="0" borderId="0" xfId="0" applyFont="1" applyAlignment="1">
      <alignment horizontal="center"/>
    </xf>
    <xf numFmtId="0" fontId="56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left" vertical="center"/>
    </xf>
    <xf numFmtId="0" fontId="78" fillId="0" borderId="10" xfId="0" applyFont="1" applyBorder="1" applyAlignment="1">
      <alignment vertical="center" wrapText="1"/>
    </xf>
    <xf numFmtId="0" fontId="78" fillId="0" borderId="10" xfId="0" applyFont="1" applyBorder="1" applyAlignment="1">
      <alignment horizontal="left" vertical="center" wrapText="1"/>
    </xf>
    <xf numFmtId="0" fontId="78" fillId="0" borderId="10" xfId="0" applyFont="1" applyBorder="1" applyAlignment="1">
      <alignment horizontal="center" vertical="center"/>
    </xf>
    <xf numFmtId="14" fontId="79" fillId="0" borderId="10" xfId="0" applyNumberFormat="1" applyFont="1" applyBorder="1" applyAlignment="1">
      <alignment horizontal="center" vertical="center" wrapText="1"/>
    </xf>
    <xf numFmtId="14" fontId="80" fillId="0" borderId="10" xfId="0" applyNumberFormat="1" applyFont="1" applyBorder="1" applyAlignment="1">
      <alignment horizontal="center" vertical="center" wrapText="1"/>
    </xf>
    <xf numFmtId="0" fontId="78" fillId="0" borderId="10" xfId="0" applyFont="1" applyBorder="1" applyAlignment="1" quotePrefix="1">
      <alignment horizontal="center" vertical="center"/>
    </xf>
    <xf numFmtId="0" fontId="81" fillId="0" borderId="0" xfId="0" applyFont="1" applyAlignment="1">
      <alignment horizontal="center"/>
    </xf>
    <xf numFmtId="0" fontId="82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83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2" fillId="0" borderId="0" xfId="0" applyFont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74" fillId="0" borderId="12" xfId="0" applyFont="1" applyBorder="1" applyAlignment="1">
      <alignment vertical="top" wrapText="1"/>
    </xf>
    <xf numFmtId="0" fontId="84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75" fillId="0" borderId="0" xfId="0" applyFont="1" applyAlignment="1">
      <alignment vertical="top" wrapText="1"/>
    </xf>
    <xf numFmtId="0" fontId="83" fillId="0" borderId="12" xfId="0" applyFont="1" applyBorder="1" applyAlignment="1">
      <alignment vertical="top" wrapText="1"/>
    </xf>
    <xf numFmtId="0" fontId="74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14" fontId="74" fillId="0" borderId="11" xfId="0" applyNumberFormat="1" applyFont="1" applyBorder="1" applyAlignment="1">
      <alignment vertical="top" wrapText="1"/>
    </xf>
    <xf numFmtId="0" fontId="32" fillId="0" borderId="13" xfId="0" applyFont="1" applyBorder="1" applyAlignment="1">
      <alignment horizontal="center" vertical="top" wrapText="1"/>
    </xf>
    <xf numFmtId="0" fontId="74" fillId="0" borderId="13" xfId="0" applyFont="1" applyBorder="1" applyAlignment="1">
      <alignment vertical="top" wrapText="1"/>
    </xf>
    <xf numFmtId="14" fontId="85" fillId="0" borderId="13" xfId="0" applyNumberFormat="1" applyFont="1" applyBorder="1" applyAlignment="1">
      <alignment horizontal="center" vertical="top" wrapText="1"/>
    </xf>
    <xf numFmtId="14" fontId="81" fillId="0" borderId="13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14" fontId="12" fillId="0" borderId="12" xfId="0" applyNumberFormat="1" applyFont="1" applyBorder="1" applyAlignment="1">
      <alignment horizontal="center" vertical="top" wrapText="1"/>
    </xf>
    <xf numFmtId="14" fontId="11" fillId="0" borderId="12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74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4" fontId="85" fillId="0" borderId="0" xfId="0" applyNumberFormat="1" applyFont="1" applyBorder="1" applyAlignment="1">
      <alignment horizontal="center" vertical="top" wrapText="1"/>
    </xf>
    <xf numFmtId="14" fontId="81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 quotePrefix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74" fillId="0" borderId="19" xfId="0" applyFont="1" applyBorder="1" applyAlignment="1">
      <alignment horizontal="center" vertical="top" wrapText="1"/>
    </xf>
    <xf numFmtId="0" fontId="83" fillId="33" borderId="20" xfId="0" applyFont="1" applyFill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74" fillId="0" borderId="0" xfId="0" applyFont="1" applyBorder="1" applyAlignment="1">
      <alignment horizontal="center" vertical="top" wrapText="1"/>
    </xf>
    <xf numFmtId="0" fontId="83" fillId="0" borderId="0" xfId="0" applyFont="1" applyBorder="1" applyAlignment="1">
      <alignment vertical="top" wrapText="1"/>
    </xf>
    <xf numFmtId="0" fontId="83" fillId="33" borderId="0" xfId="0" applyFont="1" applyFill="1" applyBorder="1" applyAlignment="1">
      <alignment horizontal="center" vertical="top" wrapText="1"/>
    </xf>
    <xf numFmtId="0" fontId="83" fillId="0" borderId="0" xfId="0" applyFont="1" applyBorder="1" applyAlignment="1">
      <alignment horizontal="center" vertical="top" wrapText="1"/>
    </xf>
    <xf numFmtId="0" fontId="42" fillId="0" borderId="0" xfId="0" applyFont="1" applyBorder="1" applyAlignment="1">
      <alignment vertical="top" wrapText="1"/>
    </xf>
    <xf numFmtId="0" fontId="40" fillId="0" borderId="0" xfId="0" applyFont="1" applyBorder="1" applyAlignment="1">
      <alignment vertical="top" wrapText="1"/>
    </xf>
    <xf numFmtId="0" fontId="40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83" fillId="33" borderId="0" xfId="0" applyFont="1" applyFill="1" applyBorder="1" applyAlignment="1">
      <alignment vertical="top" wrapText="1"/>
    </xf>
    <xf numFmtId="14" fontId="86" fillId="33" borderId="0" xfId="0" applyNumberFormat="1" applyFont="1" applyFill="1" applyBorder="1" applyAlignment="1">
      <alignment horizontal="center" vertical="top" wrapText="1"/>
    </xf>
    <xf numFmtId="0" fontId="83" fillId="0" borderId="0" xfId="0" applyFont="1" applyBorder="1" applyAlignment="1" quotePrefix="1">
      <alignment horizontal="center" vertical="top" wrapText="1"/>
    </xf>
    <xf numFmtId="0" fontId="6" fillId="0" borderId="0" xfId="0" applyFont="1" applyBorder="1" applyAlignment="1">
      <alignment vertical="top" wrapText="1"/>
    </xf>
    <xf numFmtId="14" fontId="74" fillId="0" borderId="0" xfId="0" applyNumberFormat="1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5" fillId="0" borderId="12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83" fillId="33" borderId="12" xfId="0" applyFont="1" applyFill="1" applyBorder="1" applyAlignment="1">
      <alignment vertical="top" wrapText="1"/>
    </xf>
    <xf numFmtId="0" fontId="84" fillId="0" borderId="18" xfId="0" applyFont="1" applyBorder="1" applyAlignment="1">
      <alignment horizontal="center"/>
    </xf>
    <xf numFmtId="0" fontId="87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8" fillId="0" borderId="0" xfId="0" applyFont="1" applyAlignment="1">
      <alignment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75" fillId="0" borderId="18" xfId="0" applyFont="1" applyBorder="1" applyAlignment="1">
      <alignment horizontal="center"/>
    </xf>
    <xf numFmtId="0" fontId="6" fillId="0" borderId="14" xfId="0" applyFont="1" applyBorder="1" applyAlignment="1">
      <alignment horizontal="left" vertical="top"/>
    </xf>
    <xf numFmtId="0" fontId="5" fillId="0" borderId="11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84" fillId="0" borderId="18" xfId="0" applyFont="1" applyBorder="1" applyAlignment="1">
      <alignment horizontal="left"/>
    </xf>
    <xf numFmtId="14" fontId="74" fillId="0" borderId="11" xfId="0" applyNumberFormat="1" applyFont="1" applyBorder="1" applyAlignment="1">
      <alignment horizontal="left" vertical="top" wrapText="1"/>
    </xf>
    <xf numFmtId="0" fontId="74" fillId="0" borderId="0" xfId="0" applyFont="1" applyAlignment="1">
      <alignment horizontal="left"/>
    </xf>
    <xf numFmtId="0" fontId="2" fillId="0" borderId="12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74" fillId="0" borderId="12" xfId="0" applyFont="1" applyBorder="1" applyAlignment="1">
      <alignment/>
    </xf>
    <xf numFmtId="0" fontId="83" fillId="0" borderId="11" xfId="0" applyFont="1" applyBorder="1" applyAlignment="1">
      <alignment vertical="top" wrapText="1"/>
    </xf>
    <xf numFmtId="0" fontId="83" fillId="33" borderId="11" xfId="0" applyFont="1" applyFill="1" applyBorder="1" applyAlignment="1">
      <alignment horizontal="center" vertical="top" wrapText="1"/>
    </xf>
    <xf numFmtId="0" fontId="83" fillId="0" borderId="17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74" fillId="0" borderId="11" xfId="0" applyFont="1" applyBorder="1" applyAlignment="1">
      <alignment vertical="center" wrapText="1"/>
    </xf>
    <xf numFmtId="0" fontId="2" fillId="0" borderId="12" xfId="0" applyFont="1" applyBorder="1" applyAlignment="1" quotePrefix="1">
      <alignment horizontal="center" vertical="top" wrapText="1"/>
    </xf>
    <xf numFmtId="0" fontId="2" fillId="0" borderId="11" xfId="0" applyFont="1" applyBorder="1" applyAlignment="1" quotePrefix="1">
      <alignment horizontal="center" vertical="top" wrapText="1"/>
    </xf>
    <xf numFmtId="0" fontId="5" fillId="0" borderId="14" xfId="0" applyFont="1" applyBorder="1" applyAlignment="1">
      <alignment horizontal="left" vertical="center"/>
    </xf>
    <xf numFmtId="14" fontId="89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14" fontId="90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 quotePrefix="1">
      <alignment horizontal="center" vertical="center"/>
    </xf>
    <xf numFmtId="0" fontId="2" fillId="0" borderId="11" xfId="0" applyFont="1" applyBorder="1" applyAlignment="1">
      <alignment vertical="center" wrapText="1"/>
    </xf>
    <xf numFmtId="0" fontId="74" fillId="0" borderId="11" xfId="0" applyFont="1" applyBorder="1" applyAlignment="1">
      <alignment/>
    </xf>
    <xf numFmtId="0" fontId="5" fillId="0" borderId="15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2" xfId="0" applyFont="1" applyBorder="1" applyAlignment="1" quotePrefix="1">
      <alignment horizontal="center" vertical="top"/>
    </xf>
    <xf numFmtId="0" fontId="83" fillId="0" borderId="11" xfId="0" applyFont="1" applyBorder="1" applyAlignment="1">
      <alignment horizontal="left" vertical="top" wrapText="1"/>
    </xf>
    <xf numFmtId="14" fontId="74" fillId="0" borderId="11" xfId="0" applyNumberFormat="1" applyFont="1" applyBorder="1" applyAlignment="1">
      <alignment horizontal="center" vertical="top" wrapText="1"/>
    </xf>
    <xf numFmtId="0" fontId="78" fillId="0" borderId="12" xfId="0" applyFont="1" applyBorder="1" applyAlignment="1">
      <alignment vertical="top" wrapText="1"/>
    </xf>
    <xf numFmtId="0" fontId="56" fillId="0" borderId="0" xfId="0" applyFont="1" applyAlignment="1">
      <alignment vertical="top" wrapText="1"/>
    </xf>
    <xf numFmtId="0" fontId="78" fillId="0" borderId="17" xfId="0" applyFont="1" applyBorder="1" applyAlignment="1">
      <alignment vertical="top" wrapText="1"/>
    </xf>
    <xf numFmtId="0" fontId="78" fillId="0" borderId="11" xfId="0" applyFont="1" applyBorder="1" applyAlignment="1">
      <alignment vertical="top" wrapText="1"/>
    </xf>
    <xf numFmtId="0" fontId="78" fillId="0" borderId="12" xfId="0" applyFont="1" applyBorder="1" applyAlignment="1">
      <alignment/>
    </xf>
    <xf numFmtId="0" fontId="56" fillId="0" borderId="0" xfId="0" applyFont="1" applyAlignment="1">
      <alignment/>
    </xf>
    <xf numFmtId="0" fontId="83" fillId="33" borderId="17" xfId="0" applyFont="1" applyFill="1" applyBorder="1" applyAlignment="1">
      <alignment vertical="top" wrapText="1"/>
    </xf>
    <xf numFmtId="0" fontId="3" fillId="0" borderId="17" xfId="0" applyFont="1" applyBorder="1" applyAlignment="1" quotePrefix="1">
      <alignment vertical="top" wrapText="1"/>
    </xf>
    <xf numFmtId="2" fontId="3" fillId="0" borderId="17" xfId="0" applyNumberFormat="1" applyFont="1" applyBorder="1" applyAlignment="1" quotePrefix="1">
      <alignment vertical="top" wrapText="1"/>
    </xf>
    <xf numFmtId="0" fontId="3" fillId="0" borderId="11" xfId="0" applyFont="1" applyBorder="1" applyAlignment="1" quotePrefix="1">
      <alignment vertical="top" wrapText="1"/>
    </xf>
    <xf numFmtId="2" fontId="3" fillId="0" borderId="11" xfId="0" applyNumberFormat="1" applyFont="1" applyBorder="1" applyAlignment="1" quotePrefix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2" xfId="0" applyFont="1" applyBorder="1" applyAlignment="1">
      <alignment vertical="top"/>
    </xf>
    <xf numFmtId="0" fontId="6" fillId="0" borderId="17" xfId="0" applyFont="1" applyBorder="1" applyAlignment="1">
      <alignment vertical="top"/>
    </xf>
    <xf numFmtId="0" fontId="3" fillId="0" borderId="17" xfId="0" applyFont="1" applyBorder="1" applyAlignment="1">
      <alignment horizontal="center" vertical="top" wrapText="1"/>
    </xf>
    <xf numFmtId="14" fontId="12" fillId="0" borderId="17" xfId="0" applyNumberFormat="1" applyFont="1" applyBorder="1" applyAlignment="1">
      <alignment horizontal="center" vertical="top" wrapText="1"/>
    </xf>
    <xf numFmtId="14" fontId="12" fillId="0" borderId="11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14" fontId="11" fillId="0" borderId="17" xfId="0" applyNumberFormat="1" applyFont="1" applyBorder="1" applyAlignment="1">
      <alignment horizontal="center" vertical="top" wrapText="1"/>
    </xf>
    <xf numFmtId="14" fontId="11" fillId="0" borderId="11" xfId="0" applyNumberFormat="1" applyFont="1" applyBorder="1" applyAlignment="1">
      <alignment horizontal="center" vertical="top" wrapText="1"/>
    </xf>
    <xf numFmtId="0" fontId="3" fillId="0" borderId="12" xfId="0" applyFont="1" applyBorder="1" applyAlignment="1" quotePrefix="1">
      <alignment horizontal="center" vertical="top" wrapText="1"/>
    </xf>
    <xf numFmtId="0" fontId="3" fillId="0" borderId="17" xfId="0" applyFont="1" applyBorder="1" applyAlignment="1" quotePrefix="1">
      <alignment horizontal="center" vertical="top" wrapText="1"/>
    </xf>
    <xf numFmtId="0" fontId="3" fillId="0" borderId="11" xfId="0" applyFont="1" applyBorder="1" applyAlignment="1" quotePrefix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14" fontId="7" fillId="0" borderId="11" xfId="0" applyNumberFormat="1" applyFont="1" applyBorder="1" applyAlignment="1">
      <alignment horizontal="center" vertical="top" wrapText="1"/>
    </xf>
    <xf numFmtId="14" fontId="8" fillId="0" borderId="11" xfId="0" applyNumberFormat="1" applyFont="1" applyBorder="1" applyAlignment="1">
      <alignment horizontal="center" vertical="top" wrapText="1"/>
    </xf>
    <xf numFmtId="0" fontId="2" fillId="0" borderId="17" xfId="0" applyFont="1" applyBorder="1" applyAlignment="1" quotePrefix="1">
      <alignment horizontal="center" vertical="top" wrapText="1"/>
    </xf>
    <xf numFmtId="0" fontId="2" fillId="0" borderId="17" xfId="0" applyFont="1" applyBorder="1" applyAlignment="1">
      <alignment horizontal="left" vertical="top" wrapText="1"/>
    </xf>
    <xf numFmtId="0" fontId="91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 vertical="top"/>
    </xf>
    <xf numFmtId="14" fontId="3" fillId="0" borderId="17" xfId="0" applyNumberFormat="1" applyFont="1" applyBorder="1" applyAlignment="1">
      <alignment horizontal="left" vertical="top" wrapText="1"/>
    </xf>
    <xf numFmtId="0" fontId="75" fillId="0" borderId="14" xfId="0" applyFont="1" applyBorder="1" applyAlignment="1">
      <alignment vertical="top" wrapText="1"/>
    </xf>
    <xf numFmtId="0" fontId="75" fillId="0" borderId="12" xfId="0" applyFont="1" applyBorder="1" applyAlignment="1">
      <alignment vertical="top" wrapText="1"/>
    </xf>
    <xf numFmtId="14" fontId="74" fillId="0" borderId="12" xfId="0" applyNumberFormat="1" applyFont="1" applyBorder="1" applyAlignment="1">
      <alignment horizontal="center" vertical="top" wrapText="1"/>
    </xf>
    <xf numFmtId="0" fontId="75" fillId="0" borderId="21" xfId="0" applyFont="1" applyBorder="1" applyAlignment="1">
      <alignment vertical="top" wrapText="1"/>
    </xf>
    <xf numFmtId="14" fontId="74" fillId="0" borderId="17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/>
    </xf>
    <xf numFmtId="0" fontId="5" fillId="0" borderId="21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74" fillId="0" borderId="17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vertical="center"/>
    </xf>
    <xf numFmtId="0" fontId="2" fillId="0" borderId="17" xfId="0" applyFont="1" applyBorder="1" applyAlignment="1">
      <alignment horizontal="center" vertical="top"/>
    </xf>
    <xf numFmtId="0" fontId="6" fillId="0" borderId="21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83" fillId="0" borderId="21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  <xf numFmtId="14" fontId="7" fillId="0" borderId="17" xfId="0" applyNumberFormat="1" applyFont="1" applyBorder="1" applyAlignment="1">
      <alignment horizontal="center" vertical="top" wrapText="1"/>
    </xf>
    <xf numFmtId="14" fontId="8" fillId="0" borderId="17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/>
    </xf>
    <xf numFmtId="0" fontId="5" fillId="0" borderId="21" xfId="0" applyFont="1" applyBorder="1" applyAlignment="1">
      <alignment horizontal="left" vertical="top"/>
    </xf>
    <xf numFmtId="0" fontId="2" fillId="0" borderId="17" xfId="0" applyFont="1" applyBorder="1" applyAlignment="1" quotePrefix="1">
      <alignment horizontal="center" vertical="top"/>
    </xf>
    <xf numFmtId="0" fontId="74" fillId="0" borderId="17" xfId="0" applyFont="1" applyBorder="1" applyAlignment="1">
      <alignment/>
    </xf>
    <xf numFmtId="0" fontId="2" fillId="0" borderId="12" xfId="0" applyFont="1" applyBorder="1" applyAlignment="1">
      <alignment wrapText="1"/>
    </xf>
    <xf numFmtId="0" fontId="5" fillId="0" borderId="15" xfId="0" applyFont="1" applyBorder="1" applyAlignment="1">
      <alignment vertical="top" wrapText="1"/>
    </xf>
    <xf numFmtId="0" fontId="2" fillId="0" borderId="17" xfId="0" applyFont="1" applyBorder="1" applyAlignment="1">
      <alignment vertical="center" wrapText="1"/>
    </xf>
    <xf numFmtId="0" fontId="49" fillId="0" borderId="12" xfId="0" applyFont="1" applyBorder="1" applyAlignment="1">
      <alignment horizontal="left" vertical="top" wrapText="1"/>
    </xf>
    <xf numFmtId="0" fontId="83" fillId="0" borderId="12" xfId="0" applyFont="1" applyBorder="1" applyAlignment="1" quotePrefix="1">
      <alignment horizontal="center" vertical="top" wrapText="1"/>
    </xf>
    <xf numFmtId="0" fontId="49" fillId="0" borderId="17" xfId="0" applyFont="1" applyBorder="1" applyAlignment="1">
      <alignment horizontal="left" vertical="top" wrapText="1"/>
    </xf>
    <xf numFmtId="14" fontId="48" fillId="0" borderId="17" xfId="0" applyNumberFormat="1" applyFont="1" applyBorder="1" applyAlignment="1">
      <alignment horizontal="center" vertical="top" wrapText="1"/>
    </xf>
    <xf numFmtId="0" fontId="83" fillId="0" borderId="17" xfId="0" applyFont="1" applyBorder="1" applyAlignment="1" quotePrefix="1">
      <alignment horizontal="center" vertical="top" wrapText="1"/>
    </xf>
    <xf numFmtId="0" fontId="49" fillId="0" borderId="11" xfId="0" applyFont="1" applyBorder="1" applyAlignment="1">
      <alignment horizontal="left" vertical="top" wrapText="1"/>
    </xf>
    <xf numFmtId="14" fontId="48" fillId="0" borderId="11" xfId="0" applyNumberFormat="1" applyFont="1" applyBorder="1" applyAlignment="1">
      <alignment horizontal="center" vertical="top" wrapText="1"/>
    </xf>
    <xf numFmtId="0" fontId="83" fillId="0" borderId="11" xfId="0" applyFont="1" applyBorder="1" applyAlignment="1" quotePrefix="1">
      <alignment horizontal="center" vertical="top" wrapText="1"/>
    </xf>
    <xf numFmtId="0" fontId="3" fillId="0" borderId="17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87" fillId="0" borderId="0" xfId="0" applyFont="1" applyAlignment="1">
      <alignment horizontal="left"/>
    </xf>
    <xf numFmtId="0" fontId="88" fillId="0" borderId="0" xfId="0" applyFont="1" applyAlignment="1">
      <alignment horizontal="left"/>
    </xf>
    <xf numFmtId="0" fontId="84" fillId="0" borderId="18" xfId="0" applyFont="1" applyBorder="1" applyAlignment="1">
      <alignment/>
    </xf>
    <xf numFmtId="0" fontId="74" fillId="0" borderId="21" xfId="0" applyFont="1" applyBorder="1" applyAlignment="1">
      <alignment vertical="top" wrapText="1"/>
    </xf>
    <xf numFmtId="0" fontId="74" fillId="0" borderId="14" xfId="0" applyFont="1" applyBorder="1" applyAlignment="1">
      <alignment vertical="top" wrapText="1"/>
    </xf>
    <xf numFmtId="14" fontId="81" fillId="0" borderId="12" xfId="0" applyNumberFormat="1" applyFont="1" applyBorder="1" applyAlignment="1">
      <alignment vertical="top" wrapText="1"/>
    </xf>
    <xf numFmtId="14" fontId="81" fillId="0" borderId="17" xfId="0" applyNumberFormat="1" applyFont="1" applyBorder="1" applyAlignment="1">
      <alignment vertical="top" wrapText="1"/>
    </xf>
    <xf numFmtId="14" fontId="81" fillId="0" borderId="11" xfId="0" applyNumberFormat="1" applyFont="1" applyBorder="1" applyAlignment="1">
      <alignment vertical="top" wrapText="1"/>
    </xf>
    <xf numFmtId="14" fontId="74" fillId="0" borderId="17" xfId="0" applyNumberFormat="1" applyFont="1" applyBorder="1" applyAlignment="1">
      <alignment vertical="top" wrapText="1"/>
    </xf>
    <xf numFmtId="14" fontId="7" fillId="0" borderId="12" xfId="0" applyNumberFormat="1" applyFont="1" applyBorder="1" applyAlignment="1">
      <alignment horizontal="center" vertical="top" wrapText="1"/>
    </xf>
    <xf numFmtId="14" fontId="8" fillId="0" borderId="12" xfId="0" applyNumberFormat="1" applyFont="1" applyBorder="1" applyAlignment="1">
      <alignment horizontal="center" vertical="top" wrapText="1"/>
    </xf>
    <xf numFmtId="14" fontId="74" fillId="0" borderId="17" xfId="0" applyNumberFormat="1" applyFont="1" applyBorder="1" applyAlignment="1">
      <alignment horizontal="left" vertical="top" wrapText="1"/>
    </xf>
    <xf numFmtId="0" fontId="91" fillId="0" borderId="12" xfId="0" applyFont="1" applyBorder="1" applyAlignment="1">
      <alignment vertical="top" wrapText="1"/>
    </xf>
    <xf numFmtId="0" fontId="6" fillId="0" borderId="15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2" xfId="0" applyFont="1" applyBorder="1" applyAlignment="1">
      <alignment/>
    </xf>
    <xf numFmtId="0" fontId="3" fillId="0" borderId="12" xfId="0" applyFont="1" applyBorder="1" applyAlignment="1" quotePrefix="1">
      <alignment horizontal="center" vertical="top"/>
    </xf>
    <xf numFmtId="0" fontId="74" fillId="0" borderId="12" xfId="0" applyFont="1" applyBorder="1" applyAlignment="1" quotePrefix="1">
      <alignment horizontal="center" vertical="top" wrapText="1"/>
    </xf>
    <xf numFmtId="14" fontId="81" fillId="0" borderId="17" xfId="0" applyNumberFormat="1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top" wrapText="1"/>
    </xf>
    <xf numFmtId="0" fontId="75" fillId="0" borderId="17" xfId="0" applyFont="1" applyBorder="1" applyAlignment="1">
      <alignment horizontal="left" vertical="top" wrapText="1"/>
    </xf>
    <xf numFmtId="0" fontId="84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74" fillId="0" borderId="11" xfId="0" applyFont="1" applyBorder="1" applyAlignment="1" quotePrefix="1">
      <alignment horizontal="center" vertical="top" wrapText="1"/>
    </xf>
    <xf numFmtId="0" fontId="83" fillId="33" borderId="11" xfId="0" applyFont="1" applyFill="1" applyBorder="1" applyAlignment="1">
      <alignment vertical="top" wrapText="1"/>
    </xf>
    <xf numFmtId="0" fontId="74" fillId="0" borderId="14" xfId="0" applyFont="1" applyBorder="1" applyAlignment="1">
      <alignment horizontal="center" vertical="top" wrapText="1"/>
    </xf>
    <xf numFmtId="0" fontId="73" fillId="0" borderId="0" xfId="0" applyFont="1" applyAlignment="1">
      <alignment horizontal="center" vertical="center" wrapText="1"/>
    </xf>
    <xf numFmtId="0" fontId="92" fillId="0" borderId="17" xfId="0" applyFont="1" applyBorder="1" applyAlignment="1">
      <alignment horizontal="center" vertical="center" wrapText="1"/>
    </xf>
    <xf numFmtId="0" fontId="92" fillId="0" borderId="12" xfId="0" applyFont="1" applyBorder="1" applyAlignment="1">
      <alignment/>
    </xf>
    <xf numFmtId="0" fontId="73" fillId="0" borderId="0" xfId="0" applyFont="1" applyAlignment="1">
      <alignment/>
    </xf>
    <xf numFmtId="14" fontId="11" fillId="0" borderId="12" xfId="0" applyNumberFormat="1" applyFont="1" applyBorder="1" applyAlignment="1">
      <alignment vertical="top" wrapText="1"/>
    </xf>
    <xf numFmtId="0" fontId="51" fillId="33" borderId="12" xfId="0" applyFont="1" applyFill="1" applyBorder="1" applyAlignment="1">
      <alignment horizontal="center" vertical="top" wrapText="1"/>
    </xf>
    <xf numFmtId="0" fontId="51" fillId="33" borderId="12" xfId="0" applyFont="1" applyFill="1" applyBorder="1" applyAlignment="1">
      <alignment vertical="top" wrapText="1"/>
    </xf>
    <xf numFmtId="14" fontId="11" fillId="0" borderId="17" xfId="0" applyNumberFormat="1" applyFont="1" applyBorder="1" applyAlignment="1">
      <alignment horizontal="left" vertical="top" wrapText="1"/>
    </xf>
    <xf numFmtId="0" fontId="51" fillId="33" borderId="17" xfId="0" applyFont="1" applyFill="1" applyBorder="1" applyAlignment="1">
      <alignment horizontal="center" vertical="top" wrapText="1"/>
    </xf>
    <xf numFmtId="0" fontId="51" fillId="33" borderId="17" xfId="0" applyFont="1" applyFill="1" applyBorder="1" applyAlignment="1">
      <alignment vertical="top" wrapText="1"/>
    </xf>
    <xf numFmtId="14" fontId="11" fillId="0" borderId="17" xfId="0" applyNumberFormat="1" applyFont="1" applyBorder="1" applyAlignment="1">
      <alignment vertical="top" wrapText="1"/>
    </xf>
    <xf numFmtId="14" fontId="11" fillId="0" borderId="11" xfId="0" applyNumberFormat="1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51" fillId="33" borderId="11" xfId="0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7" xfId="0" applyFont="1" applyBorder="1" applyAlignment="1" quotePrefix="1">
      <alignment horizontal="center" vertical="top"/>
    </xf>
    <xf numFmtId="0" fontId="92" fillId="0" borderId="17" xfId="0" applyFont="1" applyBorder="1" applyAlignment="1">
      <alignment/>
    </xf>
    <xf numFmtId="2" fontId="3" fillId="0" borderId="12" xfId="0" applyNumberFormat="1" applyFont="1" applyBorder="1" applyAlignment="1" quotePrefix="1">
      <alignment horizontal="center" vertical="top" wrapText="1"/>
    </xf>
    <xf numFmtId="2" fontId="3" fillId="0" borderId="17" xfId="0" applyNumberFormat="1" applyFont="1" applyBorder="1" applyAlignment="1" quotePrefix="1">
      <alignment horizontal="center" vertical="top" wrapText="1"/>
    </xf>
    <xf numFmtId="14" fontId="74" fillId="0" borderId="12" xfId="0" applyNumberFormat="1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52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51" fillId="0" borderId="17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/>
    </xf>
    <xf numFmtId="0" fontId="74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14" fontId="89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/>
    </xf>
    <xf numFmtId="14" fontId="90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 quotePrefix="1">
      <alignment horizontal="center" vertical="center"/>
    </xf>
    <xf numFmtId="2" fontId="3" fillId="0" borderId="11" xfId="0" applyNumberFormat="1" applyFont="1" applyBorder="1" applyAlignment="1" quotePrefix="1">
      <alignment horizontal="center" vertical="top" wrapText="1"/>
    </xf>
    <xf numFmtId="0" fontId="2" fillId="0" borderId="21" xfId="0" applyFont="1" applyBorder="1" applyAlignment="1" quotePrefix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15" fontId="3" fillId="0" borderId="17" xfId="0" applyNumberFormat="1" applyFont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2" fontId="3" fillId="0" borderId="12" xfId="0" applyNumberFormat="1" applyFont="1" applyBorder="1" applyAlignment="1" quotePrefix="1">
      <alignment vertical="top" wrapText="1"/>
    </xf>
    <xf numFmtId="0" fontId="3" fillId="0" borderId="12" xfId="0" applyNumberFormat="1" applyFont="1" applyBorder="1" applyAlignment="1" quotePrefix="1">
      <alignment horizontal="center" vertical="top" wrapText="1"/>
    </xf>
    <xf numFmtId="0" fontId="3" fillId="0" borderId="17" xfId="0" applyNumberFormat="1" applyFont="1" applyBorder="1" applyAlignment="1" quotePrefix="1">
      <alignment horizontal="center" vertical="top" wrapText="1"/>
    </xf>
    <xf numFmtId="0" fontId="51" fillId="0" borderId="12" xfId="0" applyFont="1" applyBorder="1" applyAlignment="1">
      <alignment horizontal="left" vertical="top" wrapText="1"/>
    </xf>
    <xf numFmtId="0" fontId="92" fillId="0" borderId="12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top" wrapText="1"/>
    </xf>
    <xf numFmtId="0" fontId="92" fillId="0" borderId="11" xfId="0" applyFont="1" applyBorder="1" applyAlignment="1">
      <alignment horizontal="center" vertical="center" wrapText="1"/>
    </xf>
    <xf numFmtId="0" fontId="87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32" fillId="0" borderId="17" xfId="0" applyFont="1" applyBorder="1" applyAlignment="1">
      <alignment horizontal="center" vertical="top" wrapText="1"/>
    </xf>
    <xf numFmtId="0" fontId="74" fillId="0" borderId="17" xfId="0" applyFont="1" applyBorder="1" applyAlignment="1">
      <alignment horizontal="left" vertical="top" wrapText="1"/>
    </xf>
    <xf numFmtId="0" fontId="74" fillId="0" borderId="11" xfId="0" applyFont="1" applyBorder="1" applyAlignment="1">
      <alignment horizontal="left" vertical="top" wrapText="1"/>
    </xf>
    <xf numFmtId="14" fontId="81" fillId="0" borderId="12" xfId="0" applyNumberFormat="1" applyFont="1" applyBorder="1" applyAlignment="1">
      <alignment horizontal="center" vertical="top" wrapText="1"/>
    </xf>
    <xf numFmtId="14" fontId="81" fillId="0" borderId="17" xfId="0" applyNumberFormat="1" applyFont="1" applyBorder="1" applyAlignment="1">
      <alignment horizontal="center" vertical="top" wrapText="1"/>
    </xf>
    <xf numFmtId="14" fontId="81" fillId="0" borderId="11" xfId="0" applyNumberFormat="1" applyFont="1" applyBorder="1" applyAlignment="1">
      <alignment horizontal="center" vertical="top" wrapText="1"/>
    </xf>
    <xf numFmtId="0" fontId="32" fillId="0" borderId="12" xfId="0" applyFont="1" applyBorder="1" applyAlignment="1">
      <alignment horizontal="center" vertical="top" wrapText="1"/>
    </xf>
    <xf numFmtId="0" fontId="32" fillId="0" borderId="11" xfId="0" applyFont="1" applyBorder="1" applyAlignment="1">
      <alignment horizontal="center" vertical="top" wrapText="1"/>
    </xf>
    <xf numFmtId="0" fontId="74" fillId="0" borderId="12" xfId="0" applyFont="1" applyBorder="1" applyAlignment="1">
      <alignment vertical="top" wrapText="1"/>
    </xf>
    <xf numFmtId="0" fontId="74" fillId="0" borderId="17" xfId="0" applyFont="1" applyBorder="1" applyAlignment="1">
      <alignment vertical="top" wrapText="1"/>
    </xf>
    <xf numFmtId="0" fontId="74" fillId="0" borderId="11" xfId="0" applyFont="1" applyBorder="1" applyAlignment="1">
      <alignment vertical="top" wrapText="1"/>
    </xf>
    <xf numFmtId="14" fontId="85" fillId="0" borderId="12" xfId="0" applyNumberFormat="1" applyFont="1" applyBorder="1" applyAlignment="1">
      <alignment horizontal="center" vertical="top" wrapText="1"/>
    </xf>
    <xf numFmtId="14" fontId="85" fillId="0" borderId="17" xfId="0" applyNumberFormat="1" applyFont="1" applyBorder="1" applyAlignment="1">
      <alignment horizontal="center" vertical="top" wrapText="1"/>
    </xf>
    <xf numFmtId="14" fontId="85" fillId="0" borderId="11" xfId="0" applyNumberFormat="1" applyFont="1" applyBorder="1" applyAlignment="1">
      <alignment horizontal="center" vertical="top" wrapText="1"/>
    </xf>
    <xf numFmtId="0" fontId="74" fillId="0" borderId="12" xfId="0" applyFont="1" applyBorder="1" applyAlignment="1">
      <alignment horizontal="left" vertical="top" wrapText="1"/>
    </xf>
    <xf numFmtId="0" fontId="51" fillId="0" borderId="17" xfId="0" applyFont="1" applyBorder="1" applyAlignment="1">
      <alignment horizontal="left" vertical="top" wrapText="1"/>
    </xf>
    <xf numFmtId="14" fontId="49" fillId="0" borderId="12" xfId="0" applyNumberFormat="1" applyFont="1" applyBorder="1" applyAlignment="1">
      <alignment horizontal="center" vertical="top" wrapText="1"/>
    </xf>
    <xf numFmtId="14" fontId="49" fillId="0" borderId="17" xfId="0" applyNumberFormat="1" applyFont="1" applyBorder="1" applyAlignment="1">
      <alignment horizontal="center" vertical="top" wrapText="1"/>
    </xf>
    <xf numFmtId="14" fontId="49" fillId="0" borderId="11" xfId="0" applyNumberFormat="1" applyFont="1" applyBorder="1" applyAlignment="1">
      <alignment horizontal="center" vertical="top" wrapText="1"/>
    </xf>
    <xf numFmtId="0" fontId="83" fillId="0" borderId="12" xfId="0" applyFont="1" applyBorder="1" applyAlignment="1">
      <alignment horizontal="center" vertical="top" wrapText="1"/>
    </xf>
    <xf numFmtId="0" fontId="83" fillId="0" borderId="17" xfId="0" applyFont="1" applyBorder="1" applyAlignment="1">
      <alignment horizontal="center" vertical="top" wrapText="1"/>
    </xf>
    <xf numFmtId="0" fontId="83" fillId="0" borderId="11" xfId="0" applyFont="1" applyBorder="1" applyAlignment="1">
      <alignment horizontal="center" vertical="top" wrapText="1"/>
    </xf>
    <xf numFmtId="0" fontId="83" fillId="0" borderId="12" xfId="0" applyFont="1" applyBorder="1" applyAlignment="1">
      <alignment horizontal="left" vertical="top" wrapText="1"/>
    </xf>
    <xf numFmtId="0" fontId="83" fillId="0" borderId="17" xfId="0" applyFont="1" applyBorder="1" applyAlignment="1">
      <alignment horizontal="left" vertical="top" wrapText="1"/>
    </xf>
    <xf numFmtId="0" fontId="83" fillId="33" borderId="12" xfId="0" applyFont="1" applyFill="1" applyBorder="1" applyAlignment="1">
      <alignment horizontal="center" vertical="top" wrapText="1"/>
    </xf>
    <xf numFmtId="0" fontId="83" fillId="33" borderId="17" xfId="0" applyFont="1" applyFill="1" applyBorder="1" applyAlignment="1">
      <alignment horizontal="center" vertical="top" wrapText="1"/>
    </xf>
    <xf numFmtId="0" fontId="74" fillId="0" borderId="12" xfId="0" applyFont="1" applyBorder="1" applyAlignment="1">
      <alignment horizontal="center" vertical="top" wrapText="1"/>
    </xf>
    <xf numFmtId="0" fontId="74" fillId="0" borderId="11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7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  <xf numFmtId="14" fontId="89" fillId="0" borderId="12" xfId="0" applyNumberFormat="1" applyFont="1" applyBorder="1" applyAlignment="1">
      <alignment horizontal="center" vertical="top" wrapText="1"/>
    </xf>
    <xf numFmtId="14" fontId="89" fillId="0" borderId="17" xfId="0" applyNumberFormat="1" applyFont="1" applyBorder="1" applyAlignment="1">
      <alignment horizontal="center" vertical="top" wrapText="1"/>
    </xf>
    <xf numFmtId="14" fontId="89" fillId="0" borderId="11" xfId="0" applyNumberFormat="1" applyFont="1" applyBorder="1" applyAlignment="1">
      <alignment horizontal="center" vertical="top" wrapText="1"/>
    </xf>
    <xf numFmtId="14" fontId="90" fillId="0" borderId="12" xfId="0" applyNumberFormat="1" applyFont="1" applyBorder="1" applyAlignment="1">
      <alignment horizontal="center" vertical="top" wrapText="1"/>
    </xf>
    <xf numFmtId="14" fontId="90" fillId="0" borderId="11" xfId="0" applyNumberFormat="1" applyFont="1" applyBorder="1" applyAlignment="1">
      <alignment horizontal="center" vertical="top" wrapText="1"/>
    </xf>
    <xf numFmtId="0" fontId="76" fillId="0" borderId="10" xfId="0" applyFont="1" applyBorder="1" applyAlignment="1">
      <alignment horizontal="center" vertical="center" wrapText="1"/>
    </xf>
    <xf numFmtId="0" fontId="74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74" fillId="0" borderId="12" xfId="0" applyFont="1" applyBorder="1" applyAlignment="1">
      <alignment vertical="top" wrapText="1"/>
    </xf>
    <xf numFmtId="0" fontId="32" fillId="0" borderId="12" xfId="0" applyFont="1" applyBorder="1" applyAlignment="1">
      <alignment horizontal="center" vertical="top" wrapText="1"/>
    </xf>
    <xf numFmtId="14" fontId="81" fillId="0" borderId="12" xfId="0" applyNumberFormat="1" applyFont="1" applyBorder="1" applyAlignment="1">
      <alignment horizontal="center" vertical="top" wrapText="1"/>
    </xf>
    <xf numFmtId="0" fontId="76" fillId="0" borderId="10" xfId="0" applyFont="1" applyBorder="1" applyAlignment="1">
      <alignment horizontal="center" vertical="center" wrapText="1"/>
    </xf>
    <xf numFmtId="0" fontId="74" fillId="0" borderId="0" xfId="0" applyFont="1" applyAlignment="1">
      <alignment horizontal="center"/>
    </xf>
    <xf numFmtId="0" fontId="32" fillId="0" borderId="12" xfId="0" applyFont="1" applyBorder="1" applyAlignment="1">
      <alignment horizontal="center" vertical="top" wrapText="1"/>
    </xf>
    <xf numFmtId="0" fontId="32" fillId="0" borderId="17" xfId="0" applyFont="1" applyBorder="1" applyAlignment="1">
      <alignment horizontal="center" vertical="top" wrapText="1"/>
    </xf>
    <xf numFmtId="0" fontId="74" fillId="0" borderId="17" xfId="0" applyFont="1" applyBorder="1" applyAlignment="1">
      <alignment horizontal="left" vertical="top" wrapText="1"/>
    </xf>
    <xf numFmtId="0" fontId="74" fillId="0" borderId="12" xfId="0" applyFont="1" applyBorder="1" applyAlignment="1">
      <alignment vertical="top" wrapText="1"/>
    </xf>
    <xf numFmtId="0" fontId="74" fillId="0" borderId="17" xfId="0" applyFont="1" applyBorder="1" applyAlignment="1">
      <alignment vertical="top" wrapText="1"/>
    </xf>
    <xf numFmtId="0" fontId="32" fillId="0" borderId="11" xfId="0" applyFont="1" applyBorder="1" applyAlignment="1">
      <alignment horizontal="center" vertical="top" wrapText="1"/>
    </xf>
    <xf numFmtId="14" fontId="85" fillId="0" borderId="12" xfId="0" applyNumberFormat="1" applyFont="1" applyBorder="1" applyAlignment="1">
      <alignment horizontal="center" vertical="top" wrapText="1"/>
    </xf>
    <xf numFmtId="14" fontId="85" fillId="0" borderId="17" xfId="0" applyNumberFormat="1" applyFont="1" applyBorder="1" applyAlignment="1">
      <alignment horizontal="center" vertical="top" wrapText="1"/>
    </xf>
    <xf numFmtId="14" fontId="85" fillId="0" borderId="11" xfId="0" applyNumberFormat="1" applyFont="1" applyBorder="1" applyAlignment="1">
      <alignment horizontal="center" vertical="top" wrapText="1"/>
    </xf>
    <xf numFmtId="0" fontId="74" fillId="0" borderId="11" xfId="0" applyFont="1" applyBorder="1" applyAlignment="1">
      <alignment vertical="top" wrapText="1"/>
    </xf>
    <xf numFmtId="14" fontId="81" fillId="0" borderId="12" xfId="0" applyNumberFormat="1" applyFont="1" applyBorder="1" applyAlignment="1">
      <alignment horizontal="center" vertical="top" wrapText="1"/>
    </xf>
    <xf numFmtId="14" fontId="81" fillId="0" borderId="17" xfId="0" applyNumberFormat="1" applyFont="1" applyBorder="1" applyAlignment="1">
      <alignment horizontal="center" vertical="top" wrapText="1"/>
    </xf>
    <xf numFmtId="14" fontId="81" fillId="0" borderId="11" xfId="0" applyNumberFormat="1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/>
    </xf>
    <xf numFmtId="0" fontId="32" fillId="0" borderId="17" xfId="0" applyFont="1" applyBorder="1" applyAlignment="1">
      <alignment horizontal="center" vertical="top" wrapText="1"/>
    </xf>
    <xf numFmtId="0" fontId="74" fillId="0" borderId="17" xfId="0" applyFont="1" applyBorder="1" applyAlignment="1">
      <alignment vertical="top" wrapText="1"/>
    </xf>
    <xf numFmtId="14" fontId="85" fillId="0" borderId="12" xfId="0" applyNumberFormat="1" applyFont="1" applyBorder="1" applyAlignment="1">
      <alignment horizontal="center" vertical="top" wrapText="1"/>
    </xf>
    <xf numFmtId="14" fontId="85" fillId="0" borderId="17" xfId="0" applyNumberFormat="1" applyFont="1" applyBorder="1" applyAlignment="1">
      <alignment horizontal="center" vertical="top" wrapText="1"/>
    </xf>
    <xf numFmtId="14" fontId="81" fillId="0" borderId="17" xfId="0" applyNumberFormat="1" applyFont="1" applyBorder="1" applyAlignment="1">
      <alignment horizontal="center" vertical="top" wrapText="1"/>
    </xf>
    <xf numFmtId="14" fontId="49" fillId="0" borderId="12" xfId="0" applyNumberFormat="1" applyFont="1" applyBorder="1" applyAlignment="1">
      <alignment horizontal="center" vertical="top" wrapText="1"/>
    </xf>
    <xf numFmtId="0" fontId="83" fillId="0" borderId="12" xfId="0" applyFont="1" applyBorder="1" applyAlignment="1">
      <alignment horizontal="center" vertical="top" wrapText="1"/>
    </xf>
    <xf numFmtId="0" fontId="83" fillId="0" borderId="12" xfId="0" applyFont="1" applyBorder="1" applyAlignment="1">
      <alignment horizontal="left" vertical="top" wrapText="1"/>
    </xf>
    <xf numFmtId="0" fontId="40" fillId="0" borderId="12" xfId="0" applyFont="1" applyBorder="1" applyAlignment="1">
      <alignment horizontal="center" vertical="top" wrapText="1"/>
    </xf>
    <xf numFmtId="14" fontId="3" fillId="0" borderId="17" xfId="0" applyNumberFormat="1" applyFont="1" applyBorder="1" applyAlignment="1">
      <alignment vertical="top" wrapText="1"/>
    </xf>
    <xf numFmtId="0" fontId="32" fillId="0" borderId="17" xfId="0" applyFont="1" applyBorder="1" applyAlignment="1">
      <alignment vertical="top" wrapText="1"/>
    </xf>
    <xf numFmtId="0" fontId="32" fillId="0" borderId="11" xfId="0" applyFont="1" applyBorder="1" applyAlignment="1">
      <alignment vertical="top" wrapText="1"/>
    </xf>
    <xf numFmtId="14" fontId="12" fillId="0" borderId="17" xfId="0" applyNumberFormat="1" applyFont="1" applyBorder="1" applyAlignment="1">
      <alignment vertical="top" wrapText="1"/>
    </xf>
    <xf numFmtId="0" fontId="3" fillId="0" borderId="15" xfId="0" applyFont="1" applyBorder="1" applyAlignment="1" quotePrefix="1">
      <alignment horizontal="center" vertical="top" wrapText="1"/>
    </xf>
    <xf numFmtId="0" fontId="3" fillId="0" borderId="19" xfId="0" applyFont="1" applyBorder="1" applyAlignment="1">
      <alignment vertical="top" wrapText="1"/>
    </xf>
    <xf numFmtId="0" fontId="3" fillId="0" borderId="21" xfId="0" applyFont="1" applyBorder="1" applyAlignment="1" quotePrefix="1">
      <alignment vertical="top" wrapText="1"/>
    </xf>
    <xf numFmtId="0" fontId="3" fillId="0" borderId="22" xfId="0" applyFont="1" applyBorder="1" applyAlignment="1">
      <alignment vertical="top" wrapText="1"/>
    </xf>
    <xf numFmtId="0" fontId="93" fillId="0" borderId="21" xfId="0" applyFont="1" applyBorder="1" applyAlignment="1">
      <alignment horizontal="left" vertical="top"/>
    </xf>
    <xf numFmtId="0" fontId="75" fillId="0" borderId="21" xfId="0" applyFont="1" applyBorder="1" applyAlignment="1">
      <alignment horizontal="left" vertical="top"/>
    </xf>
    <xf numFmtId="0" fontId="32" fillId="0" borderId="12" xfId="0" applyFont="1" applyBorder="1" applyAlignment="1">
      <alignment vertical="top" wrapText="1"/>
    </xf>
    <xf numFmtId="0" fontId="5" fillId="0" borderId="12" xfId="0" applyFont="1" applyBorder="1" applyAlignment="1" quotePrefix="1">
      <alignment vertical="top" wrapText="1"/>
    </xf>
    <xf numFmtId="0" fontId="74" fillId="0" borderId="12" xfId="0" applyFont="1" applyBorder="1" applyAlignment="1">
      <alignment vertical="top" wrapText="1"/>
    </xf>
    <xf numFmtId="0" fontId="74" fillId="0" borderId="17" xfId="0" applyFont="1" applyBorder="1" applyAlignment="1">
      <alignment vertical="top" wrapText="1"/>
    </xf>
    <xf numFmtId="0" fontId="74" fillId="0" borderId="12" xfId="0" applyFont="1" applyBorder="1" applyAlignment="1">
      <alignment horizontal="left" vertical="top" wrapText="1"/>
    </xf>
    <xf numFmtId="0" fontId="74" fillId="0" borderId="11" xfId="0" applyFont="1" applyBorder="1" applyAlignment="1">
      <alignment horizontal="left" vertical="top" wrapText="1"/>
    </xf>
    <xf numFmtId="0" fontId="32" fillId="0" borderId="12" xfId="0" applyFont="1" applyBorder="1" applyAlignment="1">
      <alignment horizontal="center" vertical="top" wrapText="1"/>
    </xf>
    <xf numFmtId="0" fontId="32" fillId="0" borderId="17" xfId="0" applyFont="1" applyBorder="1" applyAlignment="1">
      <alignment horizontal="center" vertical="top" wrapText="1"/>
    </xf>
    <xf numFmtId="0" fontId="32" fillId="0" borderId="11" xfId="0" applyFont="1" applyBorder="1" applyAlignment="1">
      <alignment horizontal="center" vertical="top" wrapText="1"/>
    </xf>
    <xf numFmtId="14" fontId="85" fillId="0" borderId="11" xfId="0" applyNumberFormat="1" applyFont="1" applyBorder="1" applyAlignment="1">
      <alignment horizontal="center" vertical="top" wrapText="1"/>
    </xf>
    <xf numFmtId="14" fontId="85" fillId="0" borderId="17" xfId="0" applyNumberFormat="1" applyFont="1" applyBorder="1" applyAlignment="1">
      <alignment horizontal="center" vertical="top" wrapText="1"/>
    </xf>
    <xf numFmtId="14" fontId="81" fillId="0" borderId="12" xfId="0" applyNumberFormat="1" applyFont="1" applyBorder="1" applyAlignment="1">
      <alignment horizontal="center" vertical="top" wrapText="1"/>
    </xf>
    <xf numFmtId="14" fontId="81" fillId="0" borderId="17" xfId="0" applyNumberFormat="1" applyFont="1" applyBorder="1" applyAlignment="1">
      <alignment horizontal="center" vertical="top" wrapText="1"/>
    </xf>
    <xf numFmtId="14" fontId="81" fillId="0" borderId="11" xfId="0" applyNumberFormat="1" applyFont="1" applyBorder="1" applyAlignment="1">
      <alignment horizontal="center" vertical="top" wrapText="1"/>
    </xf>
    <xf numFmtId="0" fontId="74" fillId="0" borderId="11" xfId="0" applyFont="1" applyBorder="1" applyAlignment="1">
      <alignment vertical="top" wrapText="1"/>
    </xf>
    <xf numFmtId="14" fontId="49" fillId="0" borderId="17" xfId="0" applyNumberFormat="1" applyFont="1" applyBorder="1" applyAlignment="1">
      <alignment horizontal="center" vertical="top" wrapText="1"/>
    </xf>
    <xf numFmtId="14" fontId="49" fillId="0" borderId="11" xfId="0" applyNumberFormat="1" applyFont="1" applyBorder="1" applyAlignment="1">
      <alignment horizontal="center" vertical="top" wrapText="1"/>
    </xf>
    <xf numFmtId="0" fontId="83" fillId="0" borderId="17" xfId="0" applyFont="1" applyBorder="1" applyAlignment="1">
      <alignment horizontal="center" vertical="top" wrapText="1"/>
    </xf>
    <xf numFmtId="0" fontId="83" fillId="0" borderId="11" xfId="0" applyFont="1" applyBorder="1" applyAlignment="1">
      <alignment horizontal="center" vertical="top" wrapText="1"/>
    </xf>
    <xf numFmtId="0" fontId="83" fillId="0" borderId="12" xfId="0" applyFont="1" applyBorder="1" applyAlignment="1">
      <alignment horizontal="left" vertical="top" wrapText="1"/>
    </xf>
    <xf numFmtId="0" fontId="83" fillId="0" borderId="17" xfId="0" applyFont="1" applyBorder="1" applyAlignment="1">
      <alignment horizontal="left" vertical="top" wrapText="1"/>
    </xf>
    <xf numFmtId="0" fontId="74" fillId="0" borderId="12" xfId="0" applyFont="1" applyBorder="1" applyAlignment="1">
      <alignment horizontal="center" vertical="top" wrapText="1"/>
    </xf>
    <xf numFmtId="0" fontId="74" fillId="0" borderId="11" xfId="0" applyFont="1" applyBorder="1" applyAlignment="1">
      <alignment horizontal="center" vertical="top" wrapText="1"/>
    </xf>
    <xf numFmtId="0" fontId="40" fillId="0" borderId="17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  <xf numFmtId="14" fontId="89" fillId="0" borderId="12" xfId="0" applyNumberFormat="1" applyFont="1" applyBorder="1" applyAlignment="1">
      <alignment horizontal="center" vertical="top" wrapText="1"/>
    </xf>
    <xf numFmtId="14" fontId="89" fillId="0" borderId="17" xfId="0" applyNumberFormat="1" applyFont="1" applyBorder="1" applyAlignment="1">
      <alignment horizontal="center" vertical="top" wrapText="1"/>
    </xf>
    <xf numFmtId="14" fontId="89" fillId="0" borderId="11" xfId="0" applyNumberFormat="1" applyFont="1" applyBorder="1" applyAlignment="1">
      <alignment horizontal="center" vertical="top" wrapText="1"/>
    </xf>
    <xf numFmtId="14" fontId="90" fillId="0" borderId="12" xfId="0" applyNumberFormat="1" applyFont="1" applyBorder="1" applyAlignment="1">
      <alignment horizontal="center" vertical="top" wrapText="1"/>
    </xf>
    <xf numFmtId="14" fontId="90" fillId="0" borderId="11" xfId="0" applyNumberFormat="1" applyFont="1" applyBorder="1" applyAlignment="1">
      <alignment horizontal="center" vertical="top" wrapText="1"/>
    </xf>
    <xf numFmtId="0" fontId="32" fillId="0" borderId="12" xfId="0" applyFont="1" applyBorder="1" applyAlignment="1">
      <alignment horizontal="center" vertical="top" wrapText="1"/>
    </xf>
    <xf numFmtId="0" fontId="32" fillId="0" borderId="11" xfId="0" applyFont="1" applyBorder="1" applyAlignment="1">
      <alignment horizontal="center" vertical="top" wrapText="1"/>
    </xf>
    <xf numFmtId="14" fontId="85" fillId="0" borderId="12" xfId="0" applyNumberFormat="1" applyFont="1" applyBorder="1" applyAlignment="1">
      <alignment horizontal="center" vertical="top" wrapText="1"/>
    </xf>
    <xf numFmtId="14" fontId="85" fillId="0" borderId="11" xfId="0" applyNumberFormat="1" applyFont="1" applyBorder="1" applyAlignment="1">
      <alignment horizontal="center" vertical="top" wrapText="1"/>
    </xf>
    <xf numFmtId="0" fontId="32" fillId="0" borderId="17" xfId="0" applyFont="1" applyBorder="1" applyAlignment="1">
      <alignment horizontal="center" vertical="top" wrapText="1"/>
    </xf>
    <xf numFmtId="0" fontId="74" fillId="0" borderId="17" xfId="0" applyFont="1" applyBorder="1" applyAlignment="1">
      <alignment horizontal="left" vertical="top" wrapText="1"/>
    </xf>
    <xf numFmtId="0" fontId="74" fillId="0" borderId="11" xfId="0" applyFont="1" applyBorder="1" applyAlignment="1">
      <alignment horizontal="left" vertical="top" wrapText="1"/>
    </xf>
    <xf numFmtId="0" fontId="74" fillId="0" borderId="12" xfId="0" applyFont="1" applyBorder="1" applyAlignment="1">
      <alignment vertical="top" wrapText="1"/>
    </xf>
    <xf numFmtId="0" fontId="74" fillId="0" borderId="17" xfId="0" applyFont="1" applyBorder="1" applyAlignment="1">
      <alignment vertical="top" wrapText="1"/>
    </xf>
    <xf numFmtId="14" fontId="85" fillId="0" borderId="17" xfId="0" applyNumberFormat="1" applyFont="1" applyBorder="1" applyAlignment="1">
      <alignment horizontal="center" vertical="top" wrapText="1"/>
    </xf>
    <xf numFmtId="0" fontId="94" fillId="33" borderId="12" xfId="0" applyFont="1" applyFill="1" applyBorder="1" applyAlignment="1">
      <alignment horizontal="left" vertical="top" wrapText="1"/>
    </xf>
    <xf numFmtId="0" fontId="74" fillId="0" borderId="11" xfId="0" applyFont="1" applyBorder="1" applyAlignment="1">
      <alignment vertical="top" wrapText="1"/>
    </xf>
    <xf numFmtId="14" fontId="81" fillId="0" borderId="12" xfId="0" applyNumberFormat="1" applyFont="1" applyBorder="1" applyAlignment="1">
      <alignment horizontal="center" vertical="top" wrapText="1"/>
    </xf>
    <xf numFmtId="14" fontId="81" fillId="0" borderId="17" xfId="0" applyNumberFormat="1" applyFont="1" applyBorder="1" applyAlignment="1">
      <alignment horizontal="center" vertical="top" wrapText="1"/>
    </xf>
    <xf numFmtId="14" fontId="81" fillId="0" borderId="11" xfId="0" applyNumberFormat="1" applyFont="1" applyBorder="1" applyAlignment="1">
      <alignment horizontal="center" vertical="top" wrapText="1"/>
    </xf>
    <xf numFmtId="0" fontId="74" fillId="0" borderId="12" xfId="0" applyFont="1" applyBorder="1" applyAlignment="1">
      <alignment horizontal="center" vertical="top" wrapText="1"/>
    </xf>
    <xf numFmtId="0" fontId="74" fillId="0" borderId="11" xfId="0" applyFont="1" applyBorder="1" applyAlignment="1">
      <alignment horizontal="center" vertical="top" wrapText="1"/>
    </xf>
    <xf numFmtId="0" fontId="40" fillId="0" borderId="17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  <xf numFmtId="0" fontId="83" fillId="33" borderId="12" xfId="0" applyFont="1" applyFill="1" applyBorder="1" applyAlignment="1">
      <alignment horizontal="center" vertical="top" wrapText="1"/>
    </xf>
    <xf numFmtId="0" fontId="83" fillId="33" borderId="17" xfId="0" applyFont="1" applyFill="1" applyBorder="1" applyAlignment="1">
      <alignment horizontal="center" vertical="top" wrapText="1"/>
    </xf>
    <xf numFmtId="0" fontId="74" fillId="0" borderId="17" xfId="0" applyFont="1" applyBorder="1" applyAlignment="1">
      <alignment horizontal="center" vertical="top" wrapText="1"/>
    </xf>
    <xf numFmtId="0" fontId="74" fillId="0" borderId="0" xfId="0" applyFont="1" applyAlignment="1">
      <alignment horizontal="center"/>
    </xf>
    <xf numFmtId="0" fontId="3" fillId="0" borderId="17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2" fontId="3" fillId="0" borderId="17" xfId="0" applyNumberFormat="1" applyFont="1" applyBorder="1" applyAlignment="1" quotePrefix="1">
      <alignment vertical="top"/>
    </xf>
    <xf numFmtId="2" fontId="3" fillId="0" borderId="11" xfId="0" applyNumberFormat="1" applyFont="1" applyBorder="1" applyAlignment="1" quotePrefix="1">
      <alignment vertical="top"/>
    </xf>
    <xf numFmtId="0" fontId="5" fillId="0" borderId="17" xfId="0" applyFont="1" applyBorder="1" applyAlignment="1" quotePrefix="1">
      <alignment vertical="top" wrapText="1"/>
    </xf>
    <xf numFmtId="0" fontId="83" fillId="0" borderId="17" xfId="0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center" vertical="top" wrapText="1"/>
    </xf>
    <xf numFmtId="0" fontId="56" fillId="0" borderId="21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1" xfId="0" applyBorder="1" applyAlignment="1">
      <alignment/>
    </xf>
    <xf numFmtId="0" fontId="32" fillId="0" borderId="21" xfId="0" applyFont="1" applyBorder="1" applyAlignment="1">
      <alignment/>
    </xf>
    <xf numFmtId="0" fontId="0" fillId="0" borderId="21" xfId="0" applyBorder="1" applyAlignment="1">
      <alignment horizontal="center" vertical="center" wrapText="1"/>
    </xf>
    <xf numFmtId="14" fontId="12" fillId="0" borderId="11" xfId="0" applyNumberFormat="1" applyFont="1" applyBorder="1" applyAlignment="1">
      <alignment vertical="top" wrapText="1"/>
    </xf>
    <xf numFmtId="0" fontId="3" fillId="0" borderId="17" xfId="0" applyFont="1" applyBorder="1" applyAlignment="1">
      <alignment vertical="center" wrapText="1"/>
    </xf>
    <xf numFmtId="0" fontId="91" fillId="0" borderId="17" xfId="0" applyFont="1" applyBorder="1" applyAlignment="1">
      <alignment vertical="top" wrapText="1"/>
    </xf>
    <xf numFmtId="0" fontId="91" fillId="0" borderId="11" xfId="0" applyFont="1" applyBorder="1" applyAlignment="1">
      <alignment vertical="top" wrapText="1"/>
    </xf>
    <xf numFmtId="0" fontId="5" fillId="0" borderId="11" xfId="0" applyFont="1" applyBorder="1" applyAlignment="1" quotePrefix="1">
      <alignment vertical="top" wrapText="1"/>
    </xf>
    <xf numFmtId="2" fontId="3" fillId="0" borderId="12" xfId="0" applyNumberFormat="1" applyFont="1" applyBorder="1" applyAlignment="1" quotePrefix="1">
      <alignment vertical="center"/>
    </xf>
    <xf numFmtId="0" fontId="3" fillId="0" borderId="12" xfId="0" applyFont="1" applyBorder="1" applyAlignment="1" quotePrefix="1">
      <alignment horizontal="center" vertical="center" wrapText="1"/>
    </xf>
    <xf numFmtId="0" fontId="3" fillId="0" borderId="12" xfId="0" applyFont="1" applyBorder="1" applyAlignment="1" quotePrefix="1">
      <alignment vertical="center" wrapText="1"/>
    </xf>
    <xf numFmtId="0" fontId="3" fillId="0" borderId="12" xfId="0" applyFont="1" applyBorder="1" applyAlignment="1" quotePrefix="1">
      <alignment horizontal="center" vertical="center"/>
    </xf>
    <xf numFmtId="2" fontId="3" fillId="0" borderId="12" xfId="0" applyNumberFormat="1" applyFont="1" applyBorder="1" applyAlignment="1" quotePrefix="1">
      <alignment horizontal="center" vertical="center"/>
    </xf>
    <xf numFmtId="0" fontId="94" fillId="0" borderId="12" xfId="0" applyFont="1" applyBorder="1" applyAlignment="1">
      <alignment vertical="top" wrapText="1"/>
    </xf>
    <xf numFmtId="0" fontId="94" fillId="0" borderId="17" xfId="0" applyFont="1" applyBorder="1" applyAlignment="1">
      <alignment vertical="top" wrapText="1"/>
    </xf>
    <xf numFmtId="0" fontId="94" fillId="0" borderId="11" xfId="0" applyFont="1" applyBorder="1" applyAlignment="1">
      <alignment vertical="top" wrapText="1"/>
    </xf>
    <xf numFmtId="0" fontId="48" fillId="0" borderId="12" xfId="0" applyFont="1" applyBorder="1" applyAlignment="1">
      <alignment vertical="center" wrapText="1"/>
    </xf>
    <xf numFmtId="0" fontId="48" fillId="0" borderId="17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94" fillId="33" borderId="17" xfId="0" applyFont="1" applyFill="1" applyBorder="1" applyAlignment="1">
      <alignment horizontal="left" vertical="center" wrapText="1"/>
    </xf>
    <xf numFmtId="0" fontId="94" fillId="33" borderId="11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 quotePrefix="1">
      <alignment horizontal="center" vertical="top" wrapText="1"/>
    </xf>
    <xf numFmtId="0" fontId="6" fillId="0" borderId="13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top"/>
    </xf>
    <xf numFmtId="0" fontId="91" fillId="0" borderId="13" xfId="0" applyFont="1" applyBorder="1" applyAlignment="1">
      <alignment vertical="top" wrapText="1"/>
    </xf>
    <xf numFmtId="0" fontId="32" fillId="0" borderId="12" xfId="0" applyFont="1" applyBorder="1" applyAlignment="1">
      <alignment horizontal="center" vertical="top" wrapText="1"/>
    </xf>
    <xf numFmtId="0" fontId="32" fillId="0" borderId="17" xfId="0" applyFont="1" applyBorder="1" applyAlignment="1">
      <alignment horizontal="center" vertical="top" wrapText="1"/>
    </xf>
    <xf numFmtId="0" fontId="32" fillId="0" borderId="11" xfId="0" applyFont="1" applyBorder="1" applyAlignment="1">
      <alignment horizontal="center" vertical="top" wrapText="1"/>
    </xf>
    <xf numFmtId="0" fontId="88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74" fillId="0" borderId="12" xfId="0" applyFont="1" applyBorder="1" applyAlignment="1">
      <alignment vertical="top" wrapText="1"/>
    </xf>
    <xf numFmtId="0" fontId="74" fillId="0" borderId="17" xfId="0" applyFont="1" applyBorder="1" applyAlignment="1">
      <alignment vertical="top" wrapText="1"/>
    </xf>
    <xf numFmtId="0" fontId="74" fillId="0" borderId="12" xfId="0" applyFont="1" applyBorder="1" applyAlignment="1">
      <alignment horizontal="left" vertical="top" wrapText="1"/>
    </xf>
    <xf numFmtId="0" fontId="74" fillId="0" borderId="17" xfId="0" applyFont="1" applyBorder="1" applyAlignment="1">
      <alignment horizontal="left" vertical="top" wrapText="1"/>
    </xf>
    <xf numFmtId="14" fontId="85" fillId="0" borderId="12" xfId="0" applyNumberFormat="1" applyFont="1" applyBorder="1" applyAlignment="1">
      <alignment horizontal="center" vertical="top" wrapText="1"/>
    </xf>
    <xf numFmtId="14" fontId="85" fillId="0" borderId="17" xfId="0" applyNumberFormat="1" applyFont="1" applyBorder="1" applyAlignment="1">
      <alignment horizontal="center" vertical="top" wrapText="1"/>
    </xf>
    <xf numFmtId="14" fontId="85" fillId="0" borderId="11" xfId="0" applyNumberFormat="1" applyFont="1" applyBorder="1" applyAlignment="1">
      <alignment horizontal="center" vertical="top" wrapText="1"/>
    </xf>
    <xf numFmtId="0" fontId="74" fillId="0" borderId="11" xfId="0" applyFont="1" applyBorder="1" applyAlignment="1">
      <alignment horizontal="left" vertical="top" wrapText="1"/>
    </xf>
    <xf numFmtId="0" fontId="76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5" fillId="0" borderId="17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81" fillId="0" borderId="17" xfId="0" applyFont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 wrapText="1"/>
    </xf>
    <xf numFmtId="15" fontId="74" fillId="0" borderId="17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top" wrapText="1"/>
    </xf>
    <xf numFmtId="0" fontId="3" fillId="0" borderId="21" xfId="0" applyFont="1" applyBorder="1" applyAlignment="1" quotePrefix="1">
      <alignment horizontal="center" vertical="top" wrapText="1"/>
    </xf>
    <xf numFmtId="0" fontId="3" fillId="0" borderId="22" xfId="0" applyFont="1" applyBorder="1" applyAlignment="1">
      <alignment vertical="top"/>
    </xf>
    <xf numFmtId="0" fontId="6" fillId="0" borderId="18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8" xfId="0" applyFont="1" applyBorder="1" applyAlignment="1">
      <alignment horizontal="left" vertical="top" wrapText="1"/>
    </xf>
    <xf numFmtId="14" fontId="12" fillId="0" borderId="18" xfId="0" applyNumberFormat="1" applyFont="1" applyBorder="1" applyAlignment="1">
      <alignment horizontal="center" vertical="top" wrapText="1"/>
    </xf>
    <xf numFmtId="14" fontId="11" fillId="0" borderId="18" xfId="0" applyNumberFormat="1" applyFont="1" applyBorder="1" applyAlignment="1">
      <alignment horizontal="center" vertical="top" wrapText="1"/>
    </xf>
    <xf numFmtId="0" fontId="3" fillId="0" borderId="18" xfId="0" applyFont="1" applyBorder="1" applyAlignment="1" quotePrefix="1">
      <alignment horizontal="center" vertical="top" wrapText="1"/>
    </xf>
    <xf numFmtId="0" fontId="78" fillId="0" borderId="18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14" fontId="12" fillId="0" borderId="0" xfId="0" applyNumberFormat="1" applyFont="1" applyBorder="1" applyAlignment="1">
      <alignment horizontal="center" vertical="top" wrapText="1"/>
    </xf>
    <xf numFmtId="14" fontId="11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 quotePrefix="1">
      <alignment horizontal="center" vertical="top" wrapText="1"/>
    </xf>
    <xf numFmtId="2" fontId="3" fillId="0" borderId="0" xfId="0" applyNumberFormat="1" applyFont="1" applyBorder="1" applyAlignment="1" quotePrefix="1">
      <alignment horizontal="center" vertical="top" wrapText="1"/>
    </xf>
    <xf numFmtId="0" fontId="78" fillId="0" borderId="0" xfId="0" applyFont="1" applyBorder="1" applyAlignment="1">
      <alignment vertical="top" wrapText="1"/>
    </xf>
    <xf numFmtId="2" fontId="3" fillId="0" borderId="18" xfId="0" applyNumberFormat="1" applyFont="1" applyBorder="1" applyAlignment="1" quotePrefix="1">
      <alignment horizontal="center" vertical="top" wrapText="1"/>
    </xf>
    <xf numFmtId="0" fontId="75" fillId="0" borderId="0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74" fillId="0" borderId="18" xfId="0" applyFont="1" applyBorder="1" applyAlignment="1">
      <alignment vertical="top" wrapText="1"/>
    </xf>
    <xf numFmtId="0" fontId="2" fillId="0" borderId="18" xfId="0" applyFont="1" applyBorder="1" applyAlignment="1">
      <alignment horizontal="left" vertical="top" wrapText="1"/>
    </xf>
    <xf numFmtId="0" fontId="40" fillId="0" borderId="18" xfId="0" applyFont="1" applyBorder="1" applyAlignment="1">
      <alignment horizontal="center" vertical="top" wrapText="1"/>
    </xf>
    <xf numFmtId="14" fontId="85" fillId="0" borderId="18" xfId="0" applyNumberFormat="1" applyFont="1" applyBorder="1" applyAlignment="1">
      <alignment horizontal="center" vertical="top" wrapText="1"/>
    </xf>
    <xf numFmtId="14" fontId="81" fillId="0" borderId="18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83" fillId="0" borderId="18" xfId="0" applyFont="1" applyBorder="1" applyAlignment="1">
      <alignment vertical="top" wrapText="1"/>
    </xf>
    <xf numFmtId="0" fontId="6" fillId="0" borderId="17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7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91" fillId="0" borderId="0" xfId="0" applyFont="1" applyBorder="1" applyAlignment="1">
      <alignment vertical="top" wrapText="1"/>
    </xf>
    <xf numFmtId="0" fontId="74" fillId="0" borderId="0" xfId="0" applyFont="1" applyBorder="1" applyAlignment="1">
      <alignment horizontal="center" vertical="center" wrapText="1"/>
    </xf>
    <xf numFmtId="0" fontId="32" fillId="0" borderId="13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48" fillId="0" borderId="13" xfId="0" applyFont="1" applyBorder="1" applyAlignment="1">
      <alignment vertical="center" wrapText="1"/>
    </xf>
    <xf numFmtId="0" fontId="74" fillId="0" borderId="13" xfId="0" applyFont="1" applyBorder="1" applyAlignment="1">
      <alignment/>
    </xf>
    <xf numFmtId="0" fontId="78" fillId="0" borderId="19" xfId="0" applyFont="1" applyBorder="1" applyAlignment="1">
      <alignment vertical="top" wrapText="1"/>
    </xf>
    <xf numFmtId="0" fontId="75" fillId="0" borderId="12" xfId="0" applyFont="1" applyBorder="1" applyAlignment="1">
      <alignment horizontal="center" vertical="top" wrapText="1"/>
    </xf>
    <xf numFmtId="0" fontId="75" fillId="33" borderId="12" xfId="0" applyFont="1" applyFill="1" applyBorder="1" applyAlignment="1">
      <alignment horizontal="center" vertical="top" wrapText="1"/>
    </xf>
    <xf numFmtId="0" fontId="75" fillId="0" borderId="11" xfId="0" applyFont="1" applyBorder="1" applyAlignment="1">
      <alignment horizontal="center" vertical="top" wrapText="1"/>
    </xf>
    <xf numFmtId="0" fontId="75" fillId="33" borderId="11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75" fillId="33" borderId="17" xfId="0" applyFont="1" applyFill="1" applyBorder="1" applyAlignment="1">
      <alignment horizontal="center" vertical="top" wrapText="1"/>
    </xf>
    <xf numFmtId="0" fontId="75" fillId="33" borderId="17" xfId="0" applyFont="1" applyFill="1" applyBorder="1" applyAlignment="1">
      <alignment vertical="top" wrapText="1"/>
    </xf>
    <xf numFmtId="0" fontId="75" fillId="33" borderId="11" xfId="0" applyFont="1" applyFill="1" applyBorder="1" applyAlignment="1">
      <alignment vertical="top" wrapText="1"/>
    </xf>
    <xf numFmtId="0" fontId="75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14" fontId="6" fillId="0" borderId="17" xfId="0" applyNumberFormat="1" applyFont="1" applyBorder="1" applyAlignment="1">
      <alignment vertical="top" wrapText="1"/>
    </xf>
    <xf numFmtId="0" fontId="7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top" wrapText="1"/>
    </xf>
    <xf numFmtId="15" fontId="75" fillId="0" borderId="17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14" fontId="6" fillId="0" borderId="12" xfId="0" applyNumberFormat="1" applyFont="1" applyBorder="1" applyAlignment="1">
      <alignment horizontal="center" vertical="top" wrapText="1"/>
    </xf>
    <xf numFmtId="15" fontId="75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top" wrapText="1"/>
    </xf>
    <xf numFmtId="14" fontId="6" fillId="0" borderId="17" xfId="0" applyNumberFormat="1" applyFont="1" applyBorder="1" applyAlignment="1">
      <alignment horizontal="center" vertical="top" wrapText="1"/>
    </xf>
    <xf numFmtId="0" fontId="6" fillId="0" borderId="17" xfId="0" applyFont="1" applyBorder="1" applyAlignment="1" quotePrefix="1">
      <alignment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14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 quotePrefix="1">
      <alignment vertical="top" wrapText="1"/>
    </xf>
    <xf numFmtId="0" fontId="6" fillId="0" borderId="11" xfId="0" applyFont="1" applyBorder="1" applyAlignment="1">
      <alignment vertical="top"/>
    </xf>
    <xf numFmtId="2" fontId="6" fillId="0" borderId="11" xfId="0" applyNumberFormat="1" applyFont="1" applyBorder="1" applyAlignment="1" quotePrefix="1">
      <alignment vertical="top"/>
    </xf>
    <xf numFmtId="14" fontId="6" fillId="0" borderId="17" xfId="0" applyNumberFormat="1" applyFont="1" applyBorder="1" applyAlignment="1">
      <alignment horizontal="left" vertical="top" wrapText="1"/>
    </xf>
    <xf numFmtId="0" fontId="6" fillId="0" borderId="17" xfId="0" applyFont="1" applyBorder="1" applyAlignment="1" quotePrefix="1">
      <alignment horizontal="center" vertical="top" wrapText="1"/>
    </xf>
    <xf numFmtId="14" fontId="6" fillId="0" borderId="11" xfId="0" applyNumberFormat="1" applyFont="1" applyBorder="1" applyAlignment="1">
      <alignment horizontal="left" vertical="top" wrapText="1"/>
    </xf>
    <xf numFmtId="0" fontId="6" fillId="0" borderId="11" xfId="0" applyFont="1" applyBorder="1" applyAlignment="1" quotePrefix="1">
      <alignment horizontal="center" vertical="top" wrapText="1"/>
    </xf>
    <xf numFmtId="0" fontId="6" fillId="0" borderId="12" xfId="0" applyFont="1" applyBorder="1" applyAlignment="1" quotePrefix="1">
      <alignment horizontal="center" vertical="center"/>
    </xf>
    <xf numFmtId="2" fontId="6" fillId="0" borderId="12" xfId="0" applyNumberFormat="1" applyFont="1" applyBorder="1" applyAlignment="1" quotePrefix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/>
    </xf>
    <xf numFmtId="2" fontId="6" fillId="0" borderId="17" xfId="0" applyNumberFormat="1" applyFont="1" applyBorder="1" applyAlignment="1" quotePrefix="1">
      <alignment horizontal="center" vertical="top"/>
    </xf>
    <xf numFmtId="0" fontId="6" fillId="0" borderId="21" xfId="0" applyFont="1" applyBorder="1" applyAlignment="1" quotePrefix="1">
      <alignment horizontal="center" vertical="top" wrapText="1"/>
    </xf>
    <xf numFmtId="0" fontId="6" fillId="0" borderId="22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2" fontId="6" fillId="0" borderId="17" xfId="0" applyNumberFormat="1" applyFont="1" applyBorder="1" applyAlignment="1" quotePrefix="1">
      <alignment horizontal="center" vertical="top" wrapText="1"/>
    </xf>
    <xf numFmtId="0" fontId="6" fillId="0" borderId="12" xfId="0" applyFont="1" applyBorder="1" applyAlignment="1" quotePrefix="1">
      <alignment horizontal="center" vertical="top" wrapText="1"/>
    </xf>
    <xf numFmtId="0" fontId="6" fillId="0" borderId="12" xfId="0" applyNumberFormat="1" applyFont="1" applyBorder="1" applyAlignment="1" quotePrefix="1">
      <alignment horizontal="center" vertical="top" wrapText="1"/>
    </xf>
    <xf numFmtId="0" fontId="6" fillId="0" borderId="17" xfId="0" applyNumberFormat="1" applyFont="1" applyBorder="1" applyAlignment="1" quotePrefix="1">
      <alignment horizontal="center" vertical="top" wrapText="1"/>
    </xf>
    <xf numFmtId="14" fontId="7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 quotePrefix="1">
      <alignment horizontal="center" vertical="top" wrapText="1"/>
    </xf>
    <xf numFmtId="14" fontId="75" fillId="0" borderId="17" xfId="0" applyNumberFormat="1" applyFont="1" applyBorder="1" applyAlignment="1">
      <alignment horizontal="center" vertical="top" wrapText="1"/>
    </xf>
    <xf numFmtId="14" fontId="75" fillId="0" borderId="11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7" xfId="0" applyFont="1" applyBorder="1" applyAlignment="1" quotePrefix="1">
      <alignment horizontal="center" vertical="top" wrapText="1"/>
    </xf>
    <xf numFmtId="0" fontId="7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0" fontId="75" fillId="0" borderId="12" xfId="0" applyFont="1" applyBorder="1" applyAlignment="1" quotePrefix="1">
      <alignment horizontal="center" vertical="top" wrapText="1"/>
    </xf>
    <xf numFmtId="0" fontId="75" fillId="0" borderId="15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7" xfId="0" applyFont="1" applyBorder="1" applyAlignment="1">
      <alignment vertical="center" wrapText="1"/>
    </xf>
    <xf numFmtId="0" fontId="75" fillId="0" borderId="11" xfId="0" applyFont="1" applyBorder="1" applyAlignment="1" quotePrefix="1">
      <alignment horizontal="center" vertical="top" wrapText="1"/>
    </xf>
    <xf numFmtId="0" fontId="75" fillId="0" borderId="14" xfId="0" applyFont="1" applyBorder="1" applyAlignment="1">
      <alignment horizontal="center" vertical="top" wrapText="1"/>
    </xf>
    <xf numFmtId="14" fontId="75" fillId="0" borderId="12" xfId="0" applyNumberFormat="1" applyFont="1" applyBorder="1" applyAlignment="1">
      <alignment vertical="top" wrapText="1"/>
    </xf>
    <xf numFmtId="14" fontId="75" fillId="0" borderId="17" xfId="0" applyNumberFormat="1" applyFont="1" applyBorder="1" applyAlignment="1">
      <alignment vertical="top" wrapText="1"/>
    </xf>
    <xf numFmtId="0" fontId="5" fillId="0" borderId="17" xfId="0" applyFont="1" applyFill="1" applyBorder="1" applyAlignment="1">
      <alignment horizontal="left" vertical="top" wrapText="1"/>
    </xf>
    <xf numFmtId="14" fontId="75" fillId="0" borderId="17" xfId="0" applyNumberFormat="1" applyFont="1" applyBorder="1" applyAlignment="1">
      <alignment horizontal="left" vertical="top" wrapText="1"/>
    </xf>
    <xf numFmtId="14" fontId="75" fillId="0" borderId="11" xfId="0" applyNumberFormat="1" applyFont="1" applyBorder="1" applyAlignment="1">
      <alignment vertical="top" wrapText="1"/>
    </xf>
    <xf numFmtId="0" fontId="5" fillId="0" borderId="11" xfId="0" applyFont="1" applyBorder="1" applyAlignment="1" quotePrefix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2" xfId="0" applyFont="1" applyBorder="1" applyAlignment="1" quotePrefix="1">
      <alignment horizontal="center" vertical="top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/>
    </xf>
    <xf numFmtId="0" fontId="5" fillId="0" borderId="17" xfId="0" applyFont="1" applyBorder="1" applyAlignment="1">
      <alignment horizontal="center" vertical="top"/>
    </xf>
    <xf numFmtId="0" fontId="5" fillId="0" borderId="17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2" xfId="0" applyFont="1" applyBorder="1" applyAlignment="1" quotePrefix="1">
      <alignment horizontal="center" vertical="top"/>
    </xf>
    <xf numFmtId="0" fontId="5" fillId="0" borderId="12" xfId="0" applyFont="1" applyBorder="1" applyAlignment="1">
      <alignment vertical="center" wrapText="1"/>
    </xf>
    <xf numFmtId="0" fontId="5" fillId="0" borderId="17" xfId="0" applyFont="1" applyBorder="1" applyAlignment="1" quotePrefix="1">
      <alignment horizontal="center" vertical="top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 quotePrefix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14" fontId="7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 quotePrefix="1">
      <alignment horizontal="center" vertical="center"/>
    </xf>
    <xf numFmtId="0" fontId="5" fillId="0" borderId="11" xfId="0" applyFont="1" applyBorder="1" applyAlignment="1">
      <alignment vertical="center" wrapText="1"/>
    </xf>
    <xf numFmtId="0" fontId="75" fillId="0" borderId="12" xfId="0" applyFont="1" applyBorder="1" applyAlignment="1">
      <alignment horizontal="left" vertical="center" wrapText="1"/>
    </xf>
    <xf numFmtId="0" fontId="6" fillId="0" borderId="12" xfId="0" applyFont="1" applyBorder="1" applyAlignment="1" quotePrefix="1">
      <alignment horizontal="left" vertical="center"/>
    </xf>
    <xf numFmtId="0" fontId="6" fillId="0" borderId="12" xfId="0" applyFont="1" applyBorder="1" applyAlignment="1" quotePrefix="1">
      <alignment horizontal="left" vertical="top" wrapText="1"/>
    </xf>
    <xf numFmtId="0" fontId="75" fillId="0" borderId="11" xfId="0" applyFont="1" applyBorder="1" applyAlignment="1">
      <alignment horizontal="left" vertical="center" wrapText="1"/>
    </xf>
    <xf numFmtId="15" fontId="6" fillId="0" borderId="17" xfId="0" applyNumberFormat="1" applyFont="1" applyBorder="1" applyAlignment="1">
      <alignment horizontal="center" vertical="top" wrapText="1"/>
    </xf>
    <xf numFmtId="0" fontId="75" fillId="0" borderId="17" xfId="0" applyFont="1" applyBorder="1" applyAlignment="1">
      <alignment horizontal="left" vertical="center" wrapText="1"/>
    </xf>
    <xf numFmtId="0" fontId="6" fillId="0" borderId="17" xfId="0" applyFont="1" applyBorder="1" applyAlignment="1" quotePrefix="1">
      <alignment vertical="center" wrapText="1"/>
    </xf>
    <xf numFmtId="2" fontId="6" fillId="0" borderId="17" xfId="0" applyNumberFormat="1" applyFont="1" applyBorder="1" applyAlignment="1" quotePrefix="1">
      <alignment vertical="center"/>
    </xf>
    <xf numFmtId="2" fontId="6" fillId="0" borderId="19" xfId="0" applyNumberFormat="1" applyFont="1" applyBorder="1" applyAlignment="1" quotePrefix="1">
      <alignment vertical="center"/>
    </xf>
    <xf numFmtId="0" fontId="6" fillId="0" borderId="17" xfId="0" applyFont="1" applyBorder="1" applyAlignment="1" quotePrefix="1">
      <alignment horizontal="center" vertical="center" wrapText="1"/>
    </xf>
    <xf numFmtId="15" fontId="75" fillId="0" borderId="11" xfId="0" applyNumberFormat="1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top" wrapText="1"/>
    </xf>
    <xf numFmtId="0" fontId="32" fillId="0" borderId="17" xfId="0" applyFont="1" applyBorder="1" applyAlignment="1">
      <alignment horizontal="center" vertical="top" wrapText="1"/>
    </xf>
    <xf numFmtId="0" fontId="32" fillId="0" borderId="11" xfId="0" applyFont="1" applyBorder="1" applyAlignment="1">
      <alignment horizontal="center" vertical="top" wrapText="1"/>
    </xf>
    <xf numFmtId="0" fontId="88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74" fillId="0" borderId="12" xfId="0" applyFont="1" applyBorder="1" applyAlignment="1">
      <alignment vertical="top" wrapText="1"/>
    </xf>
    <xf numFmtId="0" fontId="74" fillId="0" borderId="17" xfId="0" applyFont="1" applyBorder="1" applyAlignment="1">
      <alignment vertical="top" wrapText="1"/>
    </xf>
    <xf numFmtId="0" fontId="76" fillId="0" borderId="10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left" vertical="top" wrapText="1"/>
    </xf>
    <xf numFmtId="0" fontId="75" fillId="0" borderId="17" xfId="0" applyFont="1" applyBorder="1" applyAlignment="1">
      <alignment horizontal="left" vertical="top" wrapText="1"/>
    </xf>
    <xf numFmtId="0" fontId="75" fillId="0" borderId="12" xfId="0" applyFont="1" applyBorder="1" applyAlignment="1">
      <alignment vertical="top" wrapText="1"/>
    </xf>
    <xf numFmtId="0" fontId="75" fillId="0" borderId="17" xfId="0" applyFont="1" applyBorder="1" applyAlignment="1">
      <alignment vertical="top" wrapText="1"/>
    </xf>
    <xf numFmtId="0" fontId="75" fillId="0" borderId="11" xfId="0" applyFont="1" applyBorder="1" applyAlignment="1">
      <alignment horizontal="left" vertical="top" wrapText="1"/>
    </xf>
    <xf numFmtId="0" fontId="87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75" fillId="0" borderId="12" xfId="0" applyFont="1" applyBorder="1" applyAlignment="1">
      <alignment vertical="top" wrapText="1"/>
    </xf>
    <xf numFmtId="0" fontId="75" fillId="0" borderId="17" xfId="0" applyFont="1" applyBorder="1" applyAlignment="1">
      <alignment vertical="top" wrapText="1"/>
    </xf>
    <xf numFmtId="0" fontId="75" fillId="0" borderId="12" xfId="0" applyFont="1" applyBorder="1" applyAlignment="1">
      <alignment horizontal="left" vertical="top" wrapText="1"/>
    </xf>
    <xf numFmtId="0" fontId="75" fillId="0" borderId="17" xfId="0" applyFont="1" applyBorder="1" applyAlignment="1">
      <alignment horizontal="left" vertical="top" wrapText="1"/>
    </xf>
    <xf numFmtId="0" fontId="75" fillId="0" borderId="11" xfId="0" applyFont="1" applyBorder="1" applyAlignment="1">
      <alignment horizontal="left" vertical="top" wrapText="1"/>
    </xf>
    <xf numFmtId="0" fontId="32" fillId="0" borderId="12" xfId="0" applyFont="1" applyBorder="1" applyAlignment="1">
      <alignment horizontal="center" vertical="top" wrapText="1"/>
    </xf>
    <xf numFmtId="0" fontId="32" fillId="0" borderId="17" xfId="0" applyFont="1" applyBorder="1" applyAlignment="1">
      <alignment horizontal="center" vertical="top" wrapText="1"/>
    </xf>
    <xf numFmtId="0" fontId="32" fillId="0" borderId="11" xfId="0" applyFont="1" applyBorder="1" applyAlignment="1">
      <alignment horizontal="center" vertical="top" wrapText="1"/>
    </xf>
    <xf numFmtId="0" fontId="74" fillId="0" borderId="12" xfId="0" applyFont="1" applyBorder="1" applyAlignment="1">
      <alignment vertical="top" wrapText="1"/>
    </xf>
    <xf numFmtId="0" fontId="74" fillId="0" borderId="17" xfId="0" applyFont="1" applyBorder="1" applyAlignment="1">
      <alignment vertical="top" wrapText="1"/>
    </xf>
    <xf numFmtId="0" fontId="76" fillId="0" borderId="10" xfId="0" applyFont="1" applyBorder="1" applyAlignment="1">
      <alignment horizontal="center" vertical="center" wrapText="1"/>
    </xf>
    <xf numFmtId="2" fontId="6" fillId="0" borderId="12" xfId="0" applyNumberFormat="1" applyFont="1" applyBorder="1" applyAlignment="1" quotePrefix="1">
      <alignment horizontal="center" vertical="top" wrapText="1"/>
    </xf>
    <xf numFmtId="0" fontId="87" fillId="0" borderId="0" xfId="0" applyFont="1" applyBorder="1" applyAlignment="1">
      <alignment horizontal="center"/>
    </xf>
    <xf numFmtId="0" fontId="72" fillId="0" borderId="12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95" fillId="0" borderId="12" xfId="0" applyFont="1" applyBorder="1" applyAlignment="1">
      <alignment horizontal="center" vertical="center" wrapText="1"/>
    </xf>
    <xf numFmtId="0" fontId="95" fillId="0" borderId="11" xfId="0" applyFont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76" fillId="0" borderId="23" xfId="0" applyFont="1" applyBorder="1" applyAlignment="1">
      <alignment horizontal="center" vertical="center" wrapText="1"/>
    </xf>
    <xf numFmtId="0" fontId="76" fillId="0" borderId="20" xfId="0" applyFont="1" applyBorder="1" applyAlignment="1">
      <alignment horizontal="center" vertical="center" wrapText="1"/>
    </xf>
    <xf numFmtId="0" fontId="76" fillId="0" borderId="24" xfId="0" applyFont="1" applyBorder="1" applyAlignment="1">
      <alignment horizontal="center" vertical="center" wrapText="1"/>
    </xf>
    <xf numFmtId="0" fontId="76" fillId="0" borderId="12" xfId="0" applyFont="1" applyBorder="1" applyAlignment="1">
      <alignment vertical="center" wrapText="1"/>
    </xf>
    <xf numFmtId="0" fontId="7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75" fillId="0" borderId="12" xfId="0" applyFont="1" applyBorder="1" applyAlignment="1">
      <alignment horizontal="left" vertical="top" wrapText="1"/>
    </xf>
    <xf numFmtId="0" fontId="75" fillId="0" borderId="17" xfId="0" applyFont="1" applyBorder="1" applyAlignment="1">
      <alignment horizontal="left" vertical="top" wrapText="1"/>
    </xf>
    <xf numFmtId="0" fontId="75" fillId="0" borderId="12" xfId="0" applyFont="1" applyBorder="1" applyAlignment="1">
      <alignment vertical="top" wrapText="1"/>
    </xf>
    <xf numFmtId="0" fontId="75" fillId="0" borderId="17" xfId="0" applyFont="1" applyBorder="1" applyAlignment="1">
      <alignment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14" fontId="6" fillId="0" borderId="12" xfId="0" applyNumberFormat="1" applyFont="1" applyBorder="1" applyAlignment="1">
      <alignment horizontal="center" vertical="top" wrapText="1"/>
    </xf>
    <xf numFmtId="14" fontId="6" fillId="0" borderId="17" xfId="0" applyNumberFormat="1" applyFont="1" applyBorder="1" applyAlignment="1">
      <alignment horizontal="center" vertical="top" wrapText="1"/>
    </xf>
    <xf numFmtId="14" fontId="6" fillId="0" borderId="11" xfId="0" applyNumberFormat="1" applyFont="1" applyBorder="1" applyAlignment="1">
      <alignment horizontal="center" vertical="top" wrapText="1"/>
    </xf>
    <xf numFmtId="0" fontId="32" fillId="0" borderId="12" xfId="0" applyFont="1" applyBorder="1" applyAlignment="1">
      <alignment horizontal="center" vertical="top" wrapText="1"/>
    </xf>
    <xf numFmtId="0" fontId="32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7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87" fillId="0" borderId="0" xfId="0" applyFont="1" applyAlignment="1">
      <alignment horizontal="center"/>
    </xf>
    <xf numFmtId="0" fontId="96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74" fillId="0" borderId="12" xfId="0" applyFont="1" applyBorder="1" applyAlignment="1">
      <alignment horizontal="left" vertical="top" wrapText="1"/>
    </xf>
    <xf numFmtId="0" fontId="74" fillId="0" borderId="17" xfId="0" applyFont="1" applyBorder="1" applyAlignment="1">
      <alignment horizontal="left" vertical="top" wrapText="1"/>
    </xf>
    <xf numFmtId="0" fontId="74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14" fontId="11" fillId="0" borderId="12" xfId="0" applyNumberFormat="1" applyFont="1" applyBorder="1" applyAlignment="1">
      <alignment horizontal="center" vertical="top" wrapText="1"/>
    </xf>
    <xf numFmtId="14" fontId="11" fillId="0" borderId="17" xfId="0" applyNumberFormat="1" applyFont="1" applyBorder="1" applyAlignment="1">
      <alignment horizontal="center" vertical="top" wrapText="1"/>
    </xf>
    <xf numFmtId="14" fontId="11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14" fontId="12" fillId="0" borderId="12" xfId="0" applyNumberFormat="1" applyFont="1" applyBorder="1" applyAlignment="1">
      <alignment horizontal="center" vertical="top" wrapText="1"/>
    </xf>
    <xf numFmtId="14" fontId="12" fillId="0" borderId="17" xfId="0" applyNumberFormat="1" applyFont="1" applyBorder="1" applyAlignment="1">
      <alignment horizontal="center" vertical="top" wrapText="1"/>
    </xf>
    <xf numFmtId="14" fontId="12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 quotePrefix="1">
      <alignment horizontal="center" vertical="top" wrapText="1"/>
    </xf>
    <xf numFmtId="0" fontId="2" fillId="0" borderId="17" xfId="0" applyFont="1" applyBorder="1" applyAlignment="1" quotePrefix="1">
      <alignment horizontal="center" vertical="top" wrapText="1"/>
    </xf>
    <xf numFmtId="0" fontId="2" fillId="0" borderId="11" xfId="0" applyFont="1" applyBorder="1" applyAlignment="1" quotePrefix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2" fillId="0" borderId="11" xfId="0" applyFont="1" applyBorder="1" applyAlignment="1">
      <alignment horizontal="center" vertical="top" wrapText="1"/>
    </xf>
    <xf numFmtId="14" fontId="85" fillId="0" borderId="12" xfId="0" applyNumberFormat="1" applyFont="1" applyBorder="1" applyAlignment="1">
      <alignment horizontal="center" vertical="top" wrapText="1"/>
    </xf>
    <xf numFmtId="14" fontId="85" fillId="0" borderId="17" xfId="0" applyNumberFormat="1" applyFont="1" applyBorder="1" applyAlignment="1">
      <alignment horizontal="center" vertical="top" wrapText="1"/>
    </xf>
    <xf numFmtId="14" fontId="85" fillId="0" borderId="11" xfId="0" applyNumberFormat="1" applyFont="1" applyBorder="1" applyAlignment="1">
      <alignment horizontal="center" vertical="top" wrapText="1"/>
    </xf>
    <xf numFmtId="0" fontId="72" fillId="0" borderId="17" xfId="0" applyFont="1" applyBorder="1" applyAlignment="1">
      <alignment horizontal="center" vertical="center" wrapText="1"/>
    </xf>
    <xf numFmtId="0" fontId="95" fillId="0" borderId="17" xfId="0" applyFont="1" applyBorder="1" applyAlignment="1">
      <alignment horizontal="center" vertical="center" wrapText="1"/>
    </xf>
    <xf numFmtId="0" fontId="76" fillId="0" borderId="17" xfId="0" applyFont="1" applyBorder="1" applyAlignment="1">
      <alignment horizontal="center" vertical="center" wrapText="1"/>
    </xf>
    <xf numFmtId="0" fontId="76" fillId="0" borderId="14" xfId="0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 quotePrefix="1">
      <alignment horizontal="center" vertical="top" wrapText="1"/>
    </xf>
    <xf numFmtId="0" fontId="3" fillId="0" borderId="17" xfId="0" applyFont="1" applyBorder="1" applyAlignment="1" quotePrefix="1">
      <alignment horizontal="center" vertical="top" wrapText="1"/>
    </xf>
    <xf numFmtId="0" fontId="3" fillId="0" borderId="11" xfId="0" applyFont="1" applyBorder="1" applyAlignment="1" quotePrefix="1">
      <alignment horizontal="center" vertical="top" wrapText="1"/>
    </xf>
    <xf numFmtId="0" fontId="76" fillId="0" borderId="18" xfId="0" applyFont="1" applyBorder="1" applyAlignment="1">
      <alignment horizontal="center" vertical="center" wrapText="1"/>
    </xf>
    <xf numFmtId="0" fontId="74" fillId="0" borderId="12" xfId="0" applyFont="1" applyBorder="1" applyAlignment="1">
      <alignment vertical="top" wrapText="1"/>
    </xf>
    <xf numFmtId="0" fontId="74" fillId="0" borderId="17" xfId="0" applyFont="1" applyBorder="1" applyAlignment="1">
      <alignment vertical="top" wrapText="1"/>
    </xf>
    <xf numFmtId="0" fontId="84" fillId="0" borderId="0" xfId="0" applyFont="1" applyBorder="1" applyAlignment="1">
      <alignment horizontal="center"/>
    </xf>
    <xf numFmtId="0" fontId="76" fillId="0" borderId="17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14" fontId="7" fillId="0" borderId="12" xfId="0" applyNumberFormat="1" applyFont="1" applyBorder="1" applyAlignment="1">
      <alignment horizontal="center" vertical="top" wrapText="1"/>
    </xf>
    <xf numFmtId="14" fontId="7" fillId="0" borderId="17" xfId="0" applyNumberFormat="1" applyFont="1" applyBorder="1" applyAlignment="1">
      <alignment horizontal="center" vertical="top" wrapText="1"/>
    </xf>
    <xf numFmtId="14" fontId="8" fillId="0" borderId="12" xfId="0" applyNumberFormat="1" applyFont="1" applyBorder="1" applyAlignment="1">
      <alignment horizontal="center" vertical="top" wrapText="1"/>
    </xf>
    <xf numFmtId="14" fontId="8" fillId="0" borderId="17" xfId="0" applyNumberFormat="1" applyFont="1" applyBorder="1" applyAlignment="1">
      <alignment horizontal="center" vertical="top" wrapText="1"/>
    </xf>
    <xf numFmtId="0" fontId="3" fillId="0" borderId="12" xfId="0" applyFont="1" applyBorder="1" applyAlignment="1" quotePrefix="1">
      <alignment horizontal="center"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51" fillId="0" borderId="17" xfId="0" applyFont="1" applyBorder="1" applyAlignment="1">
      <alignment horizontal="left" vertical="top" wrapText="1"/>
    </xf>
    <xf numFmtId="0" fontId="5" fillId="0" borderId="12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76" fillId="0" borderId="10" xfId="0" applyFont="1" applyBorder="1" applyAlignment="1">
      <alignment horizontal="center" vertical="center" wrapText="1"/>
    </xf>
    <xf numFmtId="0" fontId="84" fillId="0" borderId="0" xfId="0" applyFont="1" applyAlignment="1">
      <alignment horizontal="center"/>
    </xf>
    <xf numFmtId="0" fontId="74" fillId="0" borderId="12" xfId="0" applyFont="1" applyBorder="1" applyAlignment="1">
      <alignment horizontal="left" vertical="center" wrapText="1"/>
    </xf>
    <xf numFmtId="0" fontId="74" fillId="0" borderId="17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5"/>
  <sheetViews>
    <sheetView zoomScalePageLayoutView="0" workbookViewId="0" topLeftCell="A29">
      <selection activeCell="K36" sqref="K36:K37"/>
    </sheetView>
  </sheetViews>
  <sheetFormatPr defaultColWidth="9.140625" defaultRowHeight="15"/>
  <cols>
    <col min="1" max="1" width="3.57421875" style="41" customWidth="1"/>
    <col min="2" max="2" width="31.57421875" style="11" customWidth="1"/>
    <col min="3" max="3" width="9.8515625" style="14" customWidth="1"/>
    <col min="4" max="4" width="10.140625" style="111" customWidth="1"/>
    <col min="5" max="5" width="5.57421875" style="423" customWidth="1"/>
    <col min="6" max="6" width="9.57421875" style="423" customWidth="1"/>
    <col min="7" max="7" width="13.00390625" style="111" customWidth="1"/>
    <col min="8" max="8" width="10.00390625" style="28" customWidth="1"/>
    <col min="9" max="9" width="4.57421875" style="423" customWidth="1"/>
    <col min="10" max="10" width="5.140625" style="423" customWidth="1"/>
    <col min="11" max="11" width="25.421875" style="111" customWidth="1"/>
    <col min="12" max="12" width="5.7109375" style="423" customWidth="1"/>
    <col min="13" max="13" width="5.57421875" style="423" customWidth="1"/>
    <col min="14" max="14" width="6.28125" style="423" customWidth="1"/>
    <col min="15" max="15" width="5.140625" style="423" customWidth="1"/>
    <col min="16" max="16" width="11.28125" style="111" customWidth="1"/>
    <col min="17" max="17" width="4.57421875" style="423" customWidth="1"/>
    <col min="18" max="18" width="46.421875" style="14" customWidth="1"/>
    <col min="19" max="19" width="6.7109375" style="2" customWidth="1"/>
    <col min="20" max="20" width="9.00390625" style="0" customWidth="1"/>
    <col min="21" max="21" width="1.7109375" style="0" customWidth="1"/>
    <col min="22" max="22" width="17.8515625" style="0" customWidth="1"/>
  </cols>
  <sheetData>
    <row r="1" spans="1:19" ht="15.75">
      <c r="A1" s="656" t="s">
        <v>0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656"/>
      <c r="R1" s="656"/>
      <c r="S1" s="656"/>
    </row>
    <row r="2" spans="1:19" ht="15.75">
      <c r="A2" s="656" t="s">
        <v>316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656"/>
      <c r="Q2" s="656"/>
      <c r="R2" s="656"/>
      <c r="S2" s="656"/>
    </row>
    <row r="3" spans="1:19" ht="5.25" customHeight="1">
      <c r="A3" s="97"/>
      <c r="B3" s="105"/>
      <c r="C3" s="215"/>
      <c r="D3" s="109"/>
      <c r="E3" s="97"/>
      <c r="F3" s="97"/>
      <c r="G3" s="109"/>
      <c r="H3" s="97"/>
      <c r="I3" s="97"/>
      <c r="J3" s="97"/>
      <c r="K3" s="109"/>
      <c r="L3" s="97"/>
      <c r="M3" s="97"/>
      <c r="N3" s="97"/>
      <c r="O3" s="97"/>
      <c r="P3" s="109"/>
      <c r="Q3" s="97"/>
      <c r="R3" s="97"/>
      <c r="S3" s="97"/>
    </row>
    <row r="4" spans="1:19" s="9" customFormat="1" ht="21.75" customHeight="1">
      <c r="A4" s="657" t="s">
        <v>40</v>
      </c>
      <c r="B4" s="659" t="s">
        <v>1</v>
      </c>
      <c r="C4" s="661" t="s">
        <v>2</v>
      </c>
      <c r="D4" s="661" t="s">
        <v>3</v>
      </c>
      <c r="E4" s="663" t="s">
        <v>4</v>
      </c>
      <c r="F4" s="664"/>
      <c r="G4" s="663" t="s">
        <v>7</v>
      </c>
      <c r="H4" s="664"/>
      <c r="I4" s="663" t="s">
        <v>9</v>
      </c>
      <c r="J4" s="664"/>
      <c r="K4" s="663" t="s">
        <v>12</v>
      </c>
      <c r="L4" s="665"/>
      <c r="M4" s="664"/>
      <c r="N4" s="663" t="s">
        <v>15</v>
      </c>
      <c r="O4" s="665"/>
      <c r="P4" s="664"/>
      <c r="Q4" s="661" t="s">
        <v>18</v>
      </c>
      <c r="R4" s="666" t="s">
        <v>19</v>
      </c>
      <c r="S4" s="661" t="s">
        <v>20</v>
      </c>
    </row>
    <row r="5" spans="1:19" s="9" customFormat="1" ht="24" customHeight="1">
      <c r="A5" s="658"/>
      <c r="B5" s="660"/>
      <c r="C5" s="662"/>
      <c r="D5" s="662"/>
      <c r="E5" s="654" t="s">
        <v>5</v>
      </c>
      <c r="F5" s="654" t="s">
        <v>6</v>
      </c>
      <c r="G5" s="654" t="s">
        <v>8</v>
      </c>
      <c r="H5" s="29" t="s">
        <v>6</v>
      </c>
      <c r="I5" s="654" t="s">
        <v>10</v>
      </c>
      <c r="J5" s="654" t="s">
        <v>11</v>
      </c>
      <c r="K5" s="654" t="s">
        <v>13</v>
      </c>
      <c r="L5" s="654" t="s">
        <v>10</v>
      </c>
      <c r="M5" s="654" t="s">
        <v>14</v>
      </c>
      <c r="N5" s="654" t="s">
        <v>16</v>
      </c>
      <c r="O5" s="654" t="s">
        <v>10</v>
      </c>
      <c r="P5" s="654" t="s">
        <v>17</v>
      </c>
      <c r="Q5" s="662"/>
      <c r="R5" s="667"/>
      <c r="S5" s="662"/>
    </row>
    <row r="6" spans="1:19" s="1" customFormat="1" ht="22.5" customHeight="1">
      <c r="A6" s="8">
        <v>1</v>
      </c>
      <c r="B6" s="12">
        <v>2</v>
      </c>
      <c r="C6" s="6">
        <v>3</v>
      </c>
      <c r="D6" s="6">
        <v>4</v>
      </c>
      <c r="E6" s="7">
        <v>5</v>
      </c>
      <c r="F6" s="7">
        <v>6</v>
      </c>
      <c r="G6" s="7">
        <v>7</v>
      </c>
      <c r="H6" s="30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6">
        <v>17</v>
      </c>
      <c r="R6" s="7">
        <v>18</v>
      </c>
      <c r="S6" s="7">
        <v>19</v>
      </c>
    </row>
    <row r="7" spans="1:19" s="1" customFormat="1" ht="24" customHeight="1">
      <c r="A7" s="475">
        <v>1</v>
      </c>
      <c r="B7" s="476" t="s">
        <v>425</v>
      </c>
      <c r="C7" s="476" t="s">
        <v>426</v>
      </c>
      <c r="D7" s="533" t="s">
        <v>435</v>
      </c>
      <c r="E7" s="668" t="s">
        <v>41</v>
      </c>
      <c r="F7" s="535">
        <v>42278</v>
      </c>
      <c r="G7" s="670" t="s">
        <v>427</v>
      </c>
      <c r="H7" s="535">
        <v>43591</v>
      </c>
      <c r="I7" s="523">
        <v>27</v>
      </c>
      <c r="J7" s="523">
        <v>5</v>
      </c>
      <c r="K7" s="646" t="s">
        <v>470</v>
      </c>
      <c r="L7" s="523">
        <v>2015</v>
      </c>
      <c r="M7" s="523"/>
      <c r="N7" s="523" t="s">
        <v>356</v>
      </c>
      <c r="O7" s="523">
        <v>2005</v>
      </c>
      <c r="P7" s="672" t="s">
        <v>471</v>
      </c>
      <c r="Q7" s="536">
        <v>47</v>
      </c>
      <c r="R7" s="537" t="s">
        <v>463</v>
      </c>
      <c r="S7" s="182"/>
    </row>
    <row r="8" spans="1:19" s="1" customFormat="1" ht="22.5" customHeight="1">
      <c r="A8" s="475"/>
      <c r="B8" s="476"/>
      <c r="C8" s="538">
        <v>26615</v>
      </c>
      <c r="D8" s="533"/>
      <c r="E8" s="669"/>
      <c r="F8" s="533"/>
      <c r="G8" s="671"/>
      <c r="H8" s="533"/>
      <c r="I8" s="533"/>
      <c r="J8" s="533"/>
      <c r="K8" s="647"/>
      <c r="L8" s="533"/>
      <c r="M8" s="533"/>
      <c r="N8" s="533"/>
      <c r="O8" s="533"/>
      <c r="P8" s="673"/>
      <c r="Q8" s="476"/>
      <c r="R8" s="537" t="s">
        <v>464</v>
      </c>
      <c r="S8" s="182"/>
    </row>
    <row r="9" spans="1:19" s="1" customFormat="1" ht="22.5" customHeight="1">
      <c r="A9" s="475"/>
      <c r="B9" s="476"/>
      <c r="C9" s="533"/>
      <c r="D9" s="533"/>
      <c r="E9" s="669"/>
      <c r="F9" s="533"/>
      <c r="G9" s="533"/>
      <c r="H9" s="533"/>
      <c r="I9" s="533"/>
      <c r="J9" s="533"/>
      <c r="K9" s="647"/>
      <c r="L9" s="533"/>
      <c r="M9" s="533"/>
      <c r="N9" s="533"/>
      <c r="O9" s="533"/>
      <c r="P9" s="673"/>
      <c r="Q9" s="476"/>
      <c r="R9" s="537" t="s">
        <v>465</v>
      </c>
      <c r="S9" s="182"/>
    </row>
    <row r="10" spans="1:19" s="1" customFormat="1" ht="22.5" customHeight="1">
      <c r="A10" s="475"/>
      <c r="B10" s="476"/>
      <c r="C10" s="533"/>
      <c r="D10" s="533"/>
      <c r="E10" s="669"/>
      <c r="F10" s="533"/>
      <c r="G10" s="533"/>
      <c r="H10" s="533"/>
      <c r="I10" s="533"/>
      <c r="J10" s="533"/>
      <c r="K10" s="647"/>
      <c r="L10" s="533"/>
      <c r="M10" s="533"/>
      <c r="N10" s="533"/>
      <c r="O10" s="533"/>
      <c r="P10" s="673"/>
      <c r="Q10" s="476"/>
      <c r="R10" s="537" t="s">
        <v>466</v>
      </c>
      <c r="S10" s="182"/>
    </row>
    <row r="11" spans="1:19" s="1" customFormat="1" ht="22.5" customHeight="1">
      <c r="A11" s="475"/>
      <c r="B11" s="476"/>
      <c r="C11" s="533"/>
      <c r="D11" s="533"/>
      <c r="E11" s="669"/>
      <c r="F11" s="533"/>
      <c r="G11" s="533"/>
      <c r="H11" s="533"/>
      <c r="I11" s="533"/>
      <c r="J11" s="533"/>
      <c r="K11" s="647"/>
      <c r="L11" s="533"/>
      <c r="M11" s="533"/>
      <c r="N11" s="533"/>
      <c r="O11" s="533"/>
      <c r="P11" s="645"/>
      <c r="Q11" s="476"/>
      <c r="R11" s="537" t="s">
        <v>467</v>
      </c>
      <c r="S11" s="182"/>
    </row>
    <row r="12" spans="1:19" s="1" customFormat="1" ht="22.5" customHeight="1">
      <c r="A12" s="475"/>
      <c r="B12" s="476"/>
      <c r="C12" s="533"/>
      <c r="D12" s="533"/>
      <c r="E12" s="669"/>
      <c r="F12" s="533"/>
      <c r="G12" s="533"/>
      <c r="H12" s="533"/>
      <c r="I12" s="533"/>
      <c r="J12" s="533"/>
      <c r="K12" s="647"/>
      <c r="L12" s="533"/>
      <c r="M12" s="533"/>
      <c r="N12" s="533"/>
      <c r="O12" s="533"/>
      <c r="P12" s="645"/>
      <c r="Q12" s="476"/>
      <c r="R12" s="537" t="s">
        <v>468</v>
      </c>
      <c r="S12" s="182"/>
    </row>
    <row r="13" spans="1:19" s="1" customFormat="1" ht="22.5" customHeight="1">
      <c r="A13" s="475"/>
      <c r="B13" s="476"/>
      <c r="C13" s="533"/>
      <c r="D13" s="533"/>
      <c r="E13" s="669"/>
      <c r="F13" s="533"/>
      <c r="G13" s="533"/>
      <c r="H13" s="533"/>
      <c r="I13" s="533"/>
      <c r="J13" s="533"/>
      <c r="K13" s="647"/>
      <c r="L13" s="533"/>
      <c r="M13" s="533"/>
      <c r="N13" s="533"/>
      <c r="O13" s="533"/>
      <c r="P13" s="645"/>
      <c r="Q13" s="476"/>
      <c r="R13" s="537" t="s">
        <v>469</v>
      </c>
      <c r="S13" s="182"/>
    </row>
    <row r="14" spans="1:19" s="1" customFormat="1" ht="22.5" customHeight="1">
      <c r="A14" s="475"/>
      <c r="B14" s="476"/>
      <c r="C14" s="533"/>
      <c r="D14" s="533"/>
      <c r="E14" s="669"/>
      <c r="F14" s="533"/>
      <c r="G14" s="533"/>
      <c r="H14" s="533"/>
      <c r="I14" s="533"/>
      <c r="J14" s="533"/>
      <c r="K14" s="647"/>
      <c r="L14" s="533"/>
      <c r="M14" s="533"/>
      <c r="N14" s="533"/>
      <c r="O14" s="533"/>
      <c r="P14" s="645"/>
      <c r="Q14" s="476"/>
      <c r="R14" s="537" t="s">
        <v>479</v>
      </c>
      <c r="S14" s="182"/>
    </row>
    <row r="15" spans="1:19" s="1" customFormat="1" ht="22.5" customHeight="1">
      <c r="A15" s="475"/>
      <c r="B15" s="476"/>
      <c r="C15" s="533"/>
      <c r="D15" s="533"/>
      <c r="E15" s="669"/>
      <c r="F15" s="533"/>
      <c r="G15" s="533"/>
      <c r="H15" s="533"/>
      <c r="I15" s="533"/>
      <c r="J15" s="533"/>
      <c r="K15" s="647"/>
      <c r="L15" s="533"/>
      <c r="M15" s="533"/>
      <c r="N15" s="533"/>
      <c r="O15" s="533"/>
      <c r="P15" s="645"/>
      <c r="Q15" s="476"/>
      <c r="R15" s="537" t="s">
        <v>504</v>
      </c>
      <c r="S15" s="182"/>
    </row>
    <row r="16" spans="1:19" s="139" customFormat="1" ht="29.25" customHeight="1">
      <c r="A16" s="650">
        <v>2</v>
      </c>
      <c r="B16" s="149" t="s">
        <v>428</v>
      </c>
      <c r="C16" s="536" t="s">
        <v>329</v>
      </c>
      <c r="D16" s="674" t="s">
        <v>472</v>
      </c>
      <c r="E16" s="668" t="s">
        <v>41</v>
      </c>
      <c r="F16" s="678">
        <v>39904</v>
      </c>
      <c r="G16" s="674" t="s">
        <v>115</v>
      </c>
      <c r="H16" s="678">
        <v>43586</v>
      </c>
      <c r="I16" s="523">
        <v>27</v>
      </c>
      <c r="J16" s="579">
        <v>5</v>
      </c>
      <c r="K16" s="646" t="s">
        <v>521</v>
      </c>
      <c r="L16" s="567">
        <v>2007</v>
      </c>
      <c r="M16" s="626"/>
      <c r="N16" s="534" t="s">
        <v>356</v>
      </c>
      <c r="O16" s="534">
        <v>2015</v>
      </c>
      <c r="P16" s="149" t="s">
        <v>520</v>
      </c>
      <c r="Q16" s="534">
        <v>55</v>
      </c>
      <c r="R16" s="149" t="s">
        <v>527</v>
      </c>
      <c r="S16" s="140"/>
    </row>
    <row r="17" spans="1:19" s="139" customFormat="1" ht="23.25" customHeight="1">
      <c r="A17" s="650"/>
      <c r="B17" s="150"/>
      <c r="C17" s="542">
        <v>23570</v>
      </c>
      <c r="D17" s="675"/>
      <c r="E17" s="669"/>
      <c r="F17" s="679"/>
      <c r="G17" s="675"/>
      <c r="H17" s="679"/>
      <c r="I17" s="533"/>
      <c r="J17" s="533"/>
      <c r="K17" s="647" t="s">
        <v>522</v>
      </c>
      <c r="L17" s="553">
        <v>2010</v>
      </c>
      <c r="M17" s="625"/>
      <c r="N17" s="539"/>
      <c r="O17" s="539"/>
      <c r="P17" s="150"/>
      <c r="Q17" s="539"/>
      <c r="R17" s="150" t="s">
        <v>528</v>
      </c>
      <c r="S17" s="140"/>
    </row>
    <row r="18" spans="1:19" s="139" customFormat="1" ht="57" customHeight="1">
      <c r="A18" s="650"/>
      <c r="B18" s="150"/>
      <c r="C18" s="476"/>
      <c r="D18" s="675"/>
      <c r="E18" s="669"/>
      <c r="F18" s="679"/>
      <c r="G18" s="675"/>
      <c r="H18" s="679"/>
      <c r="I18" s="533"/>
      <c r="J18" s="533"/>
      <c r="K18" s="543" t="s">
        <v>523</v>
      </c>
      <c r="L18" s="627">
        <v>2008</v>
      </c>
      <c r="M18" s="625"/>
      <c r="N18" s="539"/>
      <c r="O18" s="539"/>
      <c r="P18" s="150"/>
      <c r="Q18" s="539"/>
      <c r="R18" s="150" t="s">
        <v>529</v>
      </c>
      <c r="S18" s="140"/>
    </row>
    <row r="19" spans="1:19" s="139" customFormat="1" ht="78" customHeight="1">
      <c r="A19" s="650"/>
      <c r="B19" s="150"/>
      <c r="C19" s="476"/>
      <c r="D19" s="675"/>
      <c r="E19" s="669"/>
      <c r="F19" s="679"/>
      <c r="G19" s="675"/>
      <c r="H19" s="679"/>
      <c r="I19" s="533"/>
      <c r="J19" s="533"/>
      <c r="K19" s="543" t="s">
        <v>524</v>
      </c>
      <c r="L19" s="627">
        <v>2008</v>
      </c>
      <c r="M19" s="625"/>
      <c r="N19" s="539"/>
      <c r="O19" s="539"/>
      <c r="P19" s="150"/>
      <c r="Q19" s="539"/>
      <c r="R19" s="150" t="s">
        <v>530</v>
      </c>
      <c r="S19" s="140"/>
    </row>
    <row r="20" spans="1:19" s="139" customFormat="1" ht="46.5" customHeight="1">
      <c r="A20" s="650"/>
      <c r="B20" s="150"/>
      <c r="C20" s="476"/>
      <c r="D20" s="675"/>
      <c r="E20" s="669"/>
      <c r="F20" s="679"/>
      <c r="G20" s="675"/>
      <c r="H20" s="679"/>
      <c r="I20" s="533"/>
      <c r="J20" s="533"/>
      <c r="K20" s="543" t="s">
        <v>525</v>
      </c>
      <c r="L20" s="627">
        <v>2010</v>
      </c>
      <c r="M20" s="625"/>
      <c r="N20" s="539"/>
      <c r="O20" s="539"/>
      <c r="P20" s="150"/>
      <c r="Q20" s="539"/>
      <c r="R20" s="150" t="s">
        <v>531</v>
      </c>
      <c r="S20" s="140"/>
    </row>
    <row r="21" spans="1:19" s="139" customFormat="1" ht="48" customHeight="1">
      <c r="A21" s="650"/>
      <c r="B21" s="150"/>
      <c r="C21" s="476"/>
      <c r="D21" s="675"/>
      <c r="E21" s="669"/>
      <c r="F21" s="679"/>
      <c r="G21" s="675"/>
      <c r="H21" s="679"/>
      <c r="I21" s="533"/>
      <c r="J21" s="533"/>
      <c r="K21" s="543" t="s">
        <v>526</v>
      </c>
      <c r="L21" s="627">
        <v>2010</v>
      </c>
      <c r="M21" s="625"/>
      <c r="N21" s="539"/>
      <c r="O21" s="539"/>
      <c r="P21" s="150"/>
      <c r="Q21" s="539"/>
      <c r="R21" s="150" t="s">
        <v>532</v>
      </c>
      <c r="S21" s="140"/>
    </row>
    <row r="22" spans="1:19" s="139" customFormat="1" ht="31.5" customHeight="1">
      <c r="A22" s="650"/>
      <c r="B22" s="150"/>
      <c r="C22" s="476"/>
      <c r="D22" s="675"/>
      <c r="E22" s="669"/>
      <c r="F22" s="679"/>
      <c r="G22" s="675"/>
      <c r="H22" s="679"/>
      <c r="I22" s="533"/>
      <c r="J22" s="533"/>
      <c r="K22" s="543"/>
      <c r="L22" s="624"/>
      <c r="M22" s="625"/>
      <c r="N22" s="539"/>
      <c r="O22" s="539"/>
      <c r="P22" s="150"/>
      <c r="Q22" s="539"/>
      <c r="R22" s="150" t="s">
        <v>533</v>
      </c>
      <c r="S22" s="140"/>
    </row>
    <row r="23" spans="1:19" s="139" customFormat="1" ht="31.5" customHeight="1">
      <c r="A23" s="650"/>
      <c r="B23" s="150"/>
      <c r="C23" s="476"/>
      <c r="D23" s="675"/>
      <c r="E23" s="669"/>
      <c r="F23" s="679"/>
      <c r="G23" s="675"/>
      <c r="H23" s="679"/>
      <c r="I23" s="533"/>
      <c r="J23" s="533"/>
      <c r="K23" s="543"/>
      <c r="L23" s="624"/>
      <c r="M23" s="625"/>
      <c r="N23" s="539"/>
      <c r="O23" s="539"/>
      <c r="P23" s="150"/>
      <c r="Q23" s="539"/>
      <c r="R23" s="150" t="s">
        <v>534</v>
      </c>
      <c r="S23" s="140"/>
    </row>
    <row r="24" spans="1:19" s="139" customFormat="1" ht="22.5" customHeight="1">
      <c r="A24" s="362"/>
      <c r="B24" s="150"/>
      <c r="C24" s="628"/>
      <c r="D24" s="676"/>
      <c r="E24" s="677"/>
      <c r="F24" s="680"/>
      <c r="G24" s="676"/>
      <c r="H24" s="680"/>
      <c r="I24" s="48"/>
      <c r="J24" s="549"/>
      <c r="K24" s="546"/>
      <c r="L24" s="48"/>
      <c r="M24" s="551"/>
      <c r="N24" s="547"/>
      <c r="O24" s="547"/>
      <c r="P24" s="48"/>
      <c r="Q24" s="547"/>
      <c r="R24" s="48" t="s">
        <v>535</v>
      </c>
      <c r="S24" s="141"/>
    </row>
    <row r="25" spans="1:19" s="139" customFormat="1" ht="29.25" customHeight="1">
      <c r="A25" s="650">
        <v>3</v>
      </c>
      <c r="B25" s="150" t="s">
        <v>325</v>
      </c>
      <c r="C25" s="476" t="s">
        <v>329</v>
      </c>
      <c r="D25" s="543" t="s">
        <v>326</v>
      </c>
      <c r="E25" s="543" t="s">
        <v>41</v>
      </c>
      <c r="F25" s="552">
        <v>42095</v>
      </c>
      <c r="G25" s="543" t="s">
        <v>327</v>
      </c>
      <c r="H25" s="544">
        <v>43260</v>
      </c>
      <c r="I25" s="539">
        <v>30</v>
      </c>
      <c r="J25" s="553">
        <v>10</v>
      </c>
      <c r="K25" s="543" t="s">
        <v>78</v>
      </c>
      <c r="L25" s="539"/>
      <c r="M25" s="539">
        <v>91.1</v>
      </c>
      <c r="N25" s="539" t="s">
        <v>50</v>
      </c>
      <c r="O25" s="539">
        <v>2003</v>
      </c>
      <c r="P25" s="150" t="s">
        <v>72</v>
      </c>
      <c r="Q25" s="539">
        <v>52</v>
      </c>
      <c r="R25" s="543" t="s">
        <v>474</v>
      </c>
      <c r="S25" s="140"/>
    </row>
    <row r="26" spans="1:19" s="139" customFormat="1" ht="29.25" customHeight="1">
      <c r="A26" s="362"/>
      <c r="B26" s="150"/>
      <c r="C26" s="542">
        <v>24624</v>
      </c>
      <c r="D26" s="543"/>
      <c r="E26" s="543"/>
      <c r="F26" s="552" t="s">
        <v>214</v>
      </c>
      <c r="G26" s="543"/>
      <c r="H26" s="544"/>
      <c r="I26" s="539"/>
      <c r="J26" s="553"/>
      <c r="K26" s="543"/>
      <c r="L26" s="539"/>
      <c r="M26" s="539"/>
      <c r="N26" s="539" t="s">
        <v>52</v>
      </c>
      <c r="O26" s="539">
        <v>2012</v>
      </c>
      <c r="P26" s="150" t="s">
        <v>354</v>
      </c>
      <c r="Q26" s="539"/>
      <c r="R26" s="543" t="s">
        <v>477</v>
      </c>
      <c r="S26" s="140"/>
    </row>
    <row r="27" spans="1:19" s="139" customFormat="1" ht="32.25" customHeight="1">
      <c r="A27" s="363"/>
      <c r="B27" s="48"/>
      <c r="C27" s="546"/>
      <c r="D27" s="546"/>
      <c r="E27" s="546"/>
      <c r="F27" s="554"/>
      <c r="G27" s="546"/>
      <c r="H27" s="548"/>
      <c r="I27" s="547"/>
      <c r="J27" s="555"/>
      <c r="K27" s="546"/>
      <c r="L27" s="547"/>
      <c r="M27" s="547"/>
      <c r="N27" s="547"/>
      <c r="O27" s="547"/>
      <c r="P27" s="48"/>
      <c r="Q27" s="547"/>
      <c r="R27" s="543" t="s">
        <v>478</v>
      </c>
      <c r="S27" s="141"/>
    </row>
    <row r="28" spans="1:19" s="139" customFormat="1" ht="39" customHeight="1">
      <c r="A28" s="681">
        <v>4</v>
      </c>
      <c r="B28" s="149" t="s">
        <v>429</v>
      </c>
      <c r="C28" s="536" t="s">
        <v>329</v>
      </c>
      <c r="D28" s="674" t="s">
        <v>436</v>
      </c>
      <c r="E28" s="668" t="s">
        <v>42</v>
      </c>
      <c r="F28" s="678">
        <v>43586</v>
      </c>
      <c r="G28" s="674" t="s">
        <v>439</v>
      </c>
      <c r="H28" s="678">
        <v>43586</v>
      </c>
      <c r="I28" s="539">
        <v>18</v>
      </c>
      <c r="J28" s="553"/>
      <c r="K28" s="619"/>
      <c r="L28" s="556"/>
      <c r="M28" s="557"/>
      <c r="N28" s="534" t="s">
        <v>70</v>
      </c>
      <c r="O28" s="567">
        <v>1992</v>
      </c>
      <c r="P28" s="674" t="s">
        <v>473</v>
      </c>
      <c r="Q28" s="558">
        <v>54</v>
      </c>
      <c r="R28" s="540" t="s">
        <v>475</v>
      </c>
      <c r="S28" s="522"/>
    </row>
    <row r="29" spans="1:19" s="139" customFormat="1" ht="27" customHeight="1">
      <c r="A29" s="682"/>
      <c r="B29" s="150"/>
      <c r="C29" s="542">
        <v>24088</v>
      </c>
      <c r="D29" s="675"/>
      <c r="E29" s="669"/>
      <c r="F29" s="679"/>
      <c r="G29" s="675"/>
      <c r="H29" s="679"/>
      <c r="I29" s="150"/>
      <c r="J29" s="545"/>
      <c r="K29" s="510"/>
      <c r="L29" s="559"/>
      <c r="M29" s="560"/>
      <c r="N29" s="539"/>
      <c r="O29" s="539"/>
      <c r="P29" s="675"/>
      <c r="Q29" s="539"/>
      <c r="R29" s="150" t="s">
        <v>476</v>
      </c>
      <c r="S29" s="140"/>
    </row>
    <row r="30" spans="1:19" s="139" customFormat="1" ht="29.25" customHeight="1">
      <c r="A30" s="650"/>
      <c r="B30" s="150"/>
      <c r="C30" s="150"/>
      <c r="D30" s="543"/>
      <c r="E30" s="539"/>
      <c r="F30" s="544"/>
      <c r="G30" s="543"/>
      <c r="H30" s="544"/>
      <c r="I30" s="539"/>
      <c r="J30" s="561"/>
      <c r="K30" s="510"/>
      <c r="L30" s="562"/>
      <c r="M30" s="560"/>
      <c r="N30" s="539"/>
      <c r="O30" s="539"/>
      <c r="P30" s="150"/>
      <c r="Q30" s="539"/>
      <c r="R30" s="150" t="s">
        <v>507</v>
      </c>
      <c r="S30" s="140"/>
    </row>
    <row r="31" spans="1:20" s="139" customFormat="1" ht="22.5" customHeight="1">
      <c r="A31" s="681">
        <v>5</v>
      </c>
      <c r="B31" s="149" t="s">
        <v>430</v>
      </c>
      <c r="C31" s="536" t="s">
        <v>329</v>
      </c>
      <c r="D31" s="674" t="s">
        <v>437</v>
      </c>
      <c r="E31" s="668" t="s">
        <v>42</v>
      </c>
      <c r="F31" s="678">
        <v>38991</v>
      </c>
      <c r="G31" s="674" t="s">
        <v>440</v>
      </c>
      <c r="H31" s="678">
        <v>43586</v>
      </c>
      <c r="I31" s="534">
        <v>36</v>
      </c>
      <c r="J31" s="567"/>
      <c r="K31" s="674" t="s">
        <v>275</v>
      </c>
      <c r="L31" s="563">
        <v>2012</v>
      </c>
      <c r="M31" s="564"/>
      <c r="N31" s="534" t="s">
        <v>52</v>
      </c>
      <c r="O31" s="534">
        <v>2005</v>
      </c>
      <c r="P31" s="683" t="s">
        <v>490</v>
      </c>
      <c r="Q31" s="534">
        <v>57</v>
      </c>
      <c r="R31" s="149" t="s">
        <v>480</v>
      </c>
      <c r="S31" s="138"/>
      <c r="T31" s="432"/>
    </row>
    <row r="32" spans="1:20" s="139" customFormat="1" ht="22.5" customHeight="1">
      <c r="A32" s="682"/>
      <c r="B32" s="150"/>
      <c r="C32" s="542">
        <v>22930</v>
      </c>
      <c r="D32" s="675"/>
      <c r="E32" s="669"/>
      <c r="F32" s="679"/>
      <c r="G32" s="675"/>
      <c r="H32" s="679"/>
      <c r="I32" s="539"/>
      <c r="J32" s="561"/>
      <c r="K32" s="675"/>
      <c r="L32" s="565"/>
      <c r="M32" s="566"/>
      <c r="N32" s="539"/>
      <c r="O32" s="539"/>
      <c r="P32" s="684"/>
      <c r="Q32" s="539"/>
      <c r="R32" s="150" t="s">
        <v>481</v>
      </c>
      <c r="S32" s="140"/>
      <c r="T32" s="432"/>
    </row>
    <row r="33" spans="1:20" s="139" customFormat="1" ht="22.5" customHeight="1">
      <c r="A33" s="682"/>
      <c r="B33" s="150"/>
      <c r="C33" s="542"/>
      <c r="D33" s="675"/>
      <c r="E33" s="669"/>
      <c r="F33" s="679"/>
      <c r="G33" s="675"/>
      <c r="H33" s="679"/>
      <c r="I33" s="539"/>
      <c r="J33" s="561"/>
      <c r="K33" s="543"/>
      <c r="L33" s="565"/>
      <c r="M33" s="566"/>
      <c r="N33" s="539"/>
      <c r="O33" s="539"/>
      <c r="P33" s="150"/>
      <c r="Q33" s="539"/>
      <c r="R33" s="150" t="s">
        <v>482</v>
      </c>
      <c r="S33" s="140"/>
      <c r="T33" s="432"/>
    </row>
    <row r="34" spans="1:20" s="139" customFormat="1" ht="22.5" customHeight="1">
      <c r="A34" s="682"/>
      <c r="B34" s="150"/>
      <c r="C34" s="542"/>
      <c r="D34" s="675"/>
      <c r="E34" s="669"/>
      <c r="F34" s="679"/>
      <c r="G34" s="675"/>
      <c r="H34" s="679"/>
      <c r="I34" s="539"/>
      <c r="J34" s="561"/>
      <c r="K34" s="543"/>
      <c r="L34" s="565"/>
      <c r="M34" s="566"/>
      <c r="N34" s="539"/>
      <c r="O34" s="539"/>
      <c r="P34" s="150"/>
      <c r="Q34" s="539"/>
      <c r="R34" s="150" t="s">
        <v>483</v>
      </c>
      <c r="S34" s="140"/>
      <c r="T34" s="432"/>
    </row>
    <row r="35" spans="1:20" s="139" customFormat="1" ht="22.5" customHeight="1">
      <c r="A35" s="682"/>
      <c r="B35" s="150"/>
      <c r="C35" s="542"/>
      <c r="D35" s="675"/>
      <c r="E35" s="669"/>
      <c r="F35" s="679"/>
      <c r="G35" s="675"/>
      <c r="H35" s="679"/>
      <c r="I35" s="539"/>
      <c r="J35" s="561"/>
      <c r="K35" s="543"/>
      <c r="L35" s="565"/>
      <c r="M35" s="566"/>
      <c r="N35" s="539"/>
      <c r="O35" s="539"/>
      <c r="P35" s="150"/>
      <c r="Q35" s="539"/>
      <c r="R35" s="150" t="s">
        <v>484</v>
      </c>
      <c r="S35" s="140"/>
      <c r="T35" s="432"/>
    </row>
    <row r="36" spans="1:20" s="139" customFormat="1" ht="22.5" customHeight="1">
      <c r="A36" s="682"/>
      <c r="B36" s="150"/>
      <c r="C36" s="542"/>
      <c r="D36" s="675"/>
      <c r="E36" s="669"/>
      <c r="F36" s="679"/>
      <c r="G36" s="675"/>
      <c r="H36" s="679"/>
      <c r="I36" s="539"/>
      <c r="J36" s="561"/>
      <c r="K36" s="543"/>
      <c r="L36" s="565"/>
      <c r="M36" s="566"/>
      <c r="N36" s="539"/>
      <c r="O36" s="539"/>
      <c r="P36" s="150"/>
      <c r="Q36" s="539"/>
      <c r="R36" s="150" t="s">
        <v>485</v>
      </c>
      <c r="S36" s="140"/>
      <c r="T36" s="432"/>
    </row>
    <row r="37" spans="1:20" s="139" customFormat="1" ht="22.5" customHeight="1">
      <c r="A37" s="682"/>
      <c r="B37" s="150"/>
      <c r="C37" s="542"/>
      <c r="D37" s="675"/>
      <c r="E37" s="669"/>
      <c r="F37" s="679"/>
      <c r="G37" s="675"/>
      <c r="H37" s="679"/>
      <c r="I37" s="539"/>
      <c r="J37" s="561"/>
      <c r="K37" s="543"/>
      <c r="L37" s="565"/>
      <c r="M37" s="566"/>
      <c r="N37" s="539"/>
      <c r="O37" s="539"/>
      <c r="P37" s="150"/>
      <c r="Q37" s="539"/>
      <c r="R37" s="150" t="s">
        <v>486</v>
      </c>
      <c r="S37" s="140"/>
      <c r="T37" s="432"/>
    </row>
    <row r="38" spans="1:20" s="139" customFormat="1" ht="22.5" customHeight="1">
      <c r="A38" s="682"/>
      <c r="B38" s="150"/>
      <c r="C38" s="542"/>
      <c r="D38" s="675"/>
      <c r="E38" s="669"/>
      <c r="F38" s="679"/>
      <c r="G38" s="675"/>
      <c r="H38" s="679"/>
      <c r="I38" s="539"/>
      <c r="J38" s="561"/>
      <c r="K38" s="543"/>
      <c r="L38" s="565"/>
      <c r="M38" s="566"/>
      <c r="N38" s="539"/>
      <c r="O38" s="539"/>
      <c r="P38" s="150"/>
      <c r="Q38" s="539"/>
      <c r="R38" s="150" t="s">
        <v>487</v>
      </c>
      <c r="S38" s="140"/>
      <c r="T38" s="432"/>
    </row>
    <row r="39" spans="1:20" s="139" customFormat="1" ht="22.5" customHeight="1">
      <c r="A39" s="682"/>
      <c r="B39" s="150"/>
      <c r="C39" s="542"/>
      <c r="D39" s="675"/>
      <c r="E39" s="669"/>
      <c r="F39" s="679"/>
      <c r="G39" s="675"/>
      <c r="H39" s="679"/>
      <c r="I39" s="539"/>
      <c r="J39" s="561"/>
      <c r="K39" s="543"/>
      <c r="L39" s="565"/>
      <c r="M39" s="566"/>
      <c r="N39" s="539"/>
      <c r="O39" s="539"/>
      <c r="P39" s="150"/>
      <c r="Q39" s="539"/>
      <c r="R39" s="150" t="s">
        <v>488</v>
      </c>
      <c r="S39" s="140"/>
      <c r="T39" s="432"/>
    </row>
    <row r="40" spans="1:20" s="139" customFormat="1" ht="22.5" customHeight="1">
      <c r="A40" s="682"/>
      <c r="B40" s="150"/>
      <c r="C40" s="542"/>
      <c r="D40" s="675"/>
      <c r="E40" s="669"/>
      <c r="F40" s="679"/>
      <c r="G40" s="675"/>
      <c r="H40" s="679"/>
      <c r="I40" s="539"/>
      <c r="J40" s="561"/>
      <c r="K40" s="543"/>
      <c r="L40" s="565"/>
      <c r="M40" s="566"/>
      <c r="N40" s="539"/>
      <c r="O40" s="539"/>
      <c r="P40" s="150"/>
      <c r="Q40" s="539"/>
      <c r="R40" s="150" t="s">
        <v>489</v>
      </c>
      <c r="S40" s="140"/>
      <c r="T40" s="432"/>
    </row>
    <row r="41" spans="1:20" s="139" customFormat="1" ht="26.25" customHeight="1">
      <c r="A41" s="682"/>
      <c r="B41" s="150"/>
      <c r="C41" s="542"/>
      <c r="D41" s="675"/>
      <c r="E41" s="669"/>
      <c r="F41" s="679"/>
      <c r="G41" s="675"/>
      <c r="H41" s="679"/>
      <c r="I41" s="539"/>
      <c r="J41" s="561"/>
      <c r="K41" s="543"/>
      <c r="L41" s="565"/>
      <c r="M41" s="566"/>
      <c r="N41" s="539"/>
      <c r="O41" s="539"/>
      <c r="P41" s="150"/>
      <c r="Q41" s="539"/>
      <c r="R41" s="150" t="s">
        <v>506</v>
      </c>
      <c r="S41" s="140"/>
      <c r="T41" s="432"/>
    </row>
    <row r="42" spans="1:20" s="139" customFormat="1" ht="29.25" customHeight="1">
      <c r="A42" s="649">
        <v>6</v>
      </c>
      <c r="B42" s="149" t="s">
        <v>449</v>
      </c>
      <c r="C42" s="536" t="s">
        <v>329</v>
      </c>
      <c r="D42" s="674" t="s">
        <v>438</v>
      </c>
      <c r="E42" s="534" t="s">
        <v>42</v>
      </c>
      <c r="F42" s="541">
        <v>43009</v>
      </c>
      <c r="G42" s="674" t="s">
        <v>441</v>
      </c>
      <c r="H42" s="678">
        <v>43586</v>
      </c>
      <c r="I42" s="563">
        <v>16</v>
      </c>
      <c r="J42" s="567"/>
      <c r="K42" s="540" t="s">
        <v>63</v>
      </c>
      <c r="L42" s="534">
        <v>2004</v>
      </c>
      <c r="M42" s="568"/>
      <c r="N42" s="534" t="s">
        <v>52</v>
      </c>
      <c r="O42" s="534">
        <v>2001</v>
      </c>
      <c r="P42" s="149" t="s">
        <v>61</v>
      </c>
      <c r="Q42" s="534">
        <v>52</v>
      </c>
      <c r="R42" s="149" t="s">
        <v>491</v>
      </c>
      <c r="S42" s="138"/>
      <c r="T42" s="432"/>
    </row>
    <row r="43" spans="1:20" s="139" customFormat="1" ht="30.75" customHeight="1">
      <c r="A43" s="650"/>
      <c r="B43" s="150"/>
      <c r="C43" s="542">
        <v>24809</v>
      </c>
      <c r="D43" s="675"/>
      <c r="E43" s="539"/>
      <c r="F43" s="544"/>
      <c r="G43" s="675"/>
      <c r="H43" s="679"/>
      <c r="I43" s="565"/>
      <c r="J43" s="553"/>
      <c r="K43" s="543" t="s">
        <v>497</v>
      </c>
      <c r="L43" s="539">
        <v>2008</v>
      </c>
      <c r="M43" s="569"/>
      <c r="N43" s="539"/>
      <c r="O43" s="539"/>
      <c r="P43" s="150"/>
      <c r="Q43" s="539"/>
      <c r="R43" s="150" t="s">
        <v>492</v>
      </c>
      <c r="S43" s="140"/>
      <c r="T43" s="432"/>
    </row>
    <row r="44" spans="1:20" s="139" customFormat="1" ht="22.5" customHeight="1">
      <c r="A44" s="650"/>
      <c r="B44" s="150"/>
      <c r="C44" s="476"/>
      <c r="D44" s="675"/>
      <c r="E44" s="539"/>
      <c r="F44" s="544"/>
      <c r="G44" s="675"/>
      <c r="H44" s="679"/>
      <c r="I44" s="565"/>
      <c r="J44" s="553"/>
      <c r="K44" s="675" t="s">
        <v>498</v>
      </c>
      <c r="L44" s="539">
        <v>2015</v>
      </c>
      <c r="M44" s="569"/>
      <c r="N44" s="539"/>
      <c r="O44" s="539"/>
      <c r="P44" s="150"/>
      <c r="Q44" s="539"/>
      <c r="R44" s="150" t="s">
        <v>493</v>
      </c>
      <c r="S44" s="140"/>
      <c r="T44" s="432"/>
    </row>
    <row r="45" spans="1:20" s="139" customFormat="1" ht="29.25" customHeight="1">
      <c r="A45" s="650"/>
      <c r="B45" s="150"/>
      <c r="C45" s="476"/>
      <c r="D45" s="675"/>
      <c r="E45" s="539"/>
      <c r="F45" s="544"/>
      <c r="G45" s="675"/>
      <c r="H45" s="679"/>
      <c r="I45" s="565"/>
      <c r="J45" s="553"/>
      <c r="K45" s="675"/>
      <c r="L45" s="539"/>
      <c r="M45" s="569"/>
      <c r="N45" s="539"/>
      <c r="O45" s="539"/>
      <c r="P45" s="150"/>
      <c r="Q45" s="539"/>
      <c r="R45" s="150" t="s">
        <v>494</v>
      </c>
      <c r="S45" s="140"/>
      <c r="T45" s="432"/>
    </row>
    <row r="46" spans="1:20" s="139" customFormat="1" ht="29.25" customHeight="1">
      <c r="A46" s="650"/>
      <c r="B46" s="150"/>
      <c r="C46" s="476"/>
      <c r="D46" s="675"/>
      <c r="E46" s="539"/>
      <c r="F46" s="544"/>
      <c r="G46" s="675"/>
      <c r="H46" s="679"/>
      <c r="I46" s="565"/>
      <c r="J46" s="553"/>
      <c r="K46" s="543" t="s">
        <v>499</v>
      </c>
      <c r="L46" s="539">
        <v>2017</v>
      </c>
      <c r="M46" s="569"/>
      <c r="N46" s="539"/>
      <c r="O46" s="539"/>
      <c r="P46" s="150"/>
      <c r="Q46" s="539"/>
      <c r="R46" s="150" t="s">
        <v>495</v>
      </c>
      <c r="S46" s="140"/>
      <c r="T46" s="432"/>
    </row>
    <row r="47" spans="1:20" s="139" customFormat="1" ht="29.25" customHeight="1">
      <c r="A47" s="650"/>
      <c r="B47" s="150"/>
      <c r="C47" s="476"/>
      <c r="D47" s="675"/>
      <c r="E47" s="539"/>
      <c r="F47" s="544"/>
      <c r="G47" s="675"/>
      <c r="H47" s="679"/>
      <c r="I47" s="565"/>
      <c r="J47" s="553"/>
      <c r="K47" s="543"/>
      <c r="L47" s="539"/>
      <c r="M47" s="569"/>
      <c r="N47" s="539"/>
      <c r="O47" s="539"/>
      <c r="P47" s="150"/>
      <c r="Q47" s="539"/>
      <c r="R47" s="150" t="s">
        <v>496</v>
      </c>
      <c r="S47" s="140"/>
      <c r="T47" s="432"/>
    </row>
    <row r="48" spans="1:20" s="139" customFormat="1" ht="27" customHeight="1">
      <c r="A48" s="650"/>
      <c r="B48" s="150"/>
      <c r="C48" s="542"/>
      <c r="D48" s="675"/>
      <c r="E48" s="539"/>
      <c r="F48" s="544"/>
      <c r="G48" s="675"/>
      <c r="H48" s="679"/>
      <c r="I48" s="565"/>
      <c r="J48" s="553"/>
      <c r="K48" s="543"/>
      <c r="L48" s="539"/>
      <c r="M48" s="569"/>
      <c r="N48" s="539"/>
      <c r="O48" s="539"/>
      <c r="P48" s="150"/>
      <c r="Q48" s="539"/>
      <c r="R48" s="150" t="s">
        <v>505</v>
      </c>
      <c r="S48" s="140"/>
      <c r="T48" s="432"/>
    </row>
    <row r="49" spans="1:20" s="139" customFormat="1" ht="27" customHeight="1">
      <c r="A49" s="650"/>
      <c r="B49" s="150"/>
      <c r="C49" s="542"/>
      <c r="D49" s="543"/>
      <c r="E49" s="539"/>
      <c r="F49" s="544"/>
      <c r="G49" s="543"/>
      <c r="H49" s="544"/>
      <c r="I49" s="565"/>
      <c r="J49" s="553"/>
      <c r="K49" s="543"/>
      <c r="L49" s="539"/>
      <c r="M49" s="569"/>
      <c r="N49" s="539"/>
      <c r="O49" s="539"/>
      <c r="P49" s="150"/>
      <c r="Q49" s="539"/>
      <c r="R49" s="150"/>
      <c r="S49" s="140"/>
      <c r="T49" s="432"/>
    </row>
    <row r="50" spans="1:20" s="139" customFormat="1" ht="22.5" customHeight="1">
      <c r="A50" s="649">
        <v>7</v>
      </c>
      <c r="B50" s="149" t="s">
        <v>270</v>
      </c>
      <c r="C50" s="534" t="s">
        <v>139</v>
      </c>
      <c r="D50" s="674" t="s">
        <v>272</v>
      </c>
      <c r="E50" s="534" t="s">
        <v>42</v>
      </c>
      <c r="F50" s="541">
        <v>39539</v>
      </c>
      <c r="G50" s="674" t="s">
        <v>273</v>
      </c>
      <c r="H50" s="541">
        <v>42739</v>
      </c>
      <c r="I50" s="534">
        <v>23</v>
      </c>
      <c r="J50" s="567">
        <v>1</v>
      </c>
      <c r="K50" s="543" t="s">
        <v>275</v>
      </c>
      <c r="L50" s="539">
        <v>2012</v>
      </c>
      <c r="M50" s="566">
        <v>360</v>
      </c>
      <c r="N50" s="534" t="s">
        <v>70</v>
      </c>
      <c r="O50" s="534">
        <v>1990</v>
      </c>
      <c r="P50" s="149" t="s">
        <v>276</v>
      </c>
      <c r="Q50" s="534">
        <v>52</v>
      </c>
      <c r="R50" s="149" t="s">
        <v>278</v>
      </c>
      <c r="S50" s="138"/>
      <c r="T50" s="431"/>
    </row>
    <row r="51" spans="1:20" s="139" customFormat="1" ht="22.5" customHeight="1">
      <c r="A51" s="650"/>
      <c r="B51" s="150"/>
      <c r="C51" s="622">
        <v>24712</v>
      </c>
      <c r="D51" s="675"/>
      <c r="E51" s="539"/>
      <c r="F51" s="544"/>
      <c r="G51" s="675"/>
      <c r="H51" s="544"/>
      <c r="I51" s="539"/>
      <c r="J51" s="553"/>
      <c r="K51" s="543"/>
      <c r="L51" s="539"/>
      <c r="M51" s="566"/>
      <c r="N51" s="539" t="s">
        <v>52</v>
      </c>
      <c r="O51" s="539">
        <v>2002</v>
      </c>
      <c r="P51" s="684" t="s">
        <v>277</v>
      </c>
      <c r="Q51" s="539"/>
      <c r="R51" s="150" t="s">
        <v>279</v>
      </c>
      <c r="S51" s="140"/>
      <c r="T51" s="431"/>
    </row>
    <row r="52" spans="1:20" s="139" customFormat="1" ht="22.5" customHeight="1">
      <c r="A52" s="650"/>
      <c r="B52" s="150"/>
      <c r="C52" s="150"/>
      <c r="D52" s="543"/>
      <c r="E52" s="539"/>
      <c r="F52" s="544"/>
      <c r="G52" s="675"/>
      <c r="H52" s="544"/>
      <c r="I52" s="539"/>
      <c r="J52" s="553"/>
      <c r="K52" s="543"/>
      <c r="L52" s="539"/>
      <c r="M52" s="566"/>
      <c r="N52" s="539"/>
      <c r="O52" s="539"/>
      <c r="P52" s="684"/>
      <c r="Q52" s="539"/>
      <c r="R52" s="150" t="s">
        <v>280</v>
      </c>
      <c r="S52" s="140"/>
      <c r="T52" s="431"/>
    </row>
    <row r="53" spans="1:20" s="139" customFormat="1" ht="22.5" customHeight="1">
      <c r="A53" s="650"/>
      <c r="B53" s="150"/>
      <c r="C53" s="150"/>
      <c r="D53" s="543"/>
      <c r="E53" s="539"/>
      <c r="F53" s="544"/>
      <c r="G53" s="543"/>
      <c r="H53" s="544"/>
      <c r="I53" s="539"/>
      <c r="J53" s="553"/>
      <c r="K53" s="543"/>
      <c r="L53" s="539"/>
      <c r="M53" s="566"/>
      <c r="N53" s="539"/>
      <c r="O53" s="539"/>
      <c r="P53" s="150"/>
      <c r="Q53" s="539"/>
      <c r="R53" s="150" t="s">
        <v>408</v>
      </c>
      <c r="S53" s="140"/>
      <c r="T53" s="431"/>
    </row>
    <row r="54" spans="1:20" s="139" customFormat="1" ht="22.5" customHeight="1">
      <c r="A54" s="650"/>
      <c r="B54" s="150"/>
      <c r="C54" s="150"/>
      <c r="D54" s="543"/>
      <c r="E54" s="539"/>
      <c r="F54" s="544"/>
      <c r="G54" s="543"/>
      <c r="H54" s="544"/>
      <c r="I54" s="539"/>
      <c r="J54" s="553"/>
      <c r="K54" s="543"/>
      <c r="L54" s="539"/>
      <c r="M54" s="566"/>
      <c r="N54" s="539"/>
      <c r="O54" s="539"/>
      <c r="P54" s="150"/>
      <c r="Q54" s="539"/>
      <c r="R54" s="150" t="s">
        <v>407</v>
      </c>
      <c r="S54" s="140"/>
      <c r="T54" s="431"/>
    </row>
    <row r="55" spans="1:20" s="31" customFormat="1" ht="22.5" customHeight="1">
      <c r="A55" s="649">
        <v>8</v>
      </c>
      <c r="B55" s="644" t="s">
        <v>106</v>
      </c>
      <c r="C55" s="672" t="s">
        <v>140</v>
      </c>
      <c r="D55" s="670" t="s">
        <v>107</v>
      </c>
      <c r="E55" s="527" t="s">
        <v>68</v>
      </c>
      <c r="F55" s="570">
        <v>41284</v>
      </c>
      <c r="G55" s="670" t="s">
        <v>108</v>
      </c>
      <c r="H55" s="570">
        <v>41039</v>
      </c>
      <c r="I55" s="527">
        <v>26</v>
      </c>
      <c r="J55" s="571">
        <v>0</v>
      </c>
      <c r="K55" s="574" t="s">
        <v>121</v>
      </c>
      <c r="L55" s="527">
        <v>1996</v>
      </c>
      <c r="M55" s="527">
        <v>250</v>
      </c>
      <c r="N55" s="527" t="s">
        <v>70</v>
      </c>
      <c r="O55" s="527">
        <v>1996</v>
      </c>
      <c r="P55" s="119" t="s">
        <v>145</v>
      </c>
      <c r="Q55" s="527">
        <v>51</v>
      </c>
      <c r="R55" s="119" t="s">
        <v>164</v>
      </c>
      <c r="S55" s="652"/>
      <c r="T55" s="433"/>
    </row>
    <row r="56" spans="1:20" s="31" customFormat="1" ht="22.5" customHeight="1">
      <c r="A56" s="650"/>
      <c r="B56" s="174"/>
      <c r="C56" s="673"/>
      <c r="D56" s="671"/>
      <c r="E56" s="528"/>
      <c r="F56" s="572"/>
      <c r="G56" s="671"/>
      <c r="H56" s="572"/>
      <c r="I56" s="528"/>
      <c r="J56" s="528"/>
      <c r="K56" s="537"/>
      <c r="L56" s="528"/>
      <c r="M56" s="528"/>
      <c r="N56" s="528"/>
      <c r="O56" s="528"/>
      <c r="P56" s="120"/>
      <c r="Q56" s="528"/>
      <c r="R56" s="120" t="s">
        <v>161</v>
      </c>
      <c r="S56" s="653"/>
      <c r="T56" s="433"/>
    </row>
    <row r="57" spans="1:20" s="31" customFormat="1" ht="22.5" customHeight="1">
      <c r="A57" s="650"/>
      <c r="B57" s="174"/>
      <c r="C57" s="174"/>
      <c r="D57" s="647"/>
      <c r="E57" s="528"/>
      <c r="F57" s="572"/>
      <c r="G57" s="671"/>
      <c r="H57" s="572"/>
      <c r="I57" s="528"/>
      <c r="J57" s="528"/>
      <c r="K57" s="537"/>
      <c r="L57" s="528"/>
      <c r="M57" s="528"/>
      <c r="N57" s="528"/>
      <c r="O57" s="528"/>
      <c r="P57" s="120"/>
      <c r="Q57" s="528"/>
      <c r="R57" s="120" t="s">
        <v>162</v>
      </c>
      <c r="S57" s="653"/>
      <c r="T57" s="433"/>
    </row>
    <row r="58" spans="1:20" s="31" customFormat="1" ht="22.5" customHeight="1">
      <c r="A58" s="650"/>
      <c r="B58" s="174"/>
      <c r="C58" s="174"/>
      <c r="D58" s="647"/>
      <c r="E58" s="528"/>
      <c r="F58" s="572"/>
      <c r="G58" s="671"/>
      <c r="H58" s="572"/>
      <c r="I58" s="528"/>
      <c r="J58" s="528"/>
      <c r="K58" s="537"/>
      <c r="L58" s="528"/>
      <c r="M58" s="528"/>
      <c r="N58" s="528" t="s">
        <v>52</v>
      </c>
      <c r="O58" s="528">
        <v>2008</v>
      </c>
      <c r="P58" s="120" t="s">
        <v>122</v>
      </c>
      <c r="Q58" s="528"/>
      <c r="R58" s="120" t="s">
        <v>163</v>
      </c>
      <c r="S58" s="653"/>
      <c r="T58" s="433"/>
    </row>
    <row r="59" spans="1:20" s="31" customFormat="1" ht="22.5" customHeight="1">
      <c r="A59" s="650"/>
      <c r="B59" s="174"/>
      <c r="C59" s="174"/>
      <c r="D59" s="647"/>
      <c r="E59" s="528"/>
      <c r="F59" s="572"/>
      <c r="G59" s="671"/>
      <c r="H59" s="572"/>
      <c r="I59" s="528"/>
      <c r="J59" s="528"/>
      <c r="K59" s="537"/>
      <c r="L59" s="528"/>
      <c r="M59" s="528"/>
      <c r="N59" s="528"/>
      <c r="O59" s="528"/>
      <c r="P59" s="120"/>
      <c r="Q59" s="528"/>
      <c r="R59" s="120" t="s">
        <v>375</v>
      </c>
      <c r="S59" s="653"/>
      <c r="T59" s="433"/>
    </row>
    <row r="60" spans="1:20" s="31" customFormat="1" ht="27.75" customHeight="1">
      <c r="A60" s="651"/>
      <c r="B60" s="171"/>
      <c r="C60" s="171"/>
      <c r="D60" s="648"/>
      <c r="E60" s="529"/>
      <c r="F60" s="573"/>
      <c r="G60" s="685"/>
      <c r="H60" s="573"/>
      <c r="I60" s="529"/>
      <c r="J60" s="529"/>
      <c r="K60" s="577"/>
      <c r="L60" s="529"/>
      <c r="M60" s="529"/>
      <c r="N60" s="529"/>
      <c r="O60" s="529"/>
      <c r="P60" s="107"/>
      <c r="Q60" s="529"/>
      <c r="R60" s="107" t="s">
        <v>376</v>
      </c>
      <c r="S60" s="412"/>
      <c r="T60" s="433"/>
    </row>
    <row r="61" spans="1:20" s="31" customFormat="1" ht="22.5" customHeight="1">
      <c r="A61" s="649">
        <v>9</v>
      </c>
      <c r="B61" s="119" t="s">
        <v>91</v>
      </c>
      <c r="C61" s="644" t="s">
        <v>144</v>
      </c>
      <c r="D61" s="574" t="s">
        <v>92</v>
      </c>
      <c r="E61" s="527" t="s">
        <v>42</v>
      </c>
      <c r="F61" s="570">
        <v>40188</v>
      </c>
      <c r="G61" s="686" t="s">
        <v>409</v>
      </c>
      <c r="H61" s="541">
        <v>40913</v>
      </c>
      <c r="I61" s="527">
        <v>21</v>
      </c>
      <c r="J61" s="571">
        <v>11</v>
      </c>
      <c r="K61" s="574" t="s">
        <v>96</v>
      </c>
      <c r="L61" s="527" t="s">
        <v>49</v>
      </c>
      <c r="M61" s="527" t="s">
        <v>49</v>
      </c>
      <c r="N61" s="527" t="s">
        <v>70</v>
      </c>
      <c r="O61" s="527">
        <v>1993</v>
      </c>
      <c r="P61" s="119" t="s">
        <v>94</v>
      </c>
      <c r="Q61" s="527">
        <f>2019-1969</f>
        <v>50</v>
      </c>
      <c r="R61" s="119" t="s">
        <v>165</v>
      </c>
      <c r="S61" s="652"/>
      <c r="T61" s="433"/>
    </row>
    <row r="62" spans="1:20" s="31" customFormat="1" ht="22.5" customHeight="1">
      <c r="A62" s="650"/>
      <c r="B62" s="120"/>
      <c r="C62" s="645"/>
      <c r="D62" s="537"/>
      <c r="E62" s="528"/>
      <c r="F62" s="572"/>
      <c r="G62" s="687"/>
      <c r="H62" s="544"/>
      <c r="I62" s="528"/>
      <c r="J62" s="575"/>
      <c r="K62" s="537"/>
      <c r="L62" s="528"/>
      <c r="M62" s="528"/>
      <c r="N62" s="528"/>
      <c r="O62" s="528"/>
      <c r="P62" s="120"/>
      <c r="Q62" s="528"/>
      <c r="R62" s="120" t="s">
        <v>231</v>
      </c>
      <c r="S62" s="653"/>
      <c r="T62" s="433"/>
    </row>
    <row r="63" spans="1:20" s="31" customFormat="1" ht="41.25" customHeight="1">
      <c r="A63" s="651"/>
      <c r="B63" s="107"/>
      <c r="C63" s="576"/>
      <c r="D63" s="577"/>
      <c r="E63" s="529"/>
      <c r="F63" s="573"/>
      <c r="G63" s="688"/>
      <c r="H63" s="548"/>
      <c r="I63" s="529"/>
      <c r="J63" s="529"/>
      <c r="K63" s="577"/>
      <c r="L63" s="529"/>
      <c r="M63" s="529"/>
      <c r="N63" s="529" t="s">
        <v>52</v>
      </c>
      <c r="O63" s="529">
        <v>2010</v>
      </c>
      <c r="P63" s="107" t="s">
        <v>95</v>
      </c>
      <c r="Q63" s="529"/>
      <c r="R63" s="107" t="s">
        <v>410</v>
      </c>
      <c r="S63" s="412"/>
      <c r="T63" s="433"/>
    </row>
    <row r="64" spans="1:20" s="31" customFormat="1" ht="22.5" customHeight="1">
      <c r="A64" s="681">
        <v>10</v>
      </c>
      <c r="B64" s="119" t="s">
        <v>432</v>
      </c>
      <c r="C64" s="644" t="s">
        <v>450</v>
      </c>
      <c r="D64" s="686" t="s">
        <v>442</v>
      </c>
      <c r="E64" s="668" t="s">
        <v>43</v>
      </c>
      <c r="F64" s="584"/>
      <c r="G64" s="686" t="s">
        <v>59</v>
      </c>
      <c r="H64" s="541">
        <v>43586</v>
      </c>
      <c r="I64" s="668">
        <v>26</v>
      </c>
      <c r="J64" s="668"/>
      <c r="K64" s="119" t="s">
        <v>501</v>
      </c>
      <c r="L64" s="571">
        <v>2003</v>
      </c>
      <c r="M64" s="571">
        <v>100</v>
      </c>
      <c r="N64" s="527" t="s">
        <v>70</v>
      </c>
      <c r="O64" s="527">
        <v>2008</v>
      </c>
      <c r="P64" s="119" t="s">
        <v>502</v>
      </c>
      <c r="Q64" s="668">
        <v>54</v>
      </c>
      <c r="R64" s="119" t="s">
        <v>500</v>
      </c>
      <c r="S64" s="689"/>
      <c r="T64" s="432"/>
    </row>
    <row r="65" spans="1:20" s="31" customFormat="1" ht="22.5" customHeight="1">
      <c r="A65" s="682"/>
      <c r="B65" s="120"/>
      <c r="C65" s="645"/>
      <c r="D65" s="687"/>
      <c r="E65" s="669"/>
      <c r="F65" s="585"/>
      <c r="G65" s="687"/>
      <c r="H65" s="544"/>
      <c r="I65" s="669"/>
      <c r="J65" s="669"/>
      <c r="K65" s="120"/>
      <c r="L65" s="428"/>
      <c r="M65" s="428"/>
      <c r="N65" s="120"/>
      <c r="O65" s="150"/>
      <c r="P65" s="120"/>
      <c r="Q65" s="669"/>
      <c r="R65" s="107"/>
      <c r="S65" s="690"/>
      <c r="T65" s="432"/>
    </row>
    <row r="66" spans="1:20" s="31" customFormat="1" ht="22.5" customHeight="1">
      <c r="A66" s="649">
        <v>11</v>
      </c>
      <c r="B66" s="94" t="s">
        <v>26</v>
      </c>
      <c r="C66" s="644" t="s">
        <v>38</v>
      </c>
      <c r="D66" s="574" t="s">
        <v>33</v>
      </c>
      <c r="E66" s="94" t="s">
        <v>43</v>
      </c>
      <c r="F66" s="570">
        <v>39092</v>
      </c>
      <c r="G66" s="691" t="s">
        <v>266</v>
      </c>
      <c r="H66" s="570">
        <v>42739</v>
      </c>
      <c r="I66" s="523">
        <v>35</v>
      </c>
      <c r="J66" s="578">
        <v>10</v>
      </c>
      <c r="K66" s="646" t="s">
        <v>86</v>
      </c>
      <c r="L66" s="524">
        <v>2007</v>
      </c>
      <c r="M66" s="523">
        <v>334</v>
      </c>
      <c r="N66" s="523" t="s">
        <v>77</v>
      </c>
      <c r="O66" s="579">
        <v>1982</v>
      </c>
      <c r="P66" s="644" t="s">
        <v>87</v>
      </c>
      <c r="Q66" s="523">
        <v>56</v>
      </c>
      <c r="R66" s="120" t="s">
        <v>382</v>
      </c>
      <c r="S66" s="653"/>
      <c r="T66" s="433"/>
    </row>
    <row r="67" spans="1:20" s="31" customFormat="1" ht="22.5" customHeight="1">
      <c r="A67" s="650"/>
      <c r="B67" s="120"/>
      <c r="C67" s="645"/>
      <c r="D67" s="537"/>
      <c r="E67" s="528"/>
      <c r="F67" s="572"/>
      <c r="G67" s="692"/>
      <c r="H67" s="544"/>
      <c r="I67" s="528"/>
      <c r="J67" s="528"/>
      <c r="K67" s="537"/>
      <c r="L67" s="528"/>
      <c r="M67" s="528"/>
      <c r="N67" s="528"/>
      <c r="O67" s="580"/>
      <c r="P67" s="120"/>
      <c r="Q67" s="528"/>
      <c r="R67" s="581" t="s">
        <v>383</v>
      </c>
      <c r="S67" s="653"/>
      <c r="T67" s="433"/>
    </row>
    <row r="68" spans="1:20" s="31" customFormat="1" ht="27.75" customHeight="1">
      <c r="A68" s="650"/>
      <c r="B68" s="120"/>
      <c r="C68" s="645"/>
      <c r="D68" s="537"/>
      <c r="E68" s="528"/>
      <c r="F68" s="572"/>
      <c r="G68" s="692"/>
      <c r="H68" s="544"/>
      <c r="I68" s="528"/>
      <c r="J68" s="528"/>
      <c r="K68" s="537"/>
      <c r="L68" s="528"/>
      <c r="M68" s="528"/>
      <c r="N68" s="528"/>
      <c r="O68" s="580"/>
      <c r="P68" s="120"/>
      <c r="Q68" s="528"/>
      <c r="R68" s="120" t="s">
        <v>384</v>
      </c>
      <c r="S68" s="653"/>
      <c r="T68" s="433"/>
    </row>
    <row r="69" spans="1:20" ht="39.75" customHeight="1">
      <c r="A69" s="651"/>
      <c r="B69" s="236"/>
      <c r="C69" s="576"/>
      <c r="D69" s="577"/>
      <c r="E69" s="236"/>
      <c r="F69" s="573"/>
      <c r="G69" s="577"/>
      <c r="H69" s="573"/>
      <c r="I69" s="525"/>
      <c r="J69" s="582"/>
      <c r="K69" s="648"/>
      <c r="L69" s="526"/>
      <c r="M69" s="525"/>
      <c r="N69" s="525"/>
      <c r="O69" s="583"/>
      <c r="P69" s="576"/>
      <c r="Q69" s="12"/>
      <c r="R69" s="648" t="s">
        <v>385</v>
      </c>
      <c r="S69" s="6"/>
      <c r="T69" s="434"/>
    </row>
    <row r="70" spans="1:20" s="42" customFormat="1" ht="27.75" customHeight="1">
      <c r="A70" s="649">
        <v>12</v>
      </c>
      <c r="B70" s="119" t="s">
        <v>25</v>
      </c>
      <c r="C70" s="644" t="s">
        <v>146</v>
      </c>
      <c r="D70" s="574" t="s">
        <v>32</v>
      </c>
      <c r="E70" s="527" t="s">
        <v>79</v>
      </c>
      <c r="F70" s="570">
        <v>39457</v>
      </c>
      <c r="G70" s="686" t="s">
        <v>147</v>
      </c>
      <c r="H70" s="570">
        <v>40635</v>
      </c>
      <c r="I70" s="527">
        <v>33</v>
      </c>
      <c r="J70" s="571">
        <v>11</v>
      </c>
      <c r="K70" s="574" t="s">
        <v>149</v>
      </c>
      <c r="L70" s="527">
        <v>1986</v>
      </c>
      <c r="M70" s="527">
        <v>350</v>
      </c>
      <c r="N70" s="527" t="s">
        <v>50</v>
      </c>
      <c r="O70" s="527">
        <v>2004</v>
      </c>
      <c r="P70" s="119" t="s">
        <v>56</v>
      </c>
      <c r="Q70" s="527">
        <f>2019-1962</f>
        <v>57</v>
      </c>
      <c r="R70" s="119" t="s">
        <v>386</v>
      </c>
      <c r="S70" s="43"/>
      <c r="T70" s="174"/>
    </row>
    <row r="71" spans="1:20" s="42" customFormat="1" ht="34.5" customHeight="1">
      <c r="A71" s="650"/>
      <c r="B71" s="120"/>
      <c r="C71" s="645"/>
      <c r="D71" s="537"/>
      <c r="E71" s="528"/>
      <c r="F71" s="572"/>
      <c r="G71" s="687"/>
      <c r="H71" s="572"/>
      <c r="I71" s="528"/>
      <c r="J71" s="528"/>
      <c r="K71" s="537" t="s">
        <v>148</v>
      </c>
      <c r="L71" s="528">
        <v>2007</v>
      </c>
      <c r="M71" s="528">
        <v>350</v>
      </c>
      <c r="N71" s="528"/>
      <c r="O71" s="528"/>
      <c r="P71" s="120"/>
      <c r="Q71" s="528"/>
      <c r="R71" s="537" t="s">
        <v>171</v>
      </c>
      <c r="S71" s="118"/>
      <c r="T71" s="174"/>
    </row>
    <row r="72" spans="1:20" s="42" customFormat="1" ht="22.5" customHeight="1">
      <c r="A72" s="650"/>
      <c r="B72" s="120"/>
      <c r="C72" s="645"/>
      <c r="D72" s="537"/>
      <c r="E72" s="528"/>
      <c r="F72" s="572"/>
      <c r="G72" s="537"/>
      <c r="H72" s="572"/>
      <c r="I72" s="528"/>
      <c r="J72" s="528"/>
      <c r="K72" s="537"/>
      <c r="L72" s="528"/>
      <c r="M72" s="528"/>
      <c r="N72" s="528"/>
      <c r="O72" s="528"/>
      <c r="P72" s="120"/>
      <c r="Q72" s="528"/>
      <c r="R72" s="537" t="s">
        <v>172</v>
      </c>
      <c r="S72" s="118"/>
      <c r="T72" s="174"/>
    </row>
    <row r="73" spans="1:20" s="42" customFormat="1" ht="22.5" customHeight="1">
      <c r="A73" s="650"/>
      <c r="B73" s="120"/>
      <c r="C73" s="645"/>
      <c r="D73" s="537"/>
      <c r="E73" s="528"/>
      <c r="F73" s="572"/>
      <c r="G73" s="537"/>
      <c r="H73" s="572"/>
      <c r="I73" s="528"/>
      <c r="J73" s="528"/>
      <c r="K73" s="537"/>
      <c r="L73" s="528"/>
      <c r="M73" s="528"/>
      <c r="N73" s="528"/>
      <c r="O73" s="528"/>
      <c r="P73" s="120"/>
      <c r="Q73" s="528"/>
      <c r="R73" s="537" t="s">
        <v>387</v>
      </c>
      <c r="S73" s="118"/>
      <c r="T73" s="174"/>
    </row>
    <row r="74" spans="1:20" s="42" customFormat="1" ht="30" customHeight="1">
      <c r="A74" s="651"/>
      <c r="B74" s="107"/>
      <c r="C74" s="576"/>
      <c r="D74" s="577"/>
      <c r="E74" s="529"/>
      <c r="F74" s="573"/>
      <c r="G74" s="577"/>
      <c r="H74" s="573"/>
      <c r="I74" s="529"/>
      <c r="J74" s="529"/>
      <c r="K74" s="577"/>
      <c r="L74" s="529"/>
      <c r="M74" s="529"/>
      <c r="N74" s="529"/>
      <c r="O74" s="529"/>
      <c r="P74" s="107"/>
      <c r="Q74" s="529"/>
      <c r="R74" s="577" t="s">
        <v>388</v>
      </c>
      <c r="S74" s="116"/>
      <c r="T74" s="174"/>
    </row>
    <row r="75" spans="1:20" s="31" customFormat="1" ht="22.5" customHeight="1">
      <c r="A75" s="649">
        <v>13</v>
      </c>
      <c r="B75" s="119" t="s">
        <v>89</v>
      </c>
      <c r="C75" s="584" t="s">
        <v>98</v>
      </c>
      <c r="D75" s="574" t="s">
        <v>90</v>
      </c>
      <c r="E75" s="527" t="s">
        <v>43</v>
      </c>
      <c r="F75" s="570">
        <v>39817</v>
      </c>
      <c r="G75" s="693" t="s">
        <v>394</v>
      </c>
      <c r="H75" s="570">
        <v>40913</v>
      </c>
      <c r="I75" s="527">
        <v>28</v>
      </c>
      <c r="J75" s="527">
        <v>8</v>
      </c>
      <c r="K75" s="574" t="s">
        <v>93</v>
      </c>
      <c r="L75" s="571">
        <v>1991</v>
      </c>
      <c r="M75" s="523" t="s">
        <v>49</v>
      </c>
      <c r="N75" s="524" t="s">
        <v>50</v>
      </c>
      <c r="O75" s="527">
        <v>1998</v>
      </c>
      <c r="P75" s="119" t="s">
        <v>94</v>
      </c>
      <c r="Q75" s="524">
        <v>51</v>
      </c>
      <c r="R75" s="149" t="s">
        <v>241</v>
      </c>
      <c r="S75" s="96"/>
      <c r="T75" s="433"/>
    </row>
    <row r="76" spans="1:20" s="31" customFormat="1" ht="22.5" customHeight="1">
      <c r="A76" s="650"/>
      <c r="B76" s="120"/>
      <c r="C76" s="585"/>
      <c r="D76" s="537"/>
      <c r="E76" s="528"/>
      <c r="F76" s="572"/>
      <c r="G76" s="694"/>
      <c r="H76" s="572"/>
      <c r="I76" s="528"/>
      <c r="J76" s="528"/>
      <c r="K76" s="537"/>
      <c r="L76" s="575"/>
      <c r="M76" s="533"/>
      <c r="N76" s="530"/>
      <c r="O76" s="528"/>
      <c r="P76" s="120"/>
      <c r="Q76" s="531"/>
      <c r="R76" s="150" t="s">
        <v>242</v>
      </c>
      <c r="S76" s="144"/>
      <c r="T76" s="433"/>
    </row>
    <row r="77" spans="1:20" s="31" customFormat="1" ht="22.5" customHeight="1">
      <c r="A77" s="650"/>
      <c r="B77" s="120"/>
      <c r="C77" s="587"/>
      <c r="D77" s="537"/>
      <c r="E77" s="528"/>
      <c r="F77" s="572"/>
      <c r="G77" s="694"/>
      <c r="H77" s="572"/>
      <c r="I77" s="528"/>
      <c r="J77" s="528"/>
      <c r="K77" s="537"/>
      <c r="L77" s="575"/>
      <c r="M77" s="533"/>
      <c r="N77" s="530"/>
      <c r="O77" s="528"/>
      <c r="P77" s="120"/>
      <c r="Q77" s="531"/>
      <c r="R77" s="150" t="s">
        <v>395</v>
      </c>
      <c r="S77" s="144"/>
      <c r="T77" s="433"/>
    </row>
    <row r="78" spans="1:20" s="31" customFormat="1" ht="22.5" customHeight="1">
      <c r="A78" s="650"/>
      <c r="B78" s="120"/>
      <c r="C78" s="585"/>
      <c r="D78" s="537"/>
      <c r="E78" s="528"/>
      <c r="F78" s="572"/>
      <c r="G78" s="694"/>
      <c r="H78" s="572"/>
      <c r="I78" s="528"/>
      <c r="J78" s="528"/>
      <c r="K78" s="537"/>
      <c r="L78" s="575"/>
      <c r="M78" s="533"/>
      <c r="N78" s="530"/>
      <c r="O78" s="528"/>
      <c r="P78" s="120"/>
      <c r="Q78" s="531"/>
      <c r="R78" s="150" t="s">
        <v>244</v>
      </c>
      <c r="S78" s="144"/>
      <c r="T78" s="433"/>
    </row>
    <row r="79" spans="1:20" s="31" customFormat="1" ht="44.25" customHeight="1">
      <c r="A79" s="651"/>
      <c r="B79" s="107"/>
      <c r="C79" s="588"/>
      <c r="D79" s="577"/>
      <c r="E79" s="529"/>
      <c r="F79" s="573"/>
      <c r="G79" s="695"/>
      <c r="H79" s="573"/>
      <c r="I79" s="529"/>
      <c r="J79" s="529"/>
      <c r="K79" s="577"/>
      <c r="L79" s="589"/>
      <c r="M79" s="525"/>
      <c r="N79" s="526"/>
      <c r="O79" s="529"/>
      <c r="P79" s="107"/>
      <c r="Q79" s="532"/>
      <c r="R79" s="48" t="s">
        <v>389</v>
      </c>
      <c r="S79" s="239"/>
      <c r="T79" s="433"/>
    </row>
    <row r="80" spans="1:20" s="31" customFormat="1" ht="22.5" customHeight="1">
      <c r="A80" s="649">
        <v>14</v>
      </c>
      <c r="B80" s="149" t="s">
        <v>101</v>
      </c>
      <c r="C80" s="584" t="s">
        <v>141</v>
      </c>
      <c r="D80" s="574" t="s">
        <v>102</v>
      </c>
      <c r="E80" s="527" t="s">
        <v>43</v>
      </c>
      <c r="F80" s="570">
        <v>42095</v>
      </c>
      <c r="G80" s="693" t="s">
        <v>103</v>
      </c>
      <c r="H80" s="570">
        <v>40918</v>
      </c>
      <c r="I80" s="527">
        <v>27</v>
      </c>
      <c r="J80" s="571">
        <v>10</v>
      </c>
      <c r="K80" s="574" t="s">
        <v>78</v>
      </c>
      <c r="L80" s="527">
        <v>1992</v>
      </c>
      <c r="M80" s="527"/>
      <c r="N80" s="527" t="s">
        <v>52</v>
      </c>
      <c r="O80" s="527">
        <v>2012</v>
      </c>
      <c r="P80" s="119" t="s">
        <v>114</v>
      </c>
      <c r="Q80" s="527">
        <f>2019-1970</f>
        <v>49</v>
      </c>
      <c r="R80" s="574" t="s">
        <v>176</v>
      </c>
      <c r="S80" s="652"/>
      <c r="T80" s="433"/>
    </row>
    <row r="81" spans="1:20" s="31" customFormat="1" ht="22.5" customHeight="1">
      <c r="A81" s="650"/>
      <c r="B81" s="150"/>
      <c r="C81" s="585"/>
      <c r="D81" s="537"/>
      <c r="E81" s="528"/>
      <c r="F81" s="572"/>
      <c r="G81" s="694"/>
      <c r="H81" s="572"/>
      <c r="I81" s="528"/>
      <c r="J81" s="528"/>
      <c r="K81" s="537"/>
      <c r="L81" s="528"/>
      <c r="M81" s="528"/>
      <c r="N81" s="528"/>
      <c r="O81" s="528"/>
      <c r="P81" s="120"/>
      <c r="Q81" s="528"/>
      <c r="R81" s="537" t="s">
        <v>391</v>
      </c>
      <c r="S81" s="653"/>
      <c r="T81" s="433"/>
    </row>
    <row r="82" spans="1:20" s="31" customFormat="1" ht="22.5" customHeight="1">
      <c r="A82" s="650"/>
      <c r="B82" s="150"/>
      <c r="C82" s="585"/>
      <c r="D82" s="537"/>
      <c r="E82" s="528"/>
      <c r="F82" s="572"/>
      <c r="G82" s="586"/>
      <c r="H82" s="572"/>
      <c r="I82" s="528"/>
      <c r="J82" s="528"/>
      <c r="K82" s="537"/>
      <c r="L82" s="528"/>
      <c r="M82" s="528"/>
      <c r="N82" s="528"/>
      <c r="O82" s="528"/>
      <c r="P82" s="120"/>
      <c r="Q82" s="528"/>
      <c r="R82" s="537" t="s">
        <v>390</v>
      </c>
      <c r="S82" s="653"/>
      <c r="T82" s="433"/>
    </row>
    <row r="83" spans="1:20" s="13" customFormat="1" ht="22.5" customHeight="1">
      <c r="A83" s="649">
        <v>15</v>
      </c>
      <c r="B83" s="226" t="s">
        <v>81</v>
      </c>
      <c r="C83" s="149" t="s">
        <v>82</v>
      </c>
      <c r="D83" s="540" t="s">
        <v>83</v>
      </c>
      <c r="E83" s="527" t="s">
        <v>43</v>
      </c>
      <c r="F83" s="541">
        <v>41548</v>
      </c>
      <c r="G83" s="674" t="s">
        <v>393</v>
      </c>
      <c r="H83" s="541">
        <v>41153</v>
      </c>
      <c r="I83" s="590">
        <v>26</v>
      </c>
      <c r="J83" s="591">
        <v>1</v>
      </c>
      <c r="K83" s="620" t="s">
        <v>49</v>
      </c>
      <c r="L83" s="590" t="s">
        <v>49</v>
      </c>
      <c r="M83" s="590" t="s">
        <v>49</v>
      </c>
      <c r="N83" s="590" t="s">
        <v>52</v>
      </c>
      <c r="O83" s="592">
        <v>2008</v>
      </c>
      <c r="P83" s="151" t="s">
        <v>85</v>
      </c>
      <c r="Q83" s="590">
        <f>2019-1966</f>
        <v>53</v>
      </c>
      <c r="R83" s="149" t="s">
        <v>166</v>
      </c>
      <c r="S83" s="228"/>
      <c r="T83" s="435"/>
    </row>
    <row r="84" spans="1:20" s="13" customFormat="1" ht="28.5" customHeight="1">
      <c r="A84" s="651"/>
      <c r="B84" s="106"/>
      <c r="C84" s="48"/>
      <c r="D84" s="546"/>
      <c r="E84" s="529"/>
      <c r="F84" s="548"/>
      <c r="G84" s="676"/>
      <c r="H84" s="548"/>
      <c r="I84" s="593"/>
      <c r="J84" s="593"/>
      <c r="K84" s="546"/>
      <c r="L84" s="593"/>
      <c r="M84" s="593"/>
      <c r="N84" s="593"/>
      <c r="O84" s="594"/>
      <c r="P84" s="550"/>
      <c r="Q84" s="593"/>
      <c r="R84" s="48" t="s">
        <v>392</v>
      </c>
      <c r="S84" s="176"/>
      <c r="T84" s="435"/>
    </row>
    <row r="85" spans="1:20" s="1" customFormat="1" ht="22.5" customHeight="1">
      <c r="A85" s="649">
        <v>16</v>
      </c>
      <c r="B85" s="178" t="s">
        <v>109</v>
      </c>
      <c r="C85" s="644" t="s">
        <v>110</v>
      </c>
      <c r="D85" s="574" t="s">
        <v>111</v>
      </c>
      <c r="E85" s="595" t="s">
        <v>79</v>
      </c>
      <c r="F85" s="570">
        <v>42373</v>
      </c>
      <c r="G85" s="686" t="s">
        <v>112</v>
      </c>
      <c r="H85" s="570">
        <v>41039</v>
      </c>
      <c r="I85" s="527">
        <v>21</v>
      </c>
      <c r="J85" s="571">
        <v>10</v>
      </c>
      <c r="K85" s="574" t="s">
        <v>78</v>
      </c>
      <c r="L85" s="571">
        <v>1997</v>
      </c>
      <c r="M85" s="527" t="s">
        <v>49</v>
      </c>
      <c r="N85" s="527" t="s">
        <v>70</v>
      </c>
      <c r="O85" s="527">
        <v>2003</v>
      </c>
      <c r="P85" s="119" t="s">
        <v>72</v>
      </c>
      <c r="Q85" s="527">
        <f>2019-1973</f>
        <v>46</v>
      </c>
      <c r="R85" s="574" t="s">
        <v>411</v>
      </c>
      <c r="S85" s="16"/>
      <c r="T85" s="436"/>
    </row>
    <row r="86" spans="1:20" s="1" customFormat="1" ht="22.5" customHeight="1">
      <c r="A86" s="650"/>
      <c r="B86" s="180"/>
      <c r="C86" s="645"/>
      <c r="D86" s="537"/>
      <c r="E86" s="596"/>
      <c r="F86" s="572"/>
      <c r="G86" s="687"/>
      <c r="H86" s="572"/>
      <c r="I86" s="528"/>
      <c r="J86" s="528"/>
      <c r="K86" s="537"/>
      <c r="L86" s="575"/>
      <c r="M86" s="528"/>
      <c r="N86" s="528"/>
      <c r="O86" s="528"/>
      <c r="P86" s="120"/>
      <c r="Q86" s="528"/>
      <c r="R86" s="537" t="s">
        <v>412</v>
      </c>
      <c r="S86" s="182"/>
      <c r="T86" s="436"/>
    </row>
    <row r="87" spans="1:20" s="1" customFormat="1" ht="22.5" customHeight="1">
      <c r="A87" s="650"/>
      <c r="B87" s="180"/>
      <c r="C87" s="645"/>
      <c r="D87" s="537"/>
      <c r="E87" s="596"/>
      <c r="F87" s="572"/>
      <c r="G87" s="537"/>
      <c r="H87" s="572"/>
      <c r="I87" s="528"/>
      <c r="J87" s="528"/>
      <c r="K87" s="537"/>
      <c r="L87" s="575"/>
      <c r="M87" s="528"/>
      <c r="N87" s="528"/>
      <c r="O87" s="528"/>
      <c r="P87" s="120"/>
      <c r="Q87" s="528"/>
      <c r="R87" s="537" t="s">
        <v>413</v>
      </c>
      <c r="S87" s="182"/>
      <c r="T87" s="436"/>
    </row>
    <row r="88" spans="1:20" s="1" customFormat="1" ht="22.5" customHeight="1">
      <c r="A88" s="650"/>
      <c r="B88" s="180"/>
      <c r="C88" s="645"/>
      <c r="D88" s="537"/>
      <c r="E88" s="596"/>
      <c r="F88" s="572"/>
      <c r="G88" s="537"/>
      <c r="H88" s="572"/>
      <c r="I88" s="528"/>
      <c r="J88" s="528"/>
      <c r="K88" s="537"/>
      <c r="L88" s="575"/>
      <c r="M88" s="528"/>
      <c r="N88" s="528" t="s">
        <v>52</v>
      </c>
      <c r="O88" s="528">
        <v>2006</v>
      </c>
      <c r="P88" s="120" t="s">
        <v>54</v>
      </c>
      <c r="Q88" s="528"/>
      <c r="R88" s="537" t="s">
        <v>414</v>
      </c>
      <c r="S88" s="182"/>
      <c r="T88" s="436"/>
    </row>
    <row r="89" spans="1:20" s="1" customFormat="1" ht="32.25" customHeight="1">
      <c r="A89" s="650"/>
      <c r="B89" s="180"/>
      <c r="C89" s="645"/>
      <c r="D89" s="537"/>
      <c r="E89" s="596"/>
      <c r="F89" s="572"/>
      <c r="G89" s="537"/>
      <c r="H89" s="572"/>
      <c r="I89" s="528"/>
      <c r="J89" s="528"/>
      <c r="K89" s="537"/>
      <c r="L89" s="575"/>
      <c r="M89" s="528"/>
      <c r="N89" s="528"/>
      <c r="O89" s="528"/>
      <c r="P89" s="120"/>
      <c r="Q89" s="528"/>
      <c r="R89" s="537" t="s">
        <v>249</v>
      </c>
      <c r="S89" s="182"/>
      <c r="T89" s="436"/>
    </row>
    <row r="90" spans="1:20" s="1" customFormat="1" ht="26.25" customHeight="1">
      <c r="A90" s="651"/>
      <c r="B90" s="108"/>
      <c r="C90" s="576"/>
      <c r="D90" s="577"/>
      <c r="E90" s="597"/>
      <c r="F90" s="573"/>
      <c r="G90" s="577"/>
      <c r="H90" s="573"/>
      <c r="I90" s="529"/>
      <c r="J90" s="529"/>
      <c r="K90" s="577"/>
      <c r="L90" s="589"/>
      <c r="M90" s="529"/>
      <c r="N90" s="529"/>
      <c r="O90" s="529"/>
      <c r="P90" s="107"/>
      <c r="Q90" s="529"/>
      <c r="R90" s="577" t="s">
        <v>250</v>
      </c>
      <c r="S90" s="6"/>
      <c r="T90" s="436"/>
    </row>
    <row r="91" spans="1:20" s="1" customFormat="1" ht="30.75" customHeight="1">
      <c r="A91" s="650">
        <v>17</v>
      </c>
      <c r="B91" s="188" t="s">
        <v>335</v>
      </c>
      <c r="C91" s="647" t="s">
        <v>338</v>
      </c>
      <c r="D91" s="528" t="s">
        <v>339</v>
      </c>
      <c r="E91" s="596" t="s">
        <v>357</v>
      </c>
      <c r="F91" s="572">
        <v>42095</v>
      </c>
      <c r="G91" s="537" t="s">
        <v>340</v>
      </c>
      <c r="H91" s="572">
        <v>43313</v>
      </c>
      <c r="I91" s="528">
        <f>2019-2005</f>
        <v>14</v>
      </c>
      <c r="J91" s="528">
        <v>0</v>
      </c>
      <c r="K91" s="598" t="s">
        <v>78</v>
      </c>
      <c r="L91" s="575">
        <v>2000</v>
      </c>
      <c r="M91" s="575">
        <v>123</v>
      </c>
      <c r="N91" s="599" t="s">
        <v>218</v>
      </c>
      <c r="O91" s="528">
        <v>1980</v>
      </c>
      <c r="P91" s="120" t="s">
        <v>117</v>
      </c>
      <c r="Q91" s="528">
        <f>2019-1980</f>
        <v>39</v>
      </c>
      <c r="R91" s="645" t="s">
        <v>415</v>
      </c>
      <c r="S91" s="182"/>
      <c r="T91" s="436"/>
    </row>
    <row r="92" spans="1:20" s="1" customFormat="1" ht="30" customHeight="1">
      <c r="A92" s="650"/>
      <c r="B92" s="188"/>
      <c r="C92" s="647"/>
      <c r="D92" s="528"/>
      <c r="E92" s="596"/>
      <c r="F92" s="572"/>
      <c r="G92" s="537"/>
      <c r="H92" s="572"/>
      <c r="I92" s="528"/>
      <c r="J92" s="528"/>
      <c r="K92" s="600"/>
      <c r="L92" s="575"/>
      <c r="M92" s="575"/>
      <c r="N92" s="599" t="s">
        <v>50</v>
      </c>
      <c r="O92" s="528">
        <v>2007</v>
      </c>
      <c r="P92" s="120" t="s">
        <v>61</v>
      </c>
      <c r="Q92" s="528"/>
      <c r="R92" s="645" t="s">
        <v>416</v>
      </c>
      <c r="S92" s="182"/>
      <c r="T92" s="436"/>
    </row>
    <row r="93" spans="1:20" s="1" customFormat="1" ht="48.75" customHeight="1">
      <c r="A93" s="651"/>
      <c r="B93" s="106"/>
      <c r="C93" s="648"/>
      <c r="D93" s="529"/>
      <c r="E93" s="597"/>
      <c r="F93" s="573"/>
      <c r="G93" s="577"/>
      <c r="H93" s="573"/>
      <c r="I93" s="529"/>
      <c r="J93" s="529"/>
      <c r="K93" s="601"/>
      <c r="L93" s="589"/>
      <c r="M93" s="589"/>
      <c r="N93" s="602" t="s">
        <v>52</v>
      </c>
      <c r="O93" s="529">
        <v>2011</v>
      </c>
      <c r="P93" s="107" t="s">
        <v>363</v>
      </c>
      <c r="Q93" s="529"/>
      <c r="R93" s="576"/>
      <c r="S93" s="6"/>
      <c r="T93" s="436"/>
    </row>
    <row r="94" spans="1:20" s="1" customFormat="1" ht="53.25" customHeight="1">
      <c r="A94" s="649">
        <v>18</v>
      </c>
      <c r="B94" s="351" t="s">
        <v>448</v>
      </c>
      <c r="C94" s="644" t="s">
        <v>451</v>
      </c>
      <c r="D94" s="574" t="s">
        <v>452</v>
      </c>
      <c r="E94" s="527" t="s">
        <v>125</v>
      </c>
      <c r="F94" s="570">
        <v>43191</v>
      </c>
      <c r="G94" s="574" t="s">
        <v>301</v>
      </c>
      <c r="H94" s="570">
        <v>43647</v>
      </c>
      <c r="I94" s="527">
        <v>10</v>
      </c>
      <c r="J94" s="527"/>
      <c r="K94" s="598"/>
      <c r="L94" s="571"/>
      <c r="M94" s="571"/>
      <c r="N94" s="603" t="s">
        <v>70</v>
      </c>
      <c r="O94" s="527">
        <v>2013</v>
      </c>
      <c r="P94" s="119" t="s">
        <v>503</v>
      </c>
      <c r="Q94" s="595">
        <v>39</v>
      </c>
      <c r="R94" s="574" t="s">
        <v>508</v>
      </c>
      <c r="S94" s="16"/>
      <c r="T94" s="436"/>
    </row>
    <row r="95" spans="1:20" s="1" customFormat="1" ht="28.5" customHeight="1">
      <c r="A95" s="649">
        <v>19</v>
      </c>
      <c r="B95" s="133" t="s">
        <v>256</v>
      </c>
      <c r="C95" s="644" t="s">
        <v>65</v>
      </c>
      <c r="D95" s="574" t="s">
        <v>35</v>
      </c>
      <c r="E95" s="603" t="s">
        <v>39</v>
      </c>
      <c r="F95" s="570">
        <v>43009</v>
      </c>
      <c r="G95" s="574" t="s">
        <v>254</v>
      </c>
      <c r="H95" s="570">
        <v>42739</v>
      </c>
      <c r="I95" s="603">
        <f>2017-2010</f>
        <v>7</v>
      </c>
      <c r="J95" s="604">
        <v>5</v>
      </c>
      <c r="K95" s="574" t="s">
        <v>134</v>
      </c>
      <c r="L95" s="527">
        <v>2011</v>
      </c>
      <c r="M95" s="604">
        <v>210</v>
      </c>
      <c r="N95" s="603" t="s">
        <v>50</v>
      </c>
      <c r="O95" s="603">
        <v>2007</v>
      </c>
      <c r="P95" s="119" t="s">
        <v>62</v>
      </c>
      <c r="Q95" s="603">
        <f>2019-1985</f>
        <v>34</v>
      </c>
      <c r="R95" s="119" t="s">
        <v>396</v>
      </c>
      <c r="S95" s="16"/>
      <c r="T95" s="436"/>
    </row>
    <row r="96" spans="1:20" s="1" customFormat="1" ht="28.5" customHeight="1">
      <c r="A96" s="650"/>
      <c r="B96" s="197"/>
      <c r="C96" s="645"/>
      <c r="D96" s="537"/>
      <c r="E96" s="599"/>
      <c r="F96" s="572"/>
      <c r="G96" s="537"/>
      <c r="H96" s="572"/>
      <c r="I96" s="599"/>
      <c r="J96" s="606"/>
      <c r="K96" s="537" t="s">
        <v>63</v>
      </c>
      <c r="L96" s="607">
        <v>2011</v>
      </c>
      <c r="M96" s="608">
        <v>216</v>
      </c>
      <c r="N96" s="609" t="s">
        <v>52</v>
      </c>
      <c r="O96" s="609">
        <v>2012</v>
      </c>
      <c r="P96" s="581" t="s">
        <v>135</v>
      </c>
      <c r="Q96" s="609"/>
      <c r="R96" s="120" t="s">
        <v>397</v>
      </c>
      <c r="S96" s="182"/>
      <c r="T96" s="436"/>
    </row>
    <row r="97" spans="1:20" s="1" customFormat="1" ht="22.5" customHeight="1">
      <c r="A97" s="651"/>
      <c r="B97" s="125"/>
      <c r="C97" s="610"/>
      <c r="D97" s="611"/>
      <c r="E97" s="612"/>
      <c r="F97" s="613"/>
      <c r="G97" s="614"/>
      <c r="H97" s="613"/>
      <c r="I97" s="612"/>
      <c r="J97" s="612"/>
      <c r="K97" s="577"/>
      <c r="L97" s="615"/>
      <c r="M97" s="616"/>
      <c r="N97" s="612"/>
      <c r="O97" s="612"/>
      <c r="P97" s="617"/>
      <c r="Q97" s="612"/>
      <c r="R97" s="107" t="s">
        <v>364</v>
      </c>
      <c r="S97" s="6"/>
      <c r="T97" s="436"/>
    </row>
    <row r="98" spans="1:20" s="1" customFormat="1" ht="27.75" customHeight="1">
      <c r="A98" s="649">
        <v>20</v>
      </c>
      <c r="B98" s="646" t="s">
        <v>433</v>
      </c>
      <c r="C98" s="644" t="s">
        <v>453</v>
      </c>
      <c r="D98" s="618" t="s">
        <v>434</v>
      </c>
      <c r="E98" s="536" t="s">
        <v>39</v>
      </c>
      <c r="F98" s="570">
        <v>42461</v>
      </c>
      <c r="G98" s="686" t="s">
        <v>454</v>
      </c>
      <c r="H98" s="570">
        <v>43586</v>
      </c>
      <c r="I98" s="523">
        <v>8</v>
      </c>
      <c r="J98" s="536"/>
      <c r="K98" s="598" t="s">
        <v>455</v>
      </c>
      <c r="L98" s="571">
        <v>2017</v>
      </c>
      <c r="M98" s="536"/>
      <c r="N98" s="599" t="s">
        <v>457</v>
      </c>
      <c r="O98" s="599">
        <v>2006</v>
      </c>
      <c r="P98" s="119" t="s">
        <v>456</v>
      </c>
      <c r="Q98" s="523">
        <v>40</v>
      </c>
      <c r="R98" s="119" t="s">
        <v>509</v>
      </c>
      <c r="S98" s="16"/>
      <c r="T98" s="436"/>
    </row>
    <row r="99" spans="1:20" s="1" customFormat="1" ht="27.75" customHeight="1">
      <c r="A99" s="650"/>
      <c r="B99" s="647"/>
      <c r="C99" s="645"/>
      <c r="D99" s="623"/>
      <c r="E99" s="476"/>
      <c r="F99" s="572"/>
      <c r="G99" s="687"/>
      <c r="H99" s="572"/>
      <c r="I99" s="533"/>
      <c r="J99" s="476"/>
      <c r="K99" s="600"/>
      <c r="L99" s="575"/>
      <c r="M99" s="476"/>
      <c r="N99" s="599"/>
      <c r="O99" s="599"/>
      <c r="P99" s="120"/>
      <c r="Q99" s="533"/>
      <c r="R99" s="120" t="s">
        <v>510</v>
      </c>
      <c r="S99" s="182"/>
      <c r="T99" s="436"/>
    </row>
    <row r="100" spans="1:20" s="1" customFormat="1" ht="27.75" customHeight="1">
      <c r="A100" s="650"/>
      <c r="B100" s="647"/>
      <c r="C100" s="645"/>
      <c r="D100" s="623"/>
      <c r="E100" s="476"/>
      <c r="F100" s="572"/>
      <c r="G100" s="687"/>
      <c r="H100" s="572"/>
      <c r="I100" s="533"/>
      <c r="J100" s="476"/>
      <c r="K100" s="600"/>
      <c r="L100" s="575"/>
      <c r="M100" s="476"/>
      <c r="N100" s="599"/>
      <c r="O100" s="599"/>
      <c r="P100" s="120"/>
      <c r="Q100" s="533"/>
      <c r="R100" s="107" t="s">
        <v>511</v>
      </c>
      <c r="S100" s="182"/>
      <c r="T100" s="436"/>
    </row>
    <row r="101" spans="1:20" s="1" customFormat="1" ht="27.75" customHeight="1">
      <c r="A101" s="650"/>
      <c r="B101" s="647"/>
      <c r="C101" s="645"/>
      <c r="D101" s="623"/>
      <c r="E101" s="476"/>
      <c r="F101" s="572"/>
      <c r="G101" s="687"/>
      <c r="H101" s="572"/>
      <c r="I101" s="533"/>
      <c r="J101" s="476"/>
      <c r="K101" s="600"/>
      <c r="L101" s="575"/>
      <c r="M101" s="476"/>
      <c r="N101" s="599"/>
      <c r="O101" s="599"/>
      <c r="P101" s="120"/>
      <c r="Q101" s="533"/>
      <c r="R101" s="107" t="s">
        <v>512</v>
      </c>
      <c r="S101" s="182"/>
      <c r="T101" s="436"/>
    </row>
    <row r="102" spans="1:20" s="1" customFormat="1" ht="27.75" customHeight="1">
      <c r="A102" s="651"/>
      <c r="B102" s="12"/>
      <c r="C102" s="12"/>
      <c r="D102" s="12"/>
      <c r="E102" s="12"/>
      <c r="F102" s="12"/>
      <c r="G102" s="687"/>
      <c r="H102" s="12"/>
      <c r="I102" s="12"/>
      <c r="J102" s="12"/>
      <c r="K102" s="621"/>
      <c r="L102" s="12"/>
      <c r="M102" s="12"/>
      <c r="N102" s="12"/>
      <c r="O102" s="12"/>
      <c r="P102" s="610"/>
      <c r="Q102" s="525"/>
      <c r="R102" s="107" t="s">
        <v>513</v>
      </c>
      <c r="S102" s="6"/>
      <c r="T102" s="436"/>
    </row>
    <row r="103" spans="1:20" s="1" customFormat="1" ht="34.5" customHeight="1">
      <c r="A103" s="650">
        <v>21</v>
      </c>
      <c r="B103" s="226" t="s">
        <v>156</v>
      </c>
      <c r="C103" s="644" t="s">
        <v>157</v>
      </c>
      <c r="D103" s="574" t="s">
        <v>158</v>
      </c>
      <c r="E103" s="595" t="s">
        <v>39</v>
      </c>
      <c r="F103" s="570">
        <v>42095</v>
      </c>
      <c r="G103" s="574" t="s">
        <v>48</v>
      </c>
      <c r="H103" s="570">
        <v>42217</v>
      </c>
      <c r="I103" s="527">
        <v>10</v>
      </c>
      <c r="J103" s="571">
        <v>0</v>
      </c>
      <c r="K103" s="598" t="s">
        <v>78</v>
      </c>
      <c r="L103" s="571">
        <v>2010</v>
      </c>
      <c r="M103" s="571">
        <v>135</v>
      </c>
      <c r="N103" s="603" t="s">
        <v>70</v>
      </c>
      <c r="O103" s="527">
        <v>2000</v>
      </c>
      <c r="P103" s="119" t="s">
        <v>51</v>
      </c>
      <c r="Q103" s="527">
        <f>2019-1976</f>
        <v>43</v>
      </c>
      <c r="R103" s="644" t="s">
        <v>398</v>
      </c>
      <c r="S103" s="182"/>
      <c r="T103" s="436"/>
    </row>
    <row r="104" spans="1:20" s="1" customFormat="1" ht="33.75" customHeight="1">
      <c r="A104" s="650"/>
      <c r="B104" s="106"/>
      <c r="C104" s="576"/>
      <c r="D104" s="577"/>
      <c r="E104" s="597"/>
      <c r="F104" s="573"/>
      <c r="G104" s="577"/>
      <c r="H104" s="573"/>
      <c r="I104" s="529"/>
      <c r="J104" s="589"/>
      <c r="K104" s="601"/>
      <c r="L104" s="589"/>
      <c r="M104" s="589"/>
      <c r="N104" s="602" t="s">
        <v>52</v>
      </c>
      <c r="O104" s="529">
        <v>2013</v>
      </c>
      <c r="P104" s="107" t="s">
        <v>159</v>
      </c>
      <c r="Q104" s="529"/>
      <c r="R104" s="576" t="s">
        <v>399</v>
      </c>
      <c r="S104" s="182"/>
      <c r="T104" s="436"/>
    </row>
    <row r="105" spans="1:20" ht="27" customHeight="1">
      <c r="A105" s="649">
        <v>22</v>
      </c>
      <c r="B105" s="119" t="s">
        <v>458</v>
      </c>
      <c r="C105" s="644" t="s">
        <v>459</v>
      </c>
      <c r="D105" s="574" t="s">
        <v>460</v>
      </c>
      <c r="E105" s="527" t="s">
        <v>42</v>
      </c>
      <c r="F105" s="570"/>
      <c r="G105" s="686" t="s">
        <v>461</v>
      </c>
      <c r="H105" s="570">
        <v>43647</v>
      </c>
      <c r="I105" s="571"/>
      <c r="J105" s="571"/>
      <c r="K105" s="574"/>
      <c r="L105" s="571"/>
      <c r="M105" s="571"/>
      <c r="N105" s="527"/>
      <c r="O105" s="527"/>
      <c r="P105" s="119"/>
      <c r="Q105" s="527">
        <v>57</v>
      </c>
      <c r="R105" s="605" t="s">
        <v>514</v>
      </c>
      <c r="S105" s="115"/>
      <c r="T105" s="434"/>
    </row>
    <row r="106" spans="1:20" ht="27" customHeight="1">
      <c r="A106" s="650"/>
      <c r="B106" s="177"/>
      <c r="C106" s="645"/>
      <c r="D106" s="537"/>
      <c r="E106" s="528"/>
      <c r="F106" s="572"/>
      <c r="G106" s="687"/>
      <c r="H106" s="572"/>
      <c r="I106" s="575"/>
      <c r="J106" s="575"/>
      <c r="K106" s="537"/>
      <c r="L106" s="575"/>
      <c r="M106" s="575"/>
      <c r="N106" s="528"/>
      <c r="O106" s="528"/>
      <c r="P106" s="120"/>
      <c r="Q106" s="528"/>
      <c r="R106" s="581" t="s">
        <v>515</v>
      </c>
      <c r="S106" s="199"/>
      <c r="T106" s="434"/>
    </row>
    <row r="107" spans="1:20" ht="27" customHeight="1">
      <c r="A107" s="650"/>
      <c r="B107" s="177"/>
      <c r="C107" s="645"/>
      <c r="D107" s="537"/>
      <c r="E107" s="528"/>
      <c r="F107" s="572"/>
      <c r="G107" s="687"/>
      <c r="H107" s="572"/>
      <c r="I107" s="575"/>
      <c r="J107" s="575"/>
      <c r="K107" s="537"/>
      <c r="L107" s="575"/>
      <c r="M107" s="575"/>
      <c r="N107" s="528"/>
      <c r="O107" s="528"/>
      <c r="P107" s="120"/>
      <c r="Q107" s="528"/>
      <c r="R107" s="581" t="s">
        <v>516</v>
      </c>
      <c r="S107" s="199"/>
      <c r="T107" s="434"/>
    </row>
    <row r="108" spans="1:20" ht="27" customHeight="1">
      <c r="A108" s="650"/>
      <c r="B108" s="177"/>
      <c r="C108" s="645"/>
      <c r="D108" s="537"/>
      <c r="E108" s="528"/>
      <c r="F108" s="572"/>
      <c r="G108" s="687"/>
      <c r="H108" s="572"/>
      <c r="I108" s="575"/>
      <c r="J108" s="575"/>
      <c r="K108" s="537"/>
      <c r="L108" s="575"/>
      <c r="M108" s="575"/>
      <c r="N108" s="528"/>
      <c r="O108" s="528"/>
      <c r="P108" s="120"/>
      <c r="Q108" s="528"/>
      <c r="R108" s="581" t="s">
        <v>517</v>
      </c>
      <c r="S108" s="199"/>
      <c r="T108" s="434"/>
    </row>
    <row r="109" spans="1:20" ht="27" customHeight="1">
      <c r="A109" s="650"/>
      <c r="B109" s="177"/>
      <c r="C109" s="645"/>
      <c r="D109" s="537"/>
      <c r="E109" s="528"/>
      <c r="F109" s="572"/>
      <c r="G109" s="687"/>
      <c r="H109" s="572"/>
      <c r="I109" s="575"/>
      <c r="J109" s="575"/>
      <c r="K109" s="537"/>
      <c r="L109" s="575"/>
      <c r="M109" s="575"/>
      <c r="N109" s="528"/>
      <c r="O109" s="528"/>
      <c r="P109" s="120"/>
      <c r="Q109" s="528"/>
      <c r="R109" s="581" t="s">
        <v>518</v>
      </c>
      <c r="S109" s="199"/>
      <c r="T109" s="434"/>
    </row>
    <row r="110" spans="1:20" ht="27" customHeight="1">
      <c r="A110" s="651"/>
      <c r="B110" s="32"/>
      <c r="C110" s="576"/>
      <c r="D110" s="577"/>
      <c r="E110" s="529"/>
      <c r="F110" s="573"/>
      <c r="G110" s="688"/>
      <c r="H110" s="573"/>
      <c r="I110" s="589"/>
      <c r="J110" s="589"/>
      <c r="K110" s="577"/>
      <c r="L110" s="589"/>
      <c r="M110" s="589"/>
      <c r="N110" s="529"/>
      <c r="O110" s="529"/>
      <c r="P110" s="107"/>
      <c r="Q110" s="529"/>
      <c r="R110" s="617" t="s">
        <v>519</v>
      </c>
      <c r="S110" s="132"/>
      <c r="T110" s="434"/>
    </row>
    <row r="111" spans="1:20" s="1" customFormat="1" ht="42.75" customHeight="1">
      <c r="A111" s="650">
        <v>23</v>
      </c>
      <c r="B111" s="370" t="s">
        <v>362</v>
      </c>
      <c r="C111" s="645" t="s">
        <v>343</v>
      </c>
      <c r="D111" s="537" t="s">
        <v>349</v>
      </c>
      <c r="E111" s="596" t="s">
        <v>125</v>
      </c>
      <c r="F111" s="572">
        <v>42461</v>
      </c>
      <c r="G111" s="537" t="s">
        <v>348</v>
      </c>
      <c r="H111" s="572">
        <v>43255</v>
      </c>
      <c r="I111" s="528">
        <v>9</v>
      </c>
      <c r="J111" s="528">
        <v>9</v>
      </c>
      <c r="K111" s="600" t="s">
        <v>350</v>
      </c>
      <c r="L111" s="575">
        <v>2010</v>
      </c>
      <c r="M111" s="575">
        <v>90</v>
      </c>
      <c r="N111" s="599" t="s">
        <v>71</v>
      </c>
      <c r="O111" s="528"/>
      <c r="P111" s="120" t="s">
        <v>351</v>
      </c>
      <c r="Q111" s="528">
        <f>2019-1986</f>
        <v>33</v>
      </c>
      <c r="R111" s="647" t="s">
        <v>344</v>
      </c>
      <c r="S111" s="182"/>
      <c r="T111" s="436"/>
    </row>
    <row r="112" spans="1:20" s="1" customFormat="1" ht="29.25" customHeight="1">
      <c r="A112" s="650"/>
      <c r="B112" s="369"/>
      <c r="C112" s="645"/>
      <c r="D112" s="537"/>
      <c r="E112" s="596"/>
      <c r="F112" s="572" t="s">
        <v>346</v>
      </c>
      <c r="G112" s="537"/>
      <c r="H112" s="572"/>
      <c r="I112" s="528"/>
      <c r="J112" s="528"/>
      <c r="K112" s="600"/>
      <c r="L112" s="575"/>
      <c r="M112" s="575"/>
      <c r="N112" s="599" t="s">
        <v>50</v>
      </c>
      <c r="O112" s="528"/>
      <c r="P112" s="120" t="s">
        <v>352</v>
      </c>
      <c r="Q112" s="528"/>
      <c r="R112" s="647" t="s">
        <v>368</v>
      </c>
      <c r="S112" s="182"/>
      <c r="T112" s="436"/>
    </row>
    <row r="113" spans="1:20" s="1" customFormat="1" ht="42" customHeight="1">
      <c r="A113" s="650"/>
      <c r="B113" s="188"/>
      <c r="C113" s="645"/>
      <c r="D113" s="537"/>
      <c r="E113" s="596"/>
      <c r="F113" s="572"/>
      <c r="G113" s="537"/>
      <c r="H113" s="572"/>
      <c r="I113" s="528"/>
      <c r="J113" s="528"/>
      <c r="K113" s="600"/>
      <c r="L113" s="575"/>
      <c r="M113" s="575"/>
      <c r="N113" s="599" t="s">
        <v>52</v>
      </c>
      <c r="O113" s="528"/>
      <c r="P113" s="120" t="s">
        <v>353</v>
      </c>
      <c r="Q113" s="528"/>
      <c r="R113" s="647" t="s">
        <v>365</v>
      </c>
      <c r="S113" s="182"/>
      <c r="T113" s="436"/>
    </row>
    <row r="114" spans="1:20" s="1" customFormat="1" ht="36" customHeight="1">
      <c r="A114" s="651"/>
      <c r="B114" s="106"/>
      <c r="C114" s="576"/>
      <c r="D114" s="577"/>
      <c r="E114" s="597"/>
      <c r="F114" s="573"/>
      <c r="G114" s="577"/>
      <c r="H114" s="573"/>
      <c r="I114" s="529"/>
      <c r="J114" s="529"/>
      <c r="K114" s="601"/>
      <c r="L114" s="589"/>
      <c r="M114" s="589"/>
      <c r="N114" s="602"/>
      <c r="O114" s="529"/>
      <c r="P114" s="107"/>
      <c r="Q114" s="529"/>
      <c r="R114" s="648" t="s">
        <v>369</v>
      </c>
      <c r="S114" s="6"/>
      <c r="T114" s="436"/>
    </row>
    <row r="115" ht="8.25" customHeight="1"/>
    <row r="116" spans="16:19" ht="18.75" customHeight="1">
      <c r="P116" s="698" t="s">
        <v>462</v>
      </c>
      <c r="Q116" s="698"/>
      <c r="R116" s="698"/>
      <c r="S116" s="698"/>
    </row>
    <row r="117" spans="2:19" ht="15.75">
      <c r="B117" s="11" t="s">
        <v>274</v>
      </c>
      <c r="P117" s="696" t="s">
        <v>444</v>
      </c>
      <c r="Q117" s="696"/>
      <c r="R117" s="696"/>
      <c r="S117" s="696"/>
    </row>
    <row r="118" spans="5:19" ht="15.75">
      <c r="E118" s="423" t="s">
        <v>447</v>
      </c>
      <c r="P118" s="696" t="s">
        <v>73</v>
      </c>
      <c r="Q118" s="696"/>
      <c r="R118" s="696"/>
      <c r="S118" s="696"/>
    </row>
    <row r="119" spans="16:19" ht="37.5" customHeight="1">
      <c r="P119" s="213"/>
      <c r="Q119" s="642"/>
      <c r="R119" s="99"/>
      <c r="S119" s="98"/>
    </row>
    <row r="120" spans="16:19" ht="15.75">
      <c r="P120" s="697" t="s">
        <v>425</v>
      </c>
      <c r="Q120" s="697"/>
      <c r="R120" s="697"/>
      <c r="S120" s="697"/>
    </row>
    <row r="121" spans="16:19" ht="15.75">
      <c r="P121" s="698" t="s">
        <v>445</v>
      </c>
      <c r="Q121" s="698"/>
      <c r="R121" s="698"/>
      <c r="S121" s="698"/>
    </row>
    <row r="122" spans="16:19" ht="15.75">
      <c r="P122" s="214"/>
      <c r="Q122" s="643"/>
      <c r="R122" s="101"/>
      <c r="S122" s="100"/>
    </row>
    <row r="125" ht="15">
      <c r="F125" s="423" t="s">
        <v>214</v>
      </c>
    </row>
  </sheetData>
  <sheetProtection/>
  <mergeCells count="69">
    <mergeCell ref="P117:S117"/>
    <mergeCell ref="P118:S118"/>
    <mergeCell ref="P120:S120"/>
    <mergeCell ref="P121:S121"/>
    <mergeCell ref="G80:G81"/>
    <mergeCell ref="G83:G84"/>
    <mergeCell ref="G85:G86"/>
    <mergeCell ref="G98:G102"/>
    <mergeCell ref="G105:G110"/>
    <mergeCell ref="P116:S116"/>
    <mergeCell ref="J64:J65"/>
    <mergeCell ref="Q64:Q65"/>
    <mergeCell ref="S64:S65"/>
    <mergeCell ref="G66:G68"/>
    <mergeCell ref="G70:G71"/>
    <mergeCell ref="G75:G79"/>
    <mergeCell ref="P51:P52"/>
    <mergeCell ref="C55:C56"/>
    <mergeCell ref="D55:D56"/>
    <mergeCell ref="G55:G60"/>
    <mergeCell ref="G61:G63"/>
    <mergeCell ref="A64:A65"/>
    <mergeCell ref="D64:D65"/>
    <mergeCell ref="E64:E65"/>
    <mergeCell ref="G64:G65"/>
    <mergeCell ref="I64:I65"/>
    <mergeCell ref="D42:D48"/>
    <mergeCell ref="G42:G48"/>
    <mergeCell ref="H42:H48"/>
    <mergeCell ref="K44:K45"/>
    <mergeCell ref="D50:D51"/>
    <mergeCell ref="G50:G52"/>
    <mergeCell ref="H28:H29"/>
    <mergeCell ref="P28:P29"/>
    <mergeCell ref="A31:A41"/>
    <mergeCell ref="D31:D41"/>
    <mergeCell ref="E31:E41"/>
    <mergeCell ref="F31:F41"/>
    <mergeCell ref="G31:G41"/>
    <mergeCell ref="H31:H41"/>
    <mergeCell ref="K31:K32"/>
    <mergeCell ref="P31:P32"/>
    <mergeCell ref="D16:D24"/>
    <mergeCell ref="E16:E24"/>
    <mergeCell ref="F16:F24"/>
    <mergeCell ref="G16:G24"/>
    <mergeCell ref="H16:H24"/>
    <mergeCell ref="A28:A29"/>
    <mergeCell ref="D28:D29"/>
    <mergeCell ref="E28:E29"/>
    <mergeCell ref="F28:F29"/>
    <mergeCell ref="G28:G29"/>
    <mergeCell ref="N4:P4"/>
    <mergeCell ref="Q4:Q5"/>
    <mergeCell ref="R4:R5"/>
    <mergeCell ref="S4:S5"/>
    <mergeCell ref="E7:E15"/>
    <mergeCell ref="G7:G8"/>
    <mergeCell ref="P7:P10"/>
    <mergeCell ref="A1:S1"/>
    <mergeCell ref="A2:S2"/>
    <mergeCell ref="A4:A5"/>
    <mergeCell ref="B4:B5"/>
    <mergeCell ref="C4:C5"/>
    <mergeCell ref="D4:D5"/>
    <mergeCell ref="E4:F4"/>
    <mergeCell ref="G4:H4"/>
    <mergeCell ref="I4:J4"/>
    <mergeCell ref="K4:M4"/>
  </mergeCells>
  <printOptions horizontalCentered="1"/>
  <pageMargins left="1.1811023622047245" right="0.1968503937007874" top="0.8267716535433072" bottom="0.9055118110236221" header="0.1968503937007874" footer="0.15748031496062992"/>
  <pageSetup horizontalDpi="300" verticalDpi="3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6"/>
  <sheetViews>
    <sheetView tabSelected="1" zoomScale="90" zoomScaleNormal="90" zoomScalePageLayoutView="0" workbookViewId="0" topLeftCell="A48">
      <selection activeCell="G10" sqref="G10"/>
    </sheetView>
  </sheetViews>
  <sheetFormatPr defaultColWidth="9.140625" defaultRowHeight="15"/>
  <cols>
    <col min="1" max="1" width="3.57421875" style="41" customWidth="1"/>
    <col min="2" max="2" width="31.57421875" style="11" customWidth="1"/>
    <col min="3" max="3" width="9.8515625" style="14" customWidth="1"/>
    <col min="4" max="4" width="10.140625" style="111" customWidth="1"/>
    <col min="5" max="5" width="5.57421875" style="423" customWidth="1"/>
    <col min="6" max="6" width="9.57421875" style="423" customWidth="1"/>
    <col min="7" max="7" width="13.00390625" style="111" customWidth="1"/>
    <col min="8" max="8" width="10.00390625" style="28" customWidth="1"/>
    <col min="9" max="9" width="4.57421875" style="423" customWidth="1"/>
    <col min="10" max="10" width="5.140625" style="423" customWidth="1"/>
    <col min="11" max="11" width="25.421875" style="111" customWidth="1"/>
    <col min="12" max="12" width="5.7109375" style="423" customWidth="1"/>
    <col min="13" max="13" width="5.57421875" style="423" customWidth="1"/>
    <col min="14" max="14" width="6.28125" style="423" customWidth="1"/>
    <col min="15" max="15" width="5.140625" style="423" customWidth="1"/>
    <col min="16" max="16" width="11.28125" style="111" customWidth="1"/>
    <col min="17" max="17" width="4.57421875" style="423" customWidth="1"/>
    <col min="18" max="18" width="46.421875" style="14" customWidth="1"/>
    <col min="19" max="19" width="6.7109375" style="2" customWidth="1"/>
    <col min="20" max="20" width="9.00390625" style="0" customWidth="1"/>
    <col min="21" max="21" width="1.7109375" style="0" customWidth="1"/>
    <col min="22" max="22" width="17.8515625" style="0" customWidth="1"/>
  </cols>
  <sheetData>
    <row r="1" spans="1:19" ht="15.75">
      <c r="A1" s="656" t="s">
        <v>0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656"/>
      <c r="R1" s="656"/>
      <c r="S1" s="656"/>
    </row>
    <row r="2" spans="1:19" ht="15.75">
      <c r="A2" s="656" t="s">
        <v>568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656"/>
      <c r="Q2" s="656"/>
      <c r="R2" s="656"/>
      <c r="S2" s="656"/>
    </row>
    <row r="3" spans="1:19" ht="5.25" customHeight="1">
      <c r="A3" s="97"/>
      <c r="B3" s="105"/>
      <c r="C3" s="215"/>
      <c r="D3" s="109"/>
      <c r="E3" s="97"/>
      <c r="F3" s="97"/>
      <c r="G3" s="109"/>
      <c r="H3" s="97"/>
      <c r="I3" s="97"/>
      <c r="J3" s="97"/>
      <c r="K3" s="109"/>
      <c r="L3" s="97"/>
      <c r="M3" s="97"/>
      <c r="N3" s="97"/>
      <c r="O3" s="97"/>
      <c r="P3" s="109"/>
      <c r="Q3" s="97"/>
      <c r="R3" s="97"/>
      <c r="S3" s="97"/>
    </row>
    <row r="4" spans="1:19" s="9" customFormat="1" ht="21.75" customHeight="1">
      <c r="A4" s="657" t="s">
        <v>40</v>
      </c>
      <c r="B4" s="659" t="s">
        <v>1</v>
      </c>
      <c r="C4" s="661" t="s">
        <v>2</v>
      </c>
      <c r="D4" s="661" t="s">
        <v>3</v>
      </c>
      <c r="E4" s="663" t="s">
        <v>4</v>
      </c>
      <c r="F4" s="664"/>
      <c r="G4" s="663" t="s">
        <v>7</v>
      </c>
      <c r="H4" s="664"/>
      <c r="I4" s="663" t="s">
        <v>9</v>
      </c>
      <c r="J4" s="664"/>
      <c r="K4" s="663" t="s">
        <v>12</v>
      </c>
      <c r="L4" s="665"/>
      <c r="M4" s="664"/>
      <c r="N4" s="663" t="s">
        <v>15</v>
      </c>
      <c r="O4" s="665"/>
      <c r="P4" s="664"/>
      <c r="Q4" s="661" t="s">
        <v>18</v>
      </c>
      <c r="R4" s="666" t="s">
        <v>19</v>
      </c>
      <c r="S4" s="661" t="s">
        <v>20</v>
      </c>
    </row>
    <row r="5" spans="1:19" s="9" customFormat="1" ht="24" customHeight="1">
      <c r="A5" s="658"/>
      <c r="B5" s="660"/>
      <c r="C5" s="662"/>
      <c r="D5" s="662"/>
      <c r="E5" s="654" t="s">
        <v>5</v>
      </c>
      <c r="F5" s="654" t="s">
        <v>6</v>
      </c>
      <c r="G5" s="654" t="s">
        <v>8</v>
      </c>
      <c r="H5" s="29" t="s">
        <v>6</v>
      </c>
      <c r="I5" s="654" t="s">
        <v>10</v>
      </c>
      <c r="J5" s="654" t="s">
        <v>11</v>
      </c>
      <c r="K5" s="654" t="s">
        <v>13</v>
      </c>
      <c r="L5" s="654" t="s">
        <v>10</v>
      </c>
      <c r="M5" s="654" t="s">
        <v>14</v>
      </c>
      <c r="N5" s="654" t="s">
        <v>16</v>
      </c>
      <c r="O5" s="654" t="s">
        <v>10</v>
      </c>
      <c r="P5" s="654" t="s">
        <v>17</v>
      </c>
      <c r="Q5" s="662"/>
      <c r="R5" s="667"/>
      <c r="S5" s="662"/>
    </row>
    <row r="6" spans="1:19" s="1" customFormat="1" ht="22.5" customHeight="1">
      <c r="A6" s="8">
        <v>1</v>
      </c>
      <c r="B6" s="12">
        <v>2</v>
      </c>
      <c r="C6" s="6">
        <v>3</v>
      </c>
      <c r="D6" s="6">
        <v>4</v>
      </c>
      <c r="E6" s="7">
        <v>5</v>
      </c>
      <c r="F6" s="7">
        <v>6</v>
      </c>
      <c r="G6" s="7">
        <v>7</v>
      </c>
      <c r="H6" s="30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6">
        <v>17</v>
      </c>
      <c r="R6" s="7">
        <v>18</v>
      </c>
      <c r="S6" s="7">
        <v>19</v>
      </c>
    </row>
    <row r="7" spans="1:19" s="1" customFormat="1" ht="24" customHeight="1">
      <c r="A7" s="475">
        <v>1</v>
      </c>
      <c r="B7" s="476" t="s">
        <v>425</v>
      </c>
      <c r="C7" s="476" t="s">
        <v>426</v>
      </c>
      <c r="D7" s="533" t="s">
        <v>435</v>
      </c>
      <c r="E7" s="668" t="s">
        <v>41</v>
      </c>
      <c r="F7" s="535">
        <v>42278</v>
      </c>
      <c r="G7" s="670" t="s">
        <v>427</v>
      </c>
      <c r="H7" s="535">
        <v>43591</v>
      </c>
      <c r="I7" s="523">
        <v>27</v>
      </c>
      <c r="J7" s="523">
        <v>5</v>
      </c>
      <c r="K7" s="646" t="s">
        <v>470</v>
      </c>
      <c r="L7" s="523">
        <v>2015</v>
      </c>
      <c r="M7" s="523"/>
      <c r="N7" s="523" t="s">
        <v>356</v>
      </c>
      <c r="O7" s="523">
        <v>2005</v>
      </c>
      <c r="P7" s="672" t="s">
        <v>471</v>
      </c>
      <c r="Q7" s="536">
        <v>47</v>
      </c>
      <c r="R7" s="537" t="s">
        <v>463</v>
      </c>
      <c r="S7" s="182"/>
    </row>
    <row r="8" spans="1:19" s="1" customFormat="1" ht="22.5" customHeight="1">
      <c r="A8" s="475"/>
      <c r="B8" s="476"/>
      <c r="C8" s="538">
        <v>26615</v>
      </c>
      <c r="D8" s="533"/>
      <c r="E8" s="669"/>
      <c r="F8" s="533"/>
      <c r="G8" s="671"/>
      <c r="H8" s="533"/>
      <c r="I8" s="533"/>
      <c r="J8" s="533"/>
      <c r="K8" s="647"/>
      <c r="L8" s="533"/>
      <c r="M8" s="533"/>
      <c r="N8" s="533"/>
      <c r="O8" s="533"/>
      <c r="P8" s="673"/>
      <c r="Q8" s="476"/>
      <c r="R8" s="537" t="s">
        <v>464</v>
      </c>
      <c r="S8" s="182"/>
    </row>
    <row r="9" spans="1:19" s="1" customFormat="1" ht="22.5" customHeight="1">
      <c r="A9" s="475"/>
      <c r="B9" s="476"/>
      <c r="C9" s="533"/>
      <c r="D9" s="533"/>
      <c r="E9" s="669"/>
      <c r="F9" s="533"/>
      <c r="G9" s="533"/>
      <c r="H9" s="533"/>
      <c r="I9" s="533"/>
      <c r="J9" s="533"/>
      <c r="K9" s="647"/>
      <c r="L9" s="533"/>
      <c r="M9" s="533"/>
      <c r="N9" s="533"/>
      <c r="O9" s="533"/>
      <c r="P9" s="673"/>
      <c r="Q9" s="476"/>
      <c r="R9" s="537" t="s">
        <v>465</v>
      </c>
      <c r="S9" s="182"/>
    </row>
    <row r="10" spans="1:19" s="1" customFormat="1" ht="22.5" customHeight="1">
      <c r="A10" s="475"/>
      <c r="B10" s="476"/>
      <c r="C10" s="533"/>
      <c r="D10" s="533"/>
      <c r="E10" s="669"/>
      <c r="F10" s="533"/>
      <c r="G10" s="533"/>
      <c r="H10" s="533"/>
      <c r="I10" s="533"/>
      <c r="J10" s="533"/>
      <c r="K10" s="647"/>
      <c r="L10" s="533"/>
      <c r="M10" s="533"/>
      <c r="N10" s="533"/>
      <c r="O10" s="533"/>
      <c r="P10" s="673"/>
      <c r="Q10" s="476"/>
      <c r="R10" s="537" t="s">
        <v>466</v>
      </c>
      <c r="S10" s="182"/>
    </row>
    <row r="11" spans="1:19" s="1" customFormat="1" ht="22.5" customHeight="1">
      <c r="A11" s="475"/>
      <c r="B11" s="476"/>
      <c r="C11" s="533"/>
      <c r="D11" s="533"/>
      <c r="E11" s="669"/>
      <c r="F11" s="533"/>
      <c r="G11" s="533"/>
      <c r="H11" s="533"/>
      <c r="I11" s="533"/>
      <c r="J11" s="533"/>
      <c r="K11" s="647"/>
      <c r="L11" s="533"/>
      <c r="M11" s="533"/>
      <c r="N11" s="533"/>
      <c r="O11" s="533"/>
      <c r="P11" s="645"/>
      <c r="Q11" s="476"/>
      <c r="R11" s="537" t="s">
        <v>467</v>
      </c>
      <c r="S11" s="182"/>
    </row>
    <row r="12" spans="1:19" s="1" customFormat="1" ht="22.5" customHeight="1">
      <c r="A12" s="475"/>
      <c r="B12" s="476"/>
      <c r="C12" s="533"/>
      <c r="D12" s="533"/>
      <c r="E12" s="669"/>
      <c r="F12" s="533"/>
      <c r="G12" s="533"/>
      <c r="H12" s="533"/>
      <c r="I12" s="533"/>
      <c r="J12" s="533"/>
      <c r="K12" s="647"/>
      <c r="L12" s="533"/>
      <c r="M12" s="533"/>
      <c r="N12" s="533"/>
      <c r="O12" s="533"/>
      <c r="P12" s="645"/>
      <c r="Q12" s="476"/>
      <c r="R12" s="537" t="s">
        <v>468</v>
      </c>
      <c r="S12" s="182"/>
    </row>
    <row r="13" spans="1:19" s="1" customFormat="1" ht="22.5" customHeight="1">
      <c r="A13" s="475"/>
      <c r="B13" s="476"/>
      <c r="C13" s="533"/>
      <c r="D13" s="533"/>
      <c r="E13" s="669"/>
      <c r="F13" s="533"/>
      <c r="G13" s="533"/>
      <c r="H13" s="533"/>
      <c r="I13" s="533"/>
      <c r="J13" s="533"/>
      <c r="K13" s="647"/>
      <c r="L13" s="533"/>
      <c r="M13" s="533"/>
      <c r="N13" s="533"/>
      <c r="O13" s="533"/>
      <c r="P13" s="645"/>
      <c r="Q13" s="476"/>
      <c r="R13" s="537" t="s">
        <v>469</v>
      </c>
      <c r="S13" s="182"/>
    </row>
    <row r="14" spans="1:19" s="1" customFormat="1" ht="22.5" customHeight="1">
      <c r="A14" s="475"/>
      <c r="B14" s="476"/>
      <c r="C14" s="533"/>
      <c r="D14" s="533"/>
      <c r="E14" s="669"/>
      <c r="F14" s="533"/>
      <c r="G14" s="533"/>
      <c r="H14" s="533"/>
      <c r="I14" s="533"/>
      <c r="J14" s="533"/>
      <c r="K14" s="647"/>
      <c r="L14" s="533"/>
      <c r="M14" s="533"/>
      <c r="N14" s="533"/>
      <c r="O14" s="533"/>
      <c r="P14" s="645"/>
      <c r="Q14" s="476"/>
      <c r="R14" s="537" t="s">
        <v>479</v>
      </c>
      <c r="S14" s="182"/>
    </row>
    <row r="15" spans="1:19" s="1" customFormat="1" ht="22.5" customHeight="1">
      <c r="A15" s="8"/>
      <c r="B15" s="476"/>
      <c r="C15" s="533"/>
      <c r="D15" s="533"/>
      <c r="E15" s="669"/>
      <c r="F15" s="533"/>
      <c r="G15" s="533"/>
      <c r="H15" s="533"/>
      <c r="I15" s="533"/>
      <c r="J15" s="533"/>
      <c r="K15" s="647"/>
      <c r="L15" s="533"/>
      <c r="M15" s="533"/>
      <c r="N15" s="533"/>
      <c r="O15" s="533"/>
      <c r="P15" s="645"/>
      <c r="Q15" s="476"/>
      <c r="R15" s="537" t="s">
        <v>504</v>
      </c>
      <c r="S15" s="182"/>
    </row>
    <row r="16" spans="1:19" s="139" customFormat="1" ht="29.25" customHeight="1">
      <c r="A16" s="650">
        <v>2</v>
      </c>
      <c r="B16" s="149" t="s">
        <v>325</v>
      </c>
      <c r="C16" s="476" t="s">
        <v>329</v>
      </c>
      <c r="D16" s="543" t="s">
        <v>326</v>
      </c>
      <c r="E16" s="543" t="s">
        <v>41</v>
      </c>
      <c r="F16" s="552">
        <v>42095</v>
      </c>
      <c r="G16" s="543" t="s">
        <v>327</v>
      </c>
      <c r="H16" s="544">
        <v>43260</v>
      </c>
      <c r="I16" s="539">
        <v>30</v>
      </c>
      <c r="J16" s="553">
        <v>10</v>
      </c>
      <c r="K16" s="543" t="s">
        <v>78</v>
      </c>
      <c r="L16" s="539"/>
      <c r="M16" s="539">
        <v>91.1</v>
      </c>
      <c r="N16" s="539" t="s">
        <v>50</v>
      </c>
      <c r="O16" s="539">
        <v>2003</v>
      </c>
      <c r="P16" s="150" t="s">
        <v>72</v>
      </c>
      <c r="Q16" s="539">
        <v>52</v>
      </c>
      <c r="R16" s="543" t="s">
        <v>474</v>
      </c>
      <c r="S16" s="140"/>
    </row>
    <row r="17" spans="1:19" s="139" customFormat="1" ht="29.25" customHeight="1">
      <c r="A17" s="362"/>
      <c r="B17" s="150"/>
      <c r="C17" s="542">
        <v>24624</v>
      </c>
      <c r="D17" s="543"/>
      <c r="E17" s="543"/>
      <c r="F17" s="552" t="s">
        <v>214</v>
      </c>
      <c r="G17" s="543"/>
      <c r="H17" s="544"/>
      <c r="I17" s="539"/>
      <c r="J17" s="553"/>
      <c r="K17" s="543"/>
      <c r="L17" s="539"/>
      <c r="M17" s="539"/>
      <c r="N17" s="539" t="s">
        <v>52</v>
      </c>
      <c r="O17" s="539">
        <v>2012</v>
      </c>
      <c r="P17" s="150" t="s">
        <v>354</v>
      </c>
      <c r="Q17" s="539"/>
      <c r="R17" s="543" t="s">
        <v>477</v>
      </c>
      <c r="S17" s="140"/>
    </row>
    <row r="18" spans="1:19" s="139" customFormat="1" ht="32.25" customHeight="1">
      <c r="A18" s="363"/>
      <c r="B18" s="48"/>
      <c r="C18" s="546"/>
      <c r="D18" s="546"/>
      <c r="E18" s="546"/>
      <c r="F18" s="554"/>
      <c r="G18" s="546"/>
      <c r="H18" s="548"/>
      <c r="I18" s="547"/>
      <c r="J18" s="555"/>
      <c r="K18" s="546"/>
      <c r="L18" s="547"/>
      <c r="M18" s="547"/>
      <c r="N18" s="547"/>
      <c r="O18" s="547"/>
      <c r="P18" s="48"/>
      <c r="Q18" s="547"/>
      <c r="R18" s="543" t="s">
        <v>478</v>
      </c>
      <c r="S18" s="141"/>
    </row>
    <row r="19" spans="1:19" s="139" customFormat="1" ht="39" customHeight="1">
      <c r="A19" s="681">
        <v>3</v>
      </c>
      <c r="B19" s="149" t="s">
        <v>429</v>
      </c>
      <c r="C19" s="536" t="s">
        <v>329</v>
      </c>
      <c r="D19" s="674" t="s">
        <v>436</v>
      </c>
      <c r="E19" s="668" t="s">
        <v>42</v>
      </c>
      <c r="F19" s="678">
        <v>43586</v>
      </c>
      <c r="G19" s="674" t="s">
        <v>439</v>
      </c>
      <c r="H19" s="678">
        <v>43586</v>
      </c>
      <c r="I19" s="539">
        <v>18</v>
      </c>
      <c r="J19" s="553"/>
      <c r="K19" s="619"/>
      <c r="L19" s="556"/>
      <c r="M19" s="557"/>
      <c r="N19" s="534" t="s">
        <v>70</v>
      </c>
      <c r="O19" s="567">
        <v>1992</v>
      </c>
      <c r="P19" s="674" t="s">
        <v>473</v>
      </c>
      <c r="Q19" s="558">
        <v>54</v>
      </c>
      <c r="R19" s="540" t="s">
        <v>475</v>
      </c>
      <c r="S19" s="522"/>
    </row>
    <row r="20" spans="1:19" s="139" customFormat="1" ht="27" customHeight="1">
      <c r="A20" s="682"/>
      <c r="B20" s="150"/>
      <c r="C20" s="542">
        <v>24088</v>
      </c>
      <c r="D20" s="675"/>
      <c r="E20" s="669"/>
      <c r="F20" s="679"/>
      <c r="G20" s="675"/>
      <c r="H20" s="679"/>
      <c r="I20" s="150"/>
      <c r="J20" s="545"/>
      <c r="K20" s="510"/>
      <c r="L20" s="559"/>
      <c r="M20" s="560"/>
      <c r="N20" s="539"/>
      <c r="O20" s="539"/>
      <c r="P20" s="675"/>
      <c r="Q20" s="539"/>
      <c r="R20" s="150" t="s">
        <v>476</v>
      </c>
      <c r="S20" s="140"/>
    </row>
    <row r="21" spans="1:19" s="139" customFormat="1" ht="29.25" customHeight="1">
      <c r="A21" s="650"/>
      <c r="B21" s="150"/>
      <c r="C21" s="150"/>
      <c r="D21" s="543"/>
      <c r="E21" s="539"/>
      <c r="F21" s="544"/>
      <c r="G21" s="543"/>
      <c r="H21" s="544"/>
      <c r="I21" s="539"/>
      <c r="J21" s="561"/>
      <c r="K21" s="510"/>
      <c r="L21" s="562"/>
      <c r="M21" s="560"/>
      <c r="N21" s="539"/>
      <c r="O21" s="539"/>
      <c r="P21" s="150"/>
      <c r="Q21" s="539"/>
      <c r="R21" s="150" t="s">
        <v>507</v>
      </c>
      <c r="S21" s="140"/>
    </row>
    <row r="22" spans="1:20" s="139" customFormat="1" ht="22.5" customHeight="1">
      <c r="A22" s="681">
        <v>4</v>
      </c>
      <c r="B22" s="149" t="s">
        <v>430</v>
      </c>
      <c r="C22" s="536" t="s">
        <v>329</v>
      </c>
      <c r="D22" s="674" t="s">
        <v>437</v>
      </c>
      <c r="E22" s="668" t="s">
        <v>42</v>
      </c>
      <c r="F22" s="678">
        <v>38991</v>
      </c>
      <c r="G22" s="674" t="s">
        <v>440</v>
      </c>
      <c r="H22" s="678">
        <v>43586</v>
      </c>
      <c r="I22" s="534">
        <v>36</v>
      </c>
      <c r="J22" s="567"/>
      <c r="K22" s="674" t="s">
        <v>275</v>
      </c>
      <c r="L22" s="563">
        <v>2012</v>
      </c>
      <c r="M22" s="564"/>
      <c r="N22" s="534" t="s">
        <v>52</v>
      </c>
      <c r="O22" s="534">
        <v>2005</v>
      </c>
      <c r="P22" s="683" t="s">
        <v>490</v>
      </c>
      <c r="Q22" s="534">
        <v>57</v>
      </c>
      <c r="R22" s="149" t="s">
        <v>480</v>
      </c>
      <c r="S22" s="138"/>
      <c r="T22" s="432"/>
    </row>
    <row r="23" spans="1:20" s="139" customFormat="1" ht="22.5" customHeight="1">
      <c r="A23" s="682"/>
      <c r="B23" s="150"/>
      <c r="C23" s="542">
        <v>22930</v>
      </c>
      <c r="D23" s="675"/>
      <c r="E23" s="669"/>
      <c r="F23" s="679"/>
      <c r="G23" s="675"/>
      <c r="H23" s="679"/>
      <c r="I23" s="539"/>
      <c r="J23" s="561"/>
      <c r="K23" s="675"/>
      <c r="L23" s="565"/>
      <c r="M23" s="566"/>
      <c r="N23" s="539"/>
      <c r="O23" s="539"/>
      <c r="P23" s="684"/>
      <c r="Q23" s="539"/>
      <c r="R23" s="150" t="s">
        <v>481</v>
      </c>
      <c r="S23" s="140"/>
      <c r="T23" s="432"/>
    </row>
    <row r="24" spans="1:20" s="139" customFormat="1" ht="22.5" customHeight="1">
      <c r="A24" s="682"/>
      <c r="B24" s="150"/>
      <c r="C24" s="542"/>
      <c r="D24" s="675"/>
      <c r="E24" s="669"/>
      <c r="F24" s="679"/>
      <c r="G24" s="675"/>
      <c r="H24" s="679"/>
      <c r="I24" s="539"/>
      <c r="J24" s="561"/>
      <c r="K24" s="543"/>
      <c r="L24" s="565"/>
      <c r="M24" s="566"/>
      <c r="N24" s="539"/>
      <c r="O24" s="539"/>
      <c r="P24" s="150"/>
      <c r="Q24" s="539"/>
      <c r="R24" s="150" t="s">
        <v>482</v>
      </c>
      <c r="S24" s="140"/>
      <c r="T24" s="432"/>
    </row>
    <row r="25" spans="1:20" s="139" customFormat="1" ht="22.5" customHeight="1">
      <c r="A25" s="682"/>
      <c r="B25" s="150"/>
      <c r="C25" s="542"/>
      <c r="D25" s="675"/>
      <c r="E25" s="669"/>
      <c r="F25" s="679"/>
      <c r="G25" s="675"/>
      <c r="H25" s="679"/>
      <c r="I25" s="539"/>
      <c r="J25" s="561"/>
      <c r="K25" s="543"/>
      <c r="L25" s="565"/>
      <c r="M25" s="566"/>
      <c r="N25" s="539"/>
      <c r="O25" s="539"/>
      <c r="P25" s="150"/>
      <c r="Q25" s="539"/>
      <c r="R25" s="150" t="s">
        <v>483</v>
      </c>
      <c r="S25" s="140"/>
      <c r="T25" s="432"/>
    </row>
    <row r="26" spans="1:20" s="139" customFormat="1" ht="22.5" customHeight="1">
      <c r="A26" s="682"/>
      <c r="B26" s="150"/>
      <c r="C26" s="542"/>
      <c r="D26" s="675"/>
      <c r="E26" s="669"/>
      <c r="F26" s="679"/>
      <c r="G26" s="675"/>
      <c r="H26" s="679"/>
      <c r="I26" s="539"/>
      <c r="J26" s="561"/>
      <c r="K26" s="543"/>
      <c r="L26" s="565"/>
      <c r="M26" s="566"/>
      <c r="N26" s="539"/>
      <c r="O26" s="539"/>
      <c r="P26" s="150"/>
      <c r="Q26" s="539"/>
      <c r="R26" s="150" t="s">
        <v>484</v>
      </c>
      <c r="S26" s="140"/>
      <c r="T26" s="432"/>
    </row>
    <row r="27" spans="1:20" s="139" customFormat="1" ht="22.5" customHeight="1">
      <c r="A27" s="682"/>
      <c r="B27" s="150"/>
      <c r="C27" s="542"/>
      <c r="D27" s="675"/>
      <c r="E27" s="669"/>
      <c r="F27" s="679"/>
      <c r="G27" s="675"/>
      <c r="H27" s="679"/>
      <c r="I27" s="539"/>
      <c r="J27" s="561"/>
      <c r="K27" s="543"/>
      <c r="L27" s="565"/>
      <c r="M27" s="566"/>
      <c r="N27" s="539"/>
      <c r="O27" s="539"/>
      <c r="P27" s="150"/>
      <c r="Q27" s="539"/>
      <c r="R27" s="150" t="s">
        <v>485</v>
      </c>
      <c r="S27" s="140"/>
      <c r="T27" s="432"/>
    </row>
    <row r="28" spans="1:20" s="139" customFormat="1" ht="22.5" customHeight="1">
      <c r="A28" s="682"/>
      <c r="B28" s="150"/>
      <c r="C28" s="542"/>
      <c r="D28" s="675"/>
      <c r="E28" s="669"/>
      <c r="F28" s="679"/>
      <c r="G28" s="675"/>
      <c r="H28" s="679"/>
      <c r="I28" s="539"/>
      <c r="J28" s="561"/>
      <c r="K28" s="543"/>
      <c r="L28" s="565"/>
      <c r="M28" s="566"/>
      <c r="N28" s="539"/>
      <c r="O28" s="539"/>
      <c r="P28" s="150"/>
      <c r="Q28" s="539"/>
      <c r="R28" s="150" t="s">
        <v>486</v>
      </c>
      <c r="S28" s="140"/>
      <c r="T28" s="432"/>
    </row>
    <row r="29" spans="1:20" s="139" customFormat="1" ht="22.5" customHeight="1">
      <c r="A29" s="682"/>
      <c r="B29" s="150"/>
      <c r="C29" s="542"/>
      <c r="D29" s="675"/>
      <c r="E29" s="669"/>
      <c r="F29" s="679"/>
      <c r="G29" s="675"/>
      <c r="H29" s="679"/>
      <c r="I29" s="539"/>
      <c r="J29" s="561"/>
      <c r="K29" s="543"/>
      <c r="L29" s="565"/>
      <c r="M29" s="566"/>
      <c r="N29" s="539"/>
      <c r="O29" s="539"/>
      <c r="P29" s="150"/>
      <c r="Q29" s="539"/>
      <c r="R29" s="150" t="s">
        <v>487</v>
      </c>
      <c r="S29" s="140"/>
      <c r="T29" s="432"/>
    </row>
    <row r="30" spans="1:20" s="139" customFormat="1" ht="22.5" customHeight="1">
      <c r="A30" s="682"/>
      <c r="B30" s="150"/>
      <c r="C30" s="542"/>
      <c r="D30" s="675"/>
      <c r="E30" s="669"/>
      <c r="F30" s="679"/>
      <c r="G30" s="675"/>
      <c r="H30" s="679"/>
      <c r="I30" s="539"/>
      <c r="J30" s="561"/>
      <c r="K30" s="543"/>
      <c r="L30" s="565"/>
      <c r="M30" s="566"/>
      <c r="N30" s="539"/>
      <c r="O30" s="539"/>
      <c r="P30" s="150"/>
      <c r="Q30" s="539"/>
      <c r="R30" s="150" t="s">
        <v>488</v>
      </c>
      <c r="S30" s="140"/>
      <c r="T30" s="432"/>
    </row>
    <row r="31" spans="1:20" s="139" customFormat="1" ht="22.5" customHeight="1">
      <c r="A31" s="682"/>
      <c r="B31" s="150"/>
      <c r="C31" s="542"/>
      <c r="D31" s="675"/>
      <c r="E31" s="669"/>
      <c r="F31" s="679"/>
      <c r="G31" s="675"/>
      <c r="H31" s="679"/>
      <c r="I31" s="539"/>
      <c r="J31" s="561"/>
      <c r="K31" s="543"/>
      <c r="L31" s="565"/>
      <c r="M31" s="566"/>
      <c r="N31" s="539"/>
      <c r="O31" s="539"/>
      <c r="P31" s="150"/>
      <c r="Q31" s="539"/>
      <c r="R31" s="150" t="s">
        <v>489</v>
      </c>
      <c r="S31" s="140"/>
      <c r="T31" s="432"/>
    </row>
    <row r="32" spans="1:20" s="139" customFormat="1" ht="26.25" customHeight="1">
      <c r="A32" s="682"/>
      <c r="B32" s="150"/>
      <c r="C32" s="542"/>
      <c r="D32" s="675"/>
      <c r="E32" s="669"/>
      <c r="F32" s="679"/>
      <c r="G32" s="675"/>
      <c r="H32" s="679"/>
      <c r="I32" s="539"/>
      <c r="J32" s="561"/>
      <c r="K32" s="543"/>
      <c r="L32" s="565"/>
      <c r="M32" s="566"/>
      <c r="N32" s="539"/>
      <c r="O32" s="539"/>
      <c r="P32" s="150"/>
      <c r="Q32" s="539"/>
      <c r="R32" s="150" t="s">
        <v>506</v>
      </c>
      <c r="S32" s="140"/>
      <c r="T32" s="432"/>
    </row>
    <row r="33" spans="1:20" s="139" customFormat="1" ht="29.25" customHeight="1">
      <c r="A33" s="649">
        <v>5</v>
      </c>
      <c r="B33" s="149" t="s">
        <v>449</v>
      </c>
      <c r="C33" s="536" t="s">
        <v>329</v>
      </c>
      <c r="D33" s="674" t="s">
        <v>438</v>
      </c>
      <c r="E33" s="534" t="s">
        <v>42</v>
      </c>
      <c r="F33" s="541">
        <v>43009</v>
      </c>
      <c r="G33" s="674" t="s">
        <v>441</v>
      </c>
      <c r="H33" s="678">
        <v>43586</v>
      </c>
      <c r="I33" s="563">
        <v>16</v>
      </c>
      <c r="J33" s="567"/>
      <c r="K33" s="540" t="s">
        <v>63</v>
      </c>
      <c r="L33" s="534">
        <v>2004</v>
      </c>
      <c r="M33" s="568"/>
      <c r="N33" s="534" t="s">
        <v>52</v>
      </c>
      <c r="O33" s="534">
        <v>2001</v>
      </c>
      <c r="P33" s="149" t="s">
        <v>61</v>
      </c>
      <c r="Q33" s="534">
        <v>52</v>
      </c>
      <c r="R33" s="149" t="s">
        <v>491</v>
      </c>
      <c r="S33" s="138"/>
      <c r="T33" s="432"/>
    </row>
    <row r="34" spans="1:20" s="139" customFormat="1" ht="30.75" customHeight="1">
      <c r="A34" s="650"/>
      <c r="B34" s="150"/>
      <c r="C34" s="542">
        <v>24809</v>
      </c>
      <c r="D34" s="675"/>
      <c r="E34" s="539"/>
      <c r="F34" s="544"/>
      <c r="G34" s="675"/>
      <c r="H34" s="679"/>
      <c r="I34" s="565"/>
      <c r="J34" s="553"/>
      <c r="K34" s="543" t="s">
        <v>497</v>
      </c>
      <c r="L34" s="539">
        <v>2008</v>
      </c>
      <c r="M34" s="569"/>
      <c r="N34" s="539"/>
      <c r="O34" s="539"/>
      <c r="P34" s="150"/>
      <c r="Q34" s="539"/>
      <c r="R34" s="150" t="s">
        <v>492</v>
      </c>
      <c r="S34" s="140"/>
      <c r="T34" s="432"/>
    </row>
    <row r="35" spans="1:20" s="139" customFormat="1" ht="22.5" customHeight="1">
      <c r="A35" s="650"/>
      <c r="B35" s="150"/>
      <c r="C35" s="476"/>
      <c r="D35" s="675"/>
      <c r="E35" s="539"/>
      <c r="F35" s="544"/>
      <c r="G35" s="675"/>
      <c r="H35" s="679"/>
      <c r="I35" s="565"/>
      <c r="J35" s="553"/>
      <c r="K35" s="675" t="s">
        <v>498</v>
      </c>
      <c r="L35" s="539">
        <v>2015</v>
      </c>
      <c r="M35" s="569"/>
      <c r="N35" s="539"/>
      <c r="O35" s="539"/>
      <c r="P35" s="150"/>
      <c r="Q35" s="539"/>
      <c r="R35" s="150" t="s">
        <v>493</v>
      </c>
      <c r="S35" s="140"/>
      <c r="T35" s="432"/>
    </row>
    <row r="36" spans="1:20" s="139" customFormat="1" ht="29.25" customHeight="1">
      <c r="A36" s="650"/>
      <c r="B36" s="150"/>
      <c r="C36" s="476"/>
      <c r="D36" s="675"/>
      <c r="E36" s="539"/>
      <c r="F36" s="544"/>
      <c r="G36" s="675"/>
      <c r="H36" s="679"/>
      <c r="I36" s="565"/>
      <c r="J36" s="553"/>
      <c r="K36" s="675"/>
      <c r="L36" s="539"/>
      <c r="M36" s="569"/>
      <c r="N36" s="539"/>
      <c r="O36" s="539"/>
      <c r="P36" s="150"/>
      <c r="Q36" s="539"/>
      <c r="R36" s="150" t="s">
        <v>494</v>
      </c>
      <c r="S36" s="140"/>
      <c r="T36" s="432"/>
    </row>
    <row r="37" spans="1:20" s="139" customFormat="1" ht="29.25" customHeight="1">
      <c r="A37" s="650"/>
      <c r="B37" s="150"/>
      <c r="C37" s="476"/>
      <c r="D37" s="675"/>
      <c r="E37" s="539"/>
      <c r="F37" s="544"/>
      <c r="G37" s="675"/>
      <c r="H37" s="679"/>
      <c r="I37" s="565"/>
      <c r="J37" s="553"/>
      <c r="K37" s="543" t="s">
        <v>499</v>
      </c>
      <c r="L37" s="539">
        <v>2017</v>
      </c>
      <c r="M37" s="569"/>
      <c r="N37" s="539"/>
      <c r="O37" s="539"/>
      <c r="P37" s="150"/>
      <c r="Q37" s="539"/>
      <c r="R37" s="150" t="s">
        <v>495</v>
      </c>
      <c r="S37" s="140"/>
      <c r="T37" s="432"/>
    </row>
    <row r="38" spans="1:20" s="139" customFormat="1" ht="29.25" customHeight="1">
      <c r="A38" s="650"/>
      <c r="B38" s="150"/>
      <c r="C38" s="476"/>
      <c r="D38" s="675"/>
      <c r="E38" s="539"/>
      <c r="F38" s="544"/>
      <c r="G38" s="675"/>
      <c r="H38" s="679"/>
      <c r="I38" s="565"/>
      <c r="J38" s="553"/>
      <c r="K38" s="543"/>
      <c r="L38" s="539"/>
      <c r="M38" s="569"/>
      <c r="N38" s="539"/>
      <c r="O38" s="539"/>
      <c r="P38" s="150"/>
      <c r="Q38" s="539"/>
      <c r="R38" s="150" t="s">
        <v>496</v>
      </c>
      <c r="S38" s="140"/>
      <c r="T38" s="432"/>
    </row>
    <row r="39" spans="1:20" s="139" customFormat="1" ht="27" customHeight="1">
      <c r="A39" s="650"/>
      <c r="B39" s="150"/>
      <c r="C39" s="542"/>
      <c r="D39" s="675"/>
      <c r="E39" s="539"/>
      <c r="F39" s="544"/>
      <c r="G39" s="675"/>
      <c r="H39" s="679"/>
      <c r="I39" s="565"/>
      <c r="J39" s="553"/>
      <c r="K39" s="543"/>
      <c r="L39" s="539"/>
      <c r="M39" s="569"/>
      <c r="N39" s="539"/>
      <c r="O39" s="539"/>
      <c r="P39" s="150"/>
      <c r="Q39" s="539"/>
      <c r="R39" s="150" t="s">
        <v>505</v>
      </c>
      <c r="S39" s="140"/>
      <c r="T39" s="432"/>
    </row>
    <row r="40" spans="1:20" s="139" customFormat="1" ht="27" customHeight="1">
      <c r="A40" s="650"/>
      <c r="B40" s="150"/>
      <c r="C40" s="542"/>
      <c r="D40" s="543"/>
      <c r="E40" s="539"/>
      <c r="F40" s="544"/>
      <c r="G40" s="543"/>
      <c r="H40" s="544"/>
      <c r="I40" s="565"/>
      <c r="J40" s="553"/>
      <c r="K40" s="543"/>
      <c r="L40" s="539"/>
      <c r="M40" s="569"/>
      <c r="N40" s="539"/>
      <c r="O40" s="539"/>
      <c r="P40" s="150"/>
      <c r="Q40" s="539"/>
      <c r="R40" s="150"/>
      <c r="S40" s="140"/>
      <c r="T40" s="432"/>
    </row>
    <row r="41" spans="1:20" s="139" customFormat="1" ht="22.5" customHeight="1">
      <c r="A41" s="649">
        <v>6</v>
      </c>
      <c r="B41" s="149" t="s">
        <v>538</v>
      </c>
      <c r="C41" s="534" t="s">
        <v>139</v>
      </c>
      <c r="D41" s="674" t="s">
        <v>539</v>
      </c>
      <c r="E41" s="534" t="s">
        <v>125</v>
      </c>
      <c r="F41" s="541"/>
      <c r="G41" s="674" t="s">
        <v>273</v>
      </c>
      <c r="H41" s="541">
        <v>44136</v>
      </c>
      <c r="I41" s="534">
        <v>8</v>
      </c>
      <c r="J41" s="567"/>
      <c r="K41" s="540"/>
      <c r="L41" s="534"/>
      <c r="M41" s="655"/>
      <c r="N41" s="534" t="s">
        <v>52</v>
      </c>
      <c r="O41" s="534"/>
      <c r="P41" s="149"/>
      <c r="Q41" s="534">
        <v>31</v>
      </c>
      <c r="R41" s="149" t="s">
        <v>540</v>
      </c>
      <c r="S41" s="138"/>
      <c r="T41" s="431"/>
    </row>
    <row r="42" spans="1:20" s="139" customFormat="1" ht="26.25" customHeight="1">
      <c r="A42" s="650"/>
      <c r="B42" s="150"/>
      <c r="C42" s="622">
        <v>32411</v>
      </c>
      <c r="D42" s="675"/>
      <c r="E42" s="539"/>
      <c r="F42" s="544"/>
      <c r="G42" s="675"/>
      <c r="H42" s="544"/>
      <c r="I42" s="539"/>
      <c r="J42" s="553"/>
      <c r="K42" s="543"/>
      <c r="L42" s="539"/>
      <c r="M42" s="566"/>
      <c r="N42" s="539"/>
      <c r="O42" s="539"/>
      <c r="P42" s="150"/>
      <c r="Q42" s="539"/>
      <c r="R42" s="150" t="s">
        <v>541</v>
      </c>
      <c r="S42" s="140"/>
      <c r="T42" s="431"/>
    </row>
    <row r="43" spans="1:20" s="139" customFormat="1" ht="22.5" customHeight="1">
      <c r="A43" s="650"/>
      <c r="B43" s="150"/>
      <c r="C43" s="150"/>
      <c r="D43" s="543"/>
      <c r="E43" s="539"/>
      <c r="F43" s="544"/>
      <c r="G43" s="543"/>
      <c r="H43" s="544"/>
      <c r="I43" s="539"/>
      <c r="J43" s="553"/>
      <c r="K43" s="543"/>
      <c r="L43" s="539"/>
      <c r="M43" s="566"/>
      <c r="N43" s="539"/>
      <c r="O43" s="539"/>
      <c r="P43" s="150"/>
      <c r="Q43" s="539"/>
      <c r="R43" s="150"/>
      <c r="S43" s="140"/>
      <c r="T43" s="431"/>
    </row>
    <row r="44" spans="1:20" s="31" customFormat="1" ht="22.5" customHeight="1">
      <c r="A44" s="649">
        <v>7</v>
      </c>
      <c r="B44" s="119" t="s">
        <v>91</v>
      </c>
      <c r="C44" s="670" t="s">
        <v>144</v>
      </c>
      <c r="D44" s="686" t="s">
        <v>92</v>
      </c>
      <c r="E44" s="527" t="s">
        <v>42</v>
      </c>
      <c r="F44" s="570">
        <v>40188</v>
      </c>
      <c r="G44" s="686" t="s">
        <v>409</v>
      </c>
      <c r="H44" s="541">
        <v>40913</v>
      </c>
      <c r="I44" s="527">
        <v>21</v>
      </c>
      <c r="J44" s="571">
        <v>11</v>
      </c>
      <c r="K44" s="574" t="s">
        <v>96</v>
      </c>
      <c r="L44" s="527" t="s">
        <v>49</v>
      </c>
      <c r="M44" s="527" t="s">
        <v>49</v>
      </c>
      <c r="N44" s="527" t="s">
        <v>70</v>
      </c>
      <c r="O44" s="527">
        <v>1993</v>
      </c>
      <c r="P44" s="119" t="s">
        <v>94</v>
      </c>
      <c r="Q44" s="527">
        <f>2019-1969</f>
        <v>50</v>
      </c>
      <c r="R44" s="119" t="s">
        <v>165</v>
      </c>
      <c r="S44" s="652"/>
      <c r="T44" s="433"/>
    </row>
    <row r="45" spans="1:20" s="31" customFormat="1" ht="22.5" customHeight="1">
      <c r="A45" s="650"/>
      <c r="B45" s="120"/>
      <c r="C45" s="671"/>
      <c r="D45" s="687"/>
      <c r="E45" s="528"/>
      <c r="F45" s="572"/>
      <c r="G45" s="687"/>
      <c r="H45" s="544"/>
      <c r="I45" s="528"/>
      <c r="J45" s="575"/>
      <c r="K45" s="537"/>
      <c r="L45" s="528"/>
      <c r="M45" s="528"/>
      <c r="N45" s="528"/>
      <c r="O45" s="528"/>
      <c r="P45" s="120"/>
      <c r="Q45" s="528"/>
      <c r="R45" s="120" t="s">
        <v>231</v>
      </c>
      <c r="S45" s="653"/>
      <c r="T45" s="433"/>
    </row>
    <row r="46" spans="1:20" s="31" customFormat="1" ht="41.25" customHeight="1">
      <c r="A46" s="651"/>
      <c r="B46" s="107"/>
      <c r="C46" s="576"/>
      <c r="D46" s="577"/>
      <c r="E46" s="529"/>
      <c r="F46" s="573"/>
      <c r="G46" s="688"/>
      <c r="H46" s="548"/>
      <c r="I46" s="529"/>
      <c r="J46" s="529"/>
      <c r="K46" s="577"/>
      <c r="L46" s="529"/>
      <c r="M46" s="529"/>
      <c r="N46" s="529" t="s">
        <v>52</v>
      </c>
      <c r="O46" s="529">
        <v>2010</v>
      </c>
      <c r="P46" s="107" t="s">
        <v>95</v>
      </c>
      <c r="Q46" s="529"/>
      <c r="R46" s="107" t="s">
        <v>410</v>
      </c>
      <c r="S46" s="412"/>
      <c r="T46" s="433"/>
    </row>
    <row r="47" spans="1:20" s="31" customFormat="1" ht="22.5" customHeight="1">
      <c r="A47" s="681">
        <v>8</v>
      </c>
      <c r="B47" s="119" t="s">
        <v>542</v>
      </c>
      <c r="C47" s="670" t="s">
        <v>543</v>
      </c>
      <c r="D47" s="686" t="s">
        <v>544</v>
      </c>
      <c r="E47" s="668" t="s">
        <v>125</v>
      </c>
      <c r="F47" s="570">
        <v>43009</v>
      </c>
      <c r="G47" s="686" t="s">
        <v>550</v>
      </c>
      <c r="H47" s="541">
        <v>44136</v>
      </c>
      <c r="I47" s="668">
        <v>8</v>
      </c>
      <c r="J47" s="668"/>
      <c r="K47" s="119"/>
      <c r="L47" s="571"/>
      <c r="M47" s="571"/>
      <c r="N47" s="527" t="s">
        <v>70</v>
      </c>
      <c r="O47" s="527">
        <v>2012</v>
      </c>
      <c r="P47" s="119" t="s">
        <v>545</v>
      </c>
      <c r="Q47" s="668">
        <v>33</v>
      </c>
      <c r="R47" s="119" t="s">
        <v>546</v>
      </c>
      <c r="S47" s="689"/>
      <c r="T47" s="432"/>
    </row>
    <row r="48" spans="1:20" s="31" customFormat="1" ht="24.75" customHeight="1">
      <c r="A48" s="682"/>
      <c r="B48" s="120"/>
      <c r="C48" s="671"/>
      <c r="D48" s="687"/>
      <c r="E48" s="669"/>
      <c r="F48" s="572"/>
      <c r="G48" s="687"/>
      <c r="H48" s="544"/>
      <c r="I48" s="669"/>
      <c r="J48" s="669"/>
      <c r="K48" s="120"/>
      <c r="L48" s="575"/>
      <c r="M48" s="575"/>
      <c r="N48" s="528"/>
      <c r="O48" s="528"/>
      <c r="P48" s="120"/>
      <c r="Q48" s="669"/>
      <c r="R48" s="120" t="s">
        <v>547</v>
      </c>
      <c r="S48" s="699"/>
      <c r="T48" s="432"/>
    </row>
    <row r="49" spans="1:20" s="31" customFormat="1" ht="22.5" customHeight="1">
      <c r="A49" s="682"/>
      <c r="B49" s="120"/>
      <c r="C49" s="671"/>
      <c r="D49" s="687"/>
      <c r="E49" s="669"/>
      <c r="F49" s="572"/>
      <c r="G49" s="687"/>
      <c r="H49" s="544"/>
      <c r="I49" s="669"/>
      <c r="J49" s="669"/>
      <c r="K49" s="120"/>
      <c r="L49" s="575"/>
      <c r="M49" s="575"/>
      <c r="N49" s="528"/>
      <c r="O49" s="528"/>
      <c r="P49" s="120"/>
      <c r="Q49" s="669"/>
      <c r="R49" s="120" t="s">
        <v>548</v>
      </c>
      <c r="S49" s="699"/>
      <c r="T49" s="432"/>
    </row>
    <row r="50" spans="1:20" s="31" customFormat="1" ht="22.5" customHeight="1">
      <c r="A50" s="682"/>
      <c r="B50" s="120"/>
      <c r="C50" s="671"/>
      <c r="D50" s="687"/>
      <c r="E50" s="669"/>
      <c r="F50" s="572"/>
      <c r="G50" s="687"/>
      <c r="H50" s="544"/>
      <c r="I50" s="669"/>
      <c r="J50" s="669"/>
      <c r="K50" s="120"/>
      <c r="L50" s="575"/>
      <c r="M50" s="575"/>
      <c r="N50" s="528"/>
      <c r="O50" s="528"/>
      <c r="P50" s="120"/>
      <c r="Q50" s="669"/>
      <c r="R50" s="120" t="s">
        <v>549</v>
      </c>
      <c r="S50" s="699"/>
      <c r="T50" s="432"/>
    </row>
    <row r="51" spans="1:20" s="31" customFormat="1" ht="31.5" customHeight="1">
      <c r="A51" s="682"/>
      <c r="B51" s="120"/>
      <c r="C51" s="685"/>
      <c r="D51" s="687"/>
      <c r="E51" s="669"/>
      <c r="F51" s="585"/>
      <c r="G51" s="687"/>
      <c r="H51" s="544"/>
      <c r="I51" s="669"/>
      <c r="J51" s="669"/>
      <c r="K51" s="120"/>
      <c r="L51" s="428"/>
      <c r="M51" s="428"/>
      <c r="N51" s="120"/>
      <c r="O51" s="150"/>
      <c r="P51" s="120"/>
      <c r="Q51" s="669"/>
      <c r="R51" s="107" t="s">
        <v>551</v>
      </c>
      <c r="S51" s="690"/>
      <c r="T51" s="432"/>
    </row>
    <row r="52" spans="1:20" s="31" customFormat="1" ht="22.5" customHeight="1">
      <c r="A52" s="649">
        <v>9</v>
      </c>
      <c r="B52" s="94" t="s">
        <v>26</v>
      </c>
      <c r="C52" s="670" t="s">
        <v>38</v>
      </c>
      <c r="D52" s="574" t="s">
        <v>33</v>
      </c>
      <c r="E52" s="94" t="s">
        <v>43</v>
      </c>
      <c r="F52" s="570">
        <v>39092</v>
      </c>
      <c r="G52" s="691" t="s">
        <v>266</v>
      </c>
      <c r="H52" s="570">
        <v>42739</v>
      </c>
      <c r="I52" s="523">
        <v>35</v>
      </c>
      <c r="J52" s="578">
        <v>10</v>
      </c>
      <c r="K52" s="646" t="s">
        <v>86</v>
      </c>
      <c r="L52" s="524">
        <v>2007</v>
      </c>
      <c r="M52" s="523">
        <v>334</v>
      </c>
      <c r="N52" s="523" t="s">
        <v>77</v>
      </c>
      <c r="O52" s="579">
        <v>1982</v>
      </c>
      <c r="P52" s="644" t="s">
        <v>87</v>
      </c>
      <c r="Q52" s="523">
        <v>56</v>
      </c>
      <c r="R52" s="120" t="s">
        <v>382</v>
      </c>
      <c r="S52" s="653"/>
      <c r="T52" s="433"/>
    </row>
    <row r="53" spans="1:20" s="31" customFormat="1" ht="22.5" customHeight="1">
      <c r="A53" s="650"/>
      <c r="B53" s="120"/>
      <c r="C53" s="671"/>
      <c r="D53" s="537"/>
      <c r="E53" s="528"/>
      <c r="F53" s="572"/>
      <c r="G53" s="692"/>
      <c r="H53" s="544"/>
      <c r="I53" s="528"/>
      <c r="J53" s="528"/>
      <c r="K53" s="537"/>
      <c r="L53" s="528"/>
      <c r="M53" s="528"/>
      <c r="N53" s="528"/>
      <c r="O53" s="580"/>
      <c r="P53" s="120"/>
      <c r="Q53" s="528"/>
      <c r="R53" s="581" t="s">
        <v>383</v>
      </c>
      <c r="S53" s="653"/>
      <c r="T53" s="433"/>
    </row>
    <row r="54" spans="1:20" s="31" customFormat="1" ht="27.75" customHeight="1">
      <c r="A54" s="650"/>
      <c r="B54" s="120"/>
      <c r="C54" s="645"/>
      <c r="D54" s="537"/>
      <c r="E54" s="528"/>
      <c r="F54" s="572"/>
      <c r="G54" s="692"/>
      <c r="H54" s="544"/>
      <c r="I54" s="528"/>
      <c r="J54" s="528"/>
      <c r="K54" s="537"/>
      <c r="L54" s="528"/>
      <c r="M54" s="528"/>
      <c r="N54" s="528"/>
      <c r="O54" s="580"/>
      <c r="P54" s="120"/>
      <c r="Q54" s="528"/>
      <c r="R54" s="120" t="s">
        <v>384</v>
      </c>
      <c r="S54" s="653"/>
      <c r="T54" s="433"/>
    </row>
    <row r="55" spans="1:20" ht="39.75" customHeight="1">
      <c r="A55" s="651"/>
      <c r="B55" s="236"/>
      <c r="C55" s="576"/>
      <c r="D55" s="577"/>
      <c r="E55" s="236"/>
      <c r="F55" s="573"/>
      <c r="G55" s="577"/>
      <c r="H55" s="573"/>
      <c r="I55" s="525"/>
      <c r="J55" s="582"/>
      <c r="K55" s="648"/>
      <c r="L55" s="526"/>
      <c r="M55" s="525"/>
      <c r="N55" s="525"/>
      <c r="O55" s="583"/>
      <c r="P55" s="576"/>
      <c r="Q55" s="12"/>
      <c r="R55" s="648" t="s">
        <v>385</v>
      </c>
      <c r="S55" s="6"/>
      <c r="T55" s="434"/>
    </row>
    <row r="56" spans="1:20" s="31" customFormat="1" ht="22.5" customHeight="1">
      <c r="A56" s="649">
        <v>10</v>
      </c>
      <c r="B56" s="119" t="s">
        <v>89</v>
      </c>
      <c r="C56" s="584" t="s">
        <v>98</v>
      </c>
      <c r="D56" s="574" t="s">
        <v>90</v>
      </c>
      <c r="E56" s="527" t="s">
        <v>43</v>
      </c>
      <c r="F56" s="570">
        <v>39817</v>
      </c>
      <c r="G56" s="693" t="s">
        <v>394</v>
      </c>
      <c r="H56" s="570">
        <v>40913</v>
      </c>
      <c r="I56" s="527">
        <v>28</v>
      </c>
      <c r="J56" s="527">
        <v>8</v>
      </c>
      <c r="K56" s="574" t="s">
        <v>93</v>
      </c>
      <c r="L56" s="571">
        <v>1991</v>
      </c>
      <c r="M56" s="523" t="s">
        <v>49</v>
      </c>
      <c r="N56" s="524" t="s">
        <v>50</v>
      </c>
      <c r="O56" s="527">
        <v>1998</v>
      </c>
      <c r="P56" s="119" t="s">
        <v>94</v>
      </c>
      <c r="Q56" s="524">
        <v>51</v>
      </c>
      <c r="R56" s="149" t="s">
        <v>241</v>
      </c>
      <c r="S56" s="96"/>
      <c r="T56" s="433"/>
    </row>
    <row r="57" spans="1:20" s="31" customFormat="1" ht="22.5" customHeight="1">
      <c r="A57" s="650"/>
      <c r="B57" s="120"/>
      <c r="C57" s="585"/>
      <c r="D57" s="537"/>
      <c r="E57" s="528"/>
      <c r="F57" s="572"/>
      <c r="G57" s="694"/>
      <c r="H57" s="572"/>
      <c r="I57" s="528"/>
      <c r="J57" s="528"/>
      <c r="K57" s="537"/>
      <c r="L57" s="575"/>
      <c r="M57" s="533"/>
      <c r="N57" s="530"/>
      <c r="O57" s="528"/>
      <c r="P57" s="120"/>
      <c r="Q57" s="531"/>
      <c r="R57" s="150" t="s">
        <v>242</v>
      </c>
      <c r="S57" s="144"/>
      <c r="T57" s="433"/>
    </row>
    <row r="58" spans="1:20" s="31" customFormat="1" ht="22.5" customHeight="1">
      <c r="A58" s="650"/>
      <c r="B58" s="120"/>
      <c r="C58" s="587"/>
      <c r="D58" s="537"/>
      <c r="E58" s="528"/>
      <c r="F58" s="572"/>
      <c r="G58" s="694"/>
      <c r="H58" s="572"/>
      <c r="I58" s="528"/>
      <c r="J58" s="528"/>
      <c r="K58" s="537"/>
      <c r="L58" s="575"/>
      <c r="M58" s="533"/>
      <c r="N58" s="530"/>
      <c r="O58" s="528"/>
      <c r="P58" s="120"/>
      <c r="Q58" s="531"/>
      <c r="R58" s="150" t="s">
        <v>395</v>
      </c>
      <c r="S58" s="144"/>
      <c r="T58" s="433"/>
    </row>
    <row r="59" spans="1:20" s="31" customFormat="1" ht="22.5" customHeight="1">
      <c r="A59" s="650"/>
      <c r="B59" s="120"/>
      <c r="C59" s="585"/>
      <c r="D59" s="537"/>
      <c r="E59" s="528"/>
      <c r="F59" s="572"/>
      <c r="G59" s="694"/>
      <c r="H59" s="572"/>
      <c r="I59" s="528"/>
      <c r="J59" s="528"/>
      <c r="K59" s="537"/>
      <c r="L59" s="575"/>
      <c r="M59" s="533"/>
      <c r="N59" s="530"/>
      <c r="O59" s="528"/>
      <c r="P59" s="120"/>
      <c r="Q59" s="531"/>
      <c r="R59" s="150" t="s">
        <v>244</v>
      </c>
      <c r="S59" s="144"/>
      <c r="T59" s="433"/>
    </row>
    <row r="60" spans="1:20" s="31" customFormat="1" ht="44.25" customHeight="1">
      <c r="A60" s="651"/>
      <c r="B60" s="107"/>
      <c r="C60" s="588"/>
      <c r="D60" s="577"/>
      <c r="E60" s="529"/>
      <c r="F60" s="573"/>
      <c r="G60" s="695"/>
      <c r="H60" s="573"/>
      <c r="I60" s="529"/>
      <c r="J60" s="529"/>
      <c r="K60" s="577"/>
      <c r="L60" s="589"/>
      <c r="M60" s="525"/>
      <c r="N60" s="526"/>
      <c r="O60" s="529"/>
      <c r="P60" s="107"/>
      <c r="Q60" s="532"/>
      <c r="R60" s="48" t="s">
        <v>389</v>
      </c>
      <c r="S60" s="239"/>
      <c r="T60" s="433"/>
    </row>
    <row r="61" spans="1:20" s="31" customFormat="1" ht="22.5" customHeight="1">
      <c r="A61" s="649">
        <v>11</v>
      </c>
      <c r="B61" s="149" t="s">
        <v>101</v>
      </c>
      <c r="C61" s="584" t="s">
        <v>141</v>
      </c>
      <c r="D61" s="574" t="s">
        <v>102</v>
      </c>
      <c r="E61" s="527" t="s">
        <v>43</v>
      </c>
      <c r="F61" s="570">
        <v>42095</v>
      </c>
      <c r="G61" s="693" t="s">
        <v>103</v>
      </c>
      <c r="H61" s="570">
        <v>40918</v>
      </c>
      <c r="I61" s="527">
        <v>27</v>
      </c>
      <c r="J61" s="571">
        <v>10</v>
      </c>
      <c r="K61" s="574" t="s">
        <v>78</v>
      </c>
      <c r="L61" s="527">
        <v>1992</v>
      </c>
      <c r="M61" s="527"/>
      <c r="N61" s="527" t="s">
        <v>52</v>
      </c>
      <c r="O61" s="527">
        <v>2012</v>
      </c>
      <c r="P61" s="119" t="s">
        <v>114</v>
      </c>
      <c r="Q61" s="527">
        <f>2019-1970</f>
        <v>49</v>
      </c>
      <c r="R61" s="574" t="s">
        <v>176</v>
      </c>
      <c r="S61" s="652"/>
      <c r="T61" s="433"/>
    </row>
    <row r="62" spans="1:20" s="31" customFormat="1" ht="22.5" customHeight="1">
      <c r="A62" s="650"/>
      <c r="B62" s="150"/>
      <c r="C62" s="585"/>
      <c r="D62" s="537"/>
      <c r="E62" s="528"/>
      <c r="F62" s="572"/>
      <c r="G62" s="694"/>
      <c r="H62" s="572"/>
      <c r="I62" s="528"/>
      <c r="J62" s="528"/>
      <c r="K62" s="537"/>
      <c r="L62" s="528"/>
      <c r="M62" s="528"/>
      <c r="N62" s="528"/>
      <c r="O62" s="528"/>
      <c r="P62" s="120"/>
      <c r="Q62" s="528"/>
      <c r="R62" s="537" t="s">
        <v>391</v>
      </c>
      <c r="S62" s="653"/>
      <c r="T62" s="433"/>
    </row>
    <row r="63" spans="1:20" s="31" customFormat="1" ht="28.5" customHeight="1">
      <c r="A63" s="650"/>
      <c r="B63" s="150"/>
      <c r="C63" s="585"/>
      <c r="D63" s="537"/>
      <c r="E63" s="528"/>
      <c r="F63" s="572"/>
      <c r="G63" s="586"/>
      <c r="H63" s="572"/>
      <c r="I63" s="528"/>
      <c r="J63" s="528"/>
      <c r="K63" s="537"/>
      <c r="L63" s="528"/>
      <c r="M63" s="528"/>
      <c r="N63" s="528"/>
      <c r="O63" s="528"/>
      <c r="P63" s="120"/>
      <c r="Q63" s="528"/>
      <c r="R63" s="537" t="s">
        <v>390</v>
      </c>
      <c r="S63" s="653"/>
      <c r="T63" s="433"/>
    </row>
    <row r="64" spans="1:20" s="13" customFormat="1" ht="22.5" customHeight="1">
      <c r="A64" s="649">
        <v>12</v>
      </c>
      <c r="B64" s="226" t="s">
        <v>81</v>
      </c>
      <c r="C64" s="149" t="s">
        <v>82</v>
      </c>
      <c r="D64" s="540" t="s">
        <v>83</v>
      </c>
      <c r="E64" s="527" t="s">
        <v>43</v>
      </c>
      <c r="F64" s="541">
        <v>41548</v>
      </c>
      <c r="G64" s="674" t="s">
        <v>393</v>
      </c>
      <c r="H64" s="541">
        <v>41153</v>
      </c>
      <c r="I64" s="590">
        <v>26</v>
      </c>
      <c r="J64" s="591">
        <v>1</v>
      </c>
      <c r="K64" s="620" t="s">
        <v>49</v>
      </c>
      <c r="L64" s="590" t="s">
        <v>49</v>
      </c>
      <c r="M64" s="590" t="s">
        <v>49</v>
      </c>
      <c r="N64" s="590" t="s">
        <v>52</v>
      </c>
      <c r="O64" s="592">
        <v>2008</v>
      </c>
      <c r="P64" s="151" t="s">
        <v>85</v>
      </c>
      <c r="Q64" s="590">
        <f>2019-1966</f>
        <v>53</v>
      </c>
      <c r="R64" s="149" t="s">
        <v>166</v>
      </c>
      <c r="S64" s="228"/>
      <c r="T64" s="435"/>
    </row>
    <row r="65" spans="1:20" s="13" customFormat="1" ht="28.5" customHeight="1">
      <c r="A65" s="651"/>
      <c r="B65" s="106"/>
      <c r="C65" s="48"/>
      <c r="D65" s="546"/>
      <c r="E65" s="529"/>
      <c r="F65" s="548"/>
      <c r="G65" s="676"/>
      <c r="H65" s="548"/>
      <c r="I65" s="593"/>
      <c r="J65" s="593"/>
      <c r="K65" s="546"/>
      <c r="L65" s="593"/>
      <c r="M65" s="593"/>
      <c r="N65" s="593"/>
      <c r="O65" s="594"/>
      <c r="P65" s="550"/>
      <c r="Q65" s="593"/>
      <c r="R65" s="48" t="s">
        <v>392</v>
      </c>
      <c r="S65" s="176"/>
      <c r="T65" s="435"/>
    </row>
    <row r="66" spans="1:20" s="1" customFormat="1" ht="27.75" customHeight="1">
      <c r="A66" s="649">
        <v>13</v>
      </c>
      <c r="B66" s="178" t="s">
        <v>552</v>
      </c>
      <c r="C66" s="670" t="s">
        <v>553</v>
      </c>
      <c r="D66" s="686" t="s">
        <v>554</v>
      </c>
      <c r="E66" s="595" t="s">
        <v>39</v>
      </c>
      <c r="F66" s="570"/>
      <c r="G66" s="686" t="s">
        <v>112</v>
      </c>
      <c r="H66" s="570">
        <v>44136</v>
      </c>
      <c r="I66" s="527">
        <v>11</v>
      </c>
      <c r="J66" s="571"/>
      <c r="K66" s="574"/>
      <c r="L66" s="571"/>
      <c r="M66" s="527"/>
      <c r="N66" s="527" t="s">
        <v>52</v>
      </c>
      <c r="O66" s="527"/>
      <c r="P66" s="119"/>
      <c r="Q66" s="527">
        <v>39</v>
      </c>
      <c r="R66" s="574" t="s">
        <v>556</v>
      </c>
      <c r="S66" s="16"/>
      <c r="T66" s="436"/>
    </row>
    <row r="67" spans="1:20" s="1" customFormat="1" ht="22.5" customHeight="1">
      <c r="A67" s="650"/>
      <c r="B67" s="180"/>
      <c r="C67" s="671"/>
      <c r="D67" s="687"/>
      <c r="E67" s="596"/>
      <c r="F67" s="572"/>
      <c r="G67" s="687"/>
      <c r="H67" s="572"/>
      <c r="I67" s="528"/>
      <c r="J67" s="528"/>
      <c r="K67" s="537"/>
      <c r="L67" s="575"/>
      <c r="M67" s="528"/>
      <c r="N67" s="528"/>
      <c r="O67" s="528"/>
      <c r="P67" s="120"/>
      <c r="Q67" s="528"/>
      <c r="R67" s="537" t="s">
        <v>555</v>
      </c>
      <c r="S67" s="182"/>
      <c r="T67" s="436"/>
    </row>
    <row r="68" spans="1:20" s="1" customFormat="1" ht="26.25" customHeight="1">
      <c r="A68" s="651"/>
      <c r="B68" s="108"/>
      <c r="C68" s="576"/>
      <c r="D68" s="577"/>
      <c r="E68" s="597"/>
      <c r="F68" s="573"/>
      <c r="G68" s="577"/>
      <c r="H68" s="573"/>
      <c r="I68" s="529"/>
      <c r="J68" s="529"/>
      <c r="K68" s="577"/>
      <c r="L68" s="589"/>
      <c r="M68" s="529"/>
      <c r="N68" s="529"/>
      <c r="O68" s="529"/>
      <c r="P68" s="107"/>
      <c r="Q68" s="529"/>
      <c r="R68" s="577"/>
      <c r="S68" s="6"/>
      <c r="T68" s="436"/>
    </row>
    <row r="69" spans="1:20" s="1" customFormat="1" ht="30.75" customHeight="1">
      <c r="A69" s="650">
        <v>14</v>
      </c>
      <c r="B69" s="188" t="s">
        <v>335</v>
      </c>
      <c r="C69" s="647" t="s">
        <v>338</v>
      </c>
      <c r="D69" s="528" t="s">
        <v>339</v>
      </c>
      <c r="E69" s="596" t="s">
        <v>43</v>
      </c>
      <c r="F69" s="572">
        <v>43556</v>
      </c>
      <c r="G69" s="537" t="s">
        <v>340</v>
      </c>
      <c r="H69" s="572">
        <v>43313</v>
      </c>
      <c r="I69" s="528">
        <f>2019-2005</f>
        <v>14</v>
      </c>
      <c r="J69" s="528">
        <v>0</v>
      </c>
      <c r="K69" s="598" t="s">
        <v>78</v>
      </c>
      <c r="L69" s="575">
        <v>2000</v>
      </c>
      <c r="M69" s="575">
        <v>123</v>
      </c>
      <c r="N69" s="599" t="s">
        <v>218</v>
      </c>
      <c r="O69" s="528">
        <v>1980</v>
      </c>
      <c r="P69" s="120" t="s">
        <v>117</v>
      </c>
      <c r="Q69" s="528">
        <f>2019-1980</f>
        <v>39</v>
      </c>
      <c r="R69" s="645" t="s">
        <v>415</v>
      </c>
      <c r="S69" s="182"/>
      <c r="T69" s="436"/>
    </row>
    <row r="70" spans="1:20" s="1" customFormat="1" ht="30" customHeight="1">
      <c r="A70" s="650"/>
      <c r="B70" s="188"/>
      <c r="C70" s="647"/>
      <c r="D70" s="528"/>
      <c r="E70" s="596"/>
      <c r="F70" s="572"/>
      <c r="G70" s="537"/>
      <c r="H70" s="572"/>
      <c r="I70" s="528"/>
      <c r="J70" s="528"/>
      <c r="K70" s="600" t="s">
        <v>455</v>
      </c>
      <c r="L70" s="575">
        <v>2019</v>
      </c>
      <c r="M70" s="575"/>
      <c r="N70" s="599" t="s">
        <v>50</v>
      </c>
      <c r="O70" s="528">
        <v>2007</v>
      </c>
      <c r="P70" s="120" t="s">
        <v>61</v>
      </c>
      <c r="Q70" s="528"/>
      <c r="R70" s="645" t="s">
        <v>416</v>
      </c>
      <c r="S70" s="182"/>
      <c r="T70" s="436"/>
    </row>
    <row r="71" spans="1:20" s="1" customFormat="1" ht="48.75" customHeight="1">
      <c r="A71" s="651"/>
      <c r="B71" s="106"/>
      <c r="C71" s="648"/>
      <c r="D71" s="529"/>
      <c r="E71" s="597"/>
      <c r="F71" s="573"/>
      <c r="G71" s="577"/>
      <c r="H71" s="573"/>
      <c r="I71" s="529"/>
      <c r="J71" s="529"/>
      <c r="K71" s="601"/>
      <c r="L71" s="589"/>
      <c r="M71" s="589"/>
      <c r="N71" s="602" t="s">
        <v>52</v>
      </c>
      <c r="O71" s="529">
        <v>2011</v>
      </c>
      <c r="P71" s="107" t="s">
        <v>363</v>
      </c>
      <c r="Q71" s="529"/>
      <c r="R71" s="576"/>
      <c r="S71" s="6"/>
      <c r="T71" s="436"/>
    </row>
    <row r="72" spans="1:20" s="1" customFormat="1" ht="53.25" customHeight="1">
      <c r="A72" s="649">
        <v>15</v>
      </c>
      <c r="B72" s="351" t="s">
        <v>448</v>
      </c>
      <c r="C72" s="644" t="s">
        <v>451</v>
      </c>
      <c r="D72" s="574" t="s">
        <v>452</v>
      </c>
      <c r="E72" s="527" t="s">
        <v>125</v>
      </c>
      <c r="F72" s="570">
        <v>43191</v>
      </c>
      <c r="G72" s="574" t="s">
        <v>301</v>
      </c>
      <c r="H72" s="570">
        <v>43647</v>
      </c>
      <c r="I72" s="527">
        <v>10</v>
      </c>
      <c r="J72" s="527"/>
      <c r="K72" s="598" t="s">
        <v>455</v>
      </c>
      <c r="L72" s="571">
        <v>2019</v>
      </c>
      <c r="M72" s="571"/>
      <c r="N72" s="603" t="s">
        <v>70</v>
      </c>
      <c r="O72" s="527">
        <v>2013</v>
      </c>
      <c r="P72" s="119" t="s">
        <v>503</v>
      </c>
      <c r="Q72" s="595">
        <v>39</v>
      </c>
      <c r="R72" s="574" t="s">
        <v>508</v>
      </c>
      <c r="S72" s="16"/>
      <c r="T72" s="436"/>
    </row>
    <row r="73" spans="1:20" s="1" customFormat="1" ht="28.5" customHeight="1">
      <c r="A73" s="649">
        <v>16</v>
      </c>
      <c r="B73" s="133" t="s">
        <v>557</v>
      </c>
      <c r="C73" s="644" t="s">
        <v>558</v>
      </c>
      <c r="D73" s="574" t="s">
        <v>559</v>
      </c>
      <c r="E73" s="603" t="s">
        <v>39</v>
      </c>
      <c r="F73" s="570"/>
      <c r="G73" s="574" t="s">
        <v>254</v>
      </c>
      <c r="H73" s="570">
        <v>44136</v>
      </c>
      <c r="I73" s="603">
        <v>13</v>
      </c>
      <c r="J73" s="604"/>
      <c r="K73" s="574"/>
      <c r="L73" s="527"/>
      <c r="M73" s="604"/>
      <c r="N73" s="603" t="s">
        <v>50</v>
      </c>
      <c r="O73" s="603"/>
      <c r="P73" s="119"/>
      <c r="Q73" s="603">
        <v>51</v>
      </c>
      <c r="R73" s="119" t="s">
        <v>560</v>
      </c>
      <c r="S73" s="16"/>
      <c r="T73" s="436"/>
    </row>
    <row r="74" spans="1:20" s="1" customFormat="1" ht="22.5" customHeight="1">
      <c r="A74" s="651"/>
      <c r="B74" s="125"/>
      <c r="C74" s="610"/>
      <c r="D74" s="611"/>
      <c r="E74" s="612"/>
      <c r="F74" s="613"/>
      <c r="G74" s="614"/>
      <c r="H74" s="613"/>
      <c r="I74" s="612"/>
      <c r="J74" s="612"/>
      <c r="K74" s="577"/>
      <c r="L74" s="615"/>
      <c r="M74" s="616"/>
      <c r="N74" s="612"/>
      <c r="O74" s="612"/>
      <c r="P74" s="617"/>
      <c r="Q74" s="612"/>
      <c r="R74" s="107"/>
      <c r="S74" s="6"/>
      <c r="T74" s="436"/>
    </row>
    <row r="75" spans="1:20" s="1" customFormat="1" ht="27.75" customHeight="1">
      <c r="A75" s="649">
        <v>17</v>
      </c>
      <c r="B75" s="646" t="s">
        <v>433</v>
      </c>
      <c r="C75" s="644" t="s">
        <v>453</v>
      </c>
      <c r="D75" s="618" t="s">
        <v>434</v>
      </c>
      <c r="E75" s="536" t="s">
        <v>39</v>
      </c>
      <c r="F75" s="570">
        <v>42461</v>
      </c>
      <c r="G75" s="686" t="s">
        <v>454</v>
      </c>
      <c r="H75" s="570">
        <v>43586</v>
      </c>
      <c r="I75" s="523">
        <v>8</v>
      </c>
      <c r="J75" s="536"/>
      <c r="K75" s="598" t="s">
        <v>455</v>
      </c>
      <c r="L75" s="571">
        <v>2017</v>
      </c>
      <c r="M75" s="536"/>
      <c r="N75" s="599" t="s">
        <v>457</v>
      </c>
      <c r="O75" s="599">
        <v>2006</v>
      </c>
      <c r="P75" s="119" t="s">
        <v>456</v>
      </c>
      <c r="Q75" s="523">
        <v>40</v>
      </c>
      <c r="R75" s="119" t="s">
        <v>509</v>
      </c>
      <c r="S75" s="16"/>
      <c r="T75" s="436"/>
    </row>
    <row r="76" spans="1:20" s="1" customFormat="1" ht="27.75" customHeight="1">
      <c r="A76" s="650"/>
      <c r="B76" s="647"/>
      <c r="C76" s="645"/>
      <c r="D76" s="623"/>
      <c r="E76" s="476"/>
      <c r="F76" s="572"/>
      <c r="G76" s="687"/>
      <c r="H76" s="572"/>
      <c r="I76" s="533"/>
      <c r="J76" s="476"/>
      <c r="K76" s="600"/>
      <c r="L76" s="575"/>
      <c r="M76" s="476"/>
      <c r="N76" s="599"/>
      <c r="O76" s="599"/>
      <c r="P76" s="120"/>
      <c r="Q76" s="533"/>
      <c r="R76" s="120" t="s">
        <v>510</v>
      </c>
      <c r="S76" s="182"/>
      <c r="T76" s="436"/>
    </row>
    <row r="77" spans="1:20" s="1" customFormat="1" ht="27.75" customHeight="1">
      <c r="A77" s="650"/>
      <c r="B77" s="647"/>
      <c r="C77" s="645"/>
      <c r="D77" s="623"/>
      <c r="E77" s="476"/>
      <c r="F77" s="572"/>
      <c r="G77" s="687"/>
      <c r="H77" s="572"/>
      <c r="I77" s="533"/>
      <c r="J77" s="476"/>
      <c r="K77" s="600"/>
      <c r="L77" s="575"/>
      <c r="M77" s="476"/>
      <c r="N77" s="599"/>
      <c r="O77" s="599"/>
      <c r="P77" s="120"/>
      <c r="Q77" s="533"/>
      <c r="R77" s="120" t="s">
        <v>511</v>
      </c>
      <c r="S77" s="182"/>
      <c r="T77" s="436"/>
    </row>
    <row r="78" spans="1:20" s="1" customFormat="1" ht="27.75" customHeight="1">
      <c r="A78" s="650"/>
      <c r="B78" s="647"/>
      <c r="C78" s="645"/>
      <c r="D78" s="623"/>
      <c r="E78" s="476"/>
      <c r="F78" s="572"/>
      <c r="G78" s="687"/>
      <c r="H78" s="572"/>
      <c r="I78" s="533"/>
      <c r="J78" s="476"/>
      <c r="K78" s="600"/>
      <c r="L78" s="575"/>
      <c r="M78" s="476"/>
      <c r="N78" s="599"/>
      <c r="O78" s="599"/>
      <c r="P78" s="120"/>
      <c r="Q78" s="533"/>
      <c r="R78" s="120" t="s">
        <v>512</v>
      </c>
      <c r="S78" s="182"/>
      <c r="T78" s="436"/>
    </row>
    <row r="79" spans="1:20" s="1" customFormat="1" ht="27.75" customHeight="1">
      <c r="A79" s="651"/>
      <c r="B79" s="12"/>
      <c r="C79" s="12"/>
      <c r="D79" s="12"/>
      <c r="E79" s="12"/>
      <c r="F79" s="12"/>
      <c r="G79" s="687"/>
      <c r="H79" s="12"/>
      <c r="I79" s="12"/>
      <c r="J79" s="12"/>
      <c r="K79" s="621"/>
      <c r="L79" s="12"/>
      <c r="M79" s="12"/>
      <c r="N79" s="12"/>
      <c r="O79" s="12"/>
      <c r="P79" s="610"/>
      <c r="Q79" s="525"/>
      <c r="R79" s="107" t="s">
        <v>513</v>
      </c>
      <c r="S79" s="6"/>
      <c r="T79" s="436"/>
    </row>
    <row r="80" spans="1:20" s="1" customFormat="1" ht="34.5" customHeight="1">
      <c r="A80" s="650">
        <v>18</v>
      </c>
      <c r="B80" s="226" t="s">
        <v>156</v>
      </c>
      <c r="C80" s="644" t="s">
        <v>157</v>
      </c>
      <c r="D80" s="574" t="s">
        <v>158</v>
      </c>
      <c r="E80" s="595" t="s">
        <v>43</v>
      </c>
      <c r="F80" s="570">
        <v>43739</v>
      </c>
      <c r="G80" s="574" t="s">
        <v>48</v>
      </c>
      <c r="H80" s="570">
        <v>42217</v>
      </c>
      <c r="I80" s="527">
        <v>10</v>
      </c>
      <c r="J80" s="571">
        <v>0</v>
      </c>
      <c r="K80" s="598" t="s">
        <v>78</v>
      </c>
      <c r="L80" s="571">
        <v>2010</v>
      </c>
      <c r="M80" s="571">
        <v>135</v>
      </c>
      <c r="N80" s="603" t="s">
        <v>70</v>
      </c>
      <c r="O80" s="527">
        <v>2000</v>
      </c>
      <c r="P80" s="119" t="s">
        <v>51</v>
      </c>
      <c r="Q80" s="527">
        <f>2019-1976</f>
        <v>43</v>
      </c>
      <c r="R80" s="644" t="s">
        <v>398</v>
      </c>
      <c r="S80" s="182"/>
      <c r="T80" s="436"/>
    </row>
    <row r="81" spans="1:20" s="1" customFormat="1" ht="33.75" customHeight="1">
      <c r="A81" s="650"/>
      <c r="B81" s="106"/>
      <c r="C81" s="576"/>
      <c r="D81" s="577"/>
      <c r="E81" s="597"/>
      <c r="F81" s="573"/>
      <c r="G81" s="577"/>
      <c r="H81" s="573"/>
      <c r="I81" s="529"/>
      <c r="J81" s="589"/>
      <c r="K81" s="601"/>
      <c r="L81" s="589"/>
      <c r="M81" s="589"/>
      <c r="N81" s="602" t="s">
        <v>52</v>
      </c>
      <c r="O81" s="529">
        <v>2013</v>
      </c>
      <c r="P81" s="107" t="s">
        <v>159</v>
      </c>
      <c r="Q81" s="529"/>
      <c r="R81" s="576" t="s">
        <v>399</v>
      </c>
      <c r="S81" s="182"/>
      <c r="T81" s="436"/>
    </row>
    <row r="82" spans="1:20" s="1" customFormat="1" ht="42.75" customHeight="1">
      <c r="A82" s="650">
        <v>19</v>
      </c>
      <c r="B82" s="370" t="s">
        <v>561</v>
      </c>
      <c r="C82" s="645" t="s">
        <v>562</v>
      </c>
      <c r="D82" s="537" t="s">
        <v>563</v>
      </c>
      <c r="E82" s="596" t="s">
        <v>43</v>
      </c>
      <c r="F82" s="572"/>
      <c r="G82" s="537" t="s">
        <v>348</v>
      </c>
      <c r="H82" s="572">
        <v>44105</v>
      </c>
      <c r="I82" s="528">
        <v>36</v>
      </c>
      <c r="J82" s="528"/>
      <c r="K82" s="600"/>
      <c r="L82" s="575"/>
      <c r="M82" s="575"/>
      <c r="N82" s="599"/>
      <c r="O82" s="528"/>
      <c r="P82" s="120"/>
      <c r="Q82" s="528">
        <v>57</v>
      </c>
      <c r="R82" s="647" t="s">
        <v>565</v>
      </c>
      <c r="S82" s="182"/>
      <c r="T82" s="436"/>
    </row>
    <row r="83" spans="1:20" s="1" customFormat="1" ht="29.25" customHeight="1">
      <c r="A83" s="650"/>
      <c r="B83" s="369"/>
      <c r="C83" s="645"/>
      <c r="D83" s="537"/>
      <c r="E83" s="596"/>
      <c r="F83" s="572" t="s">
        <v>346</v>
      </c>
      <c r="G83" s="537"/>
      <c r="H83" s="572"/>
      <c r="I83" s="528"/>
      <c r="J83" s="528"/>
      <c r="K83" s="600"/>
      <c r="L83" s="575"/>
      <c r="M83" s="575"/>
      <c r="N83" s="599"/>
      <c r="O83" s="528"/>
      <c r="P83" s="120"/>
      <c r="Q83" s="528"/>
      <c r="R83" s="647" t="s">
        <v>564</v>
      </c>
      <c r="S83" s="182"/>
      <c r="T83" s="436"/>
    </row>
    <row r="84" spans="1:20" s="1" customFormat="1" ht="29.25" customHeight="1">
      <c r="A84" s="650"/>
      <c r="B84" s="369"/>
      <c r="C84" s="645"/>
      <c r="D84" s="537"/>
      <c r="E84" s="596"/>
      <c r="F84" s="572"/>
      <c r="G84" s="537"/>
      <c r="H84" s="572"/>
      <c r="I84" s="528"/>
      <c r="J84" s="528"/>
      <c r="K84" s="600"/>
      <c r="L84" s="575"/>
      <c r="M84" s="575"/>
      <c r="N84" s="599"/>
      <c r="O84" s="528"/>
      <c r="P84" s="120"/>
      <c r="Q84" s="528"/>
      <c r="R84" s="647"/>
      <c r="S84" s="182"/>
      <c r="T84" s="436"/>
    </row>
    <row r="85" spans="1:20" s="1" customFormat="1" ht="36" customHeight="1">
      <c r="A85" s="651"/>
      <c r="B85" s="106"/>
      <c r="C85" s="576"/>
      <c r="D85" s="577"/>
      <c r="E85" s="597"/>
      <c r="F85" s="573"/>
      <c r="G85" s="577"/>
      <c r="H85" s="573"/>
      <c r="I85" s="529"/>
      <c r="J85" s="529"/>
      <c r="K85" s="601"/>
      <c r="L85" s="589"/>
      <c r="M85" s="589"/>
      <c r="N85" s="602"/>
      <c r="O85" s="529"/>
      <c r="P85" s="107"/>
      <c r="Q85" s="529"/>
      <c r="R85" s="648"/>
      <c r="S85" s="6"/>
      <c r="T85" s="436"/>
    </row>
    <row r="86" ht="8.25" customHeight="1"/>
    <row r="87" spans="16:19" ht="18.75" customHeight="1">
      <c r="P87" s="698" t="s">
        <v>567</v>
      </c>
      <c r="Q87" s="698"/>
      <c r="R87" s="698"/>
      <c r="S87" s="698"/>
    </row>
    <row r="88" spans="2:19" ht="15.75">
      <c r="B88" s="11" t="s">
        <v>274</v>
      </c>
      <c r="P88" s="696" t="s">
        <v>444</v>
      </c>
      <c r="Q88" s="696"/>
      <c r="R88" s="696"/>
      <c r="S88" s="696"/>
    </row>
    <row r="89" spans="5:19" ht="15.75">
      <c r="E89" s="423" t="s">
        <v>447</v>
      </c>
      <c r="P89" s="696" t="s">
        <v>73</v>
      </c>
      <c r="Q89" s="696"/>
      <c r="R89" s="696"/>
      <c r="S89" s="696"/>
    </row>
    <row r="90" spans="16:19" ht="37.5" customHeight="1">
      <c r="P90" s="213"/>
      <c r="Q90" s="642"/>
      <c r="R90" s="99"/>
      <c r="S90" s="98"/>
    </row>
    <row r="91" spans="16:19" ht="15.75">
      <c r="P91" s="697" t="s">
        <v>566</v>
      </c>
      <c r="Q91" s="697"/>
      <c r="R91" s="697"/>
      <c r="S91" s="697"/>
    </row>
    <row r="92" spans="16:19" ht="15.75">
      <c r="P92" s="698" t="s">
        <v>445</v>
      </c>
      <c r="Q92" s="698"/>
      <c r="R92" s="698"/>
      <c r="S92" s="698"/>
    </row>
    <row r="93" spans="16:19" ht="15.75">
      <c r="P93" s="214"/>
      <c r="Q93" s="643"/>
      <c r="R93" s="101"/>
      <c r="S93" s="100"/>
    </row>
    <row r="96" ht="15">
      <c r="F96" s="423" t="s">
        <v>214</v>
      </c>
    </row>
  </sheetData>
  <sheetProtection/>
  <mergeCells count="64">
    <mergeCell ref="P88:S88"/>
    <mergeCell ref="P89:S89"/>
    <mergeCell ref="P91:S91"/>
    <mergeCell ref="P92:S92"/>
    <mergeCell ref="C44:C45"/>
    <mergeCell ref="D44:D45"/>
    <mergeCell ref="C47:C51"/>
    <mergeCell ref="C52:C53"/>
    <mergeCell ref="C66:C67"/>
    <mergeCell ref="D66:D67"/>
    <mergeCell ref="G61:G62"/>
    <mergeCell ref="G64:G65"/>
    <mergeCell ref="G66:G67"/>
    <mergeCell ref="G75:G79"/>
    <mergeCell ref="P87:S87"/>
    <mergeCell ref="J47:J51"/>
    <mergeCell ref="Q47:Q51"/>
    <mergeCell ref="S47:S51"/>
    <mergeCell ref="G52:G54"/>
    <mergeCell ref="G56:G60"/>
    <mergeCell ref="I47:I51"/>
    <mergeCell ref="D41:D42"/>
    <mergeCell ref="G41:G42"/>
    <mergeCell ref="G44:G46"/>
    <mergeCell ref="A47:A51"/>
    <mergeCell ref="D47:D51"/>
    <mergeCell ref="E47:E51"/>
    <mergeCell ref="G47:G51"/>
    <mergeCell ref="K22:K23"/>
    <mergeCell ref="P22:P23"/>
    <mergeCell ref="D33:D39"/>
    <mergeCell ref="G33:G39"/>
    <mergeCell ref="H33:H39"/>
    <mergeCell ref="K35:K36"/>
    <mergeCell ref="A22:A32"/>
    <mergeCell ref="D22:D32"/>
    <mergeCell ref="E22:E32"/>
    <mergeCell ref="F22:F32"/>
    <mergeCell ref="G22:G32"/>
    <mergeCell ref="H22:H32"/>
    <mergeCell ref="A19:A20"/>
    <mergeCell ref="D19:D20"/>
    <mergeCell ref="E19:E20"/>
    <mergeCell ref="F19:F20"/>
    <mergeCell ref="G19:G20"/>
    <mergeCell ref="N4:P4"/>
    <mergeCell ref="H19:H20"/>
    <mergeCell ref="P19:P20"/>
    <mergeCell ref="Q4:Q5"/>
    <mergeCell ref="R4:R5"/>
    <mergeCell ref="S4:S5"/>
    <mergeCell ref="E7:E15"/>
    <mergeCell ref="G7:G8"/>
    <mergeCell ref="P7:P10"/>
    <mergeCell ref="A1:S1"/>
    <mergeCell ref="A2:S2"/>
    <mergeCell ref="A4:A5"/>
    <mergeCell ref="B4:B5"/>
    <mergeCell ref="C4:C5"/>
    <mergeCell ref="D4:D5"/>
    <mergeCell ref="E4:F4"/>
    <mergeCell ref="G4:H4"/>
    <mergeCell ref="I4:J4"/>
    <mergeCell ref="K4:M4"/>
  </mergeCells>
  <printOptions horizontalCentered="1"/>
  <pageMargins left="1.1811023622047245" right="0.1968503937007874" top="0.8267716535433072" bottom="0.9055118110236221" header="0.1968503937007874" footer="0.15748031496062992"/>
  <pageSetup horizontalDpi="300" verticalDpi="300" orientation="landscape" paperSize="5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25"/>
  <sheetViews>
    <sheetView zoomScalePageLayoutView="0" workbookViewId="0" topLeftCell="A37">
      <selection activeCell="P85" sqref="P85:P86"/>
    </sheetView>
  </sheetViews>
  <sheetFormatPr defaultColWidth="9.140625" defaultRowHeight="15"/>
  <cols>
    <col min="1" max="1" width="3.57421875" style="41" customWidth="1"/>
    <col min="2" max="2" width="31.57421875" style="11" customWidth="1"/>
    <col min="3" max="3" width="9.8515625" style="14" customWidth="1"/>
    <col min="4" max="4" width="10.140625" style="111" customWidth="1"/>
    <col min="5" max="5" width="5.57421875" style="423" customWidth="1"/>
    <col min="6" max="6" width="9.57421875" style="423" customWidth="1"/>
    <col min="7" max="7" width="13.00390625" style="111" customWidth="1"/>
    <col min="8" max="8" width="10.00390625" style="28" customWidth="1"/>
    <col min="9" max="9" width="4.57421875" style="423" customWidth="1"/>
    <col min="10" max="10" width="5.140625" style="423" customWidth="1"/>
    <col min="11" max="11" width="25.421875" style="111" customWidth="1"/>
    <col min="12" max="12" width="5.7109375" style="423" customWidth="1"/>
    <col min="13" max="13" width="5.57421875" style="423" customWidth="1"/>
    <col min="14" max="14" width="6.28125" style="423" customWidth="1"/>
    <col min="15" max="15" width="5.140625" style="423" customWidth="1"/>
    <col min="16" max="16" width="11.28125" style="111" customWidth="1"/>
    <col min="17" max="17" width="4.57421875" style="423" customWidth="1"/>
    <col min="18" max="18" width="46.421875" style="14" customWidth="1"/>
    <col min="19" max="19" width="6.7109375" style="2" customWidth="1"/>
    <col min="20" max="20" width="9.00390625" style="0" customWidth="1"/>
    <col min="21" max="21" width="1.7109375" style="0" customWidth="1"/>
    <col min="22" max="22" width="17.8515625" style="0" customWidth="1"/>
  </cols>
  <sheetData>
    <row r="1" spans="1:19" ht="15.75">
      <c r="A1" s="656" t="s">
        <v>536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656"/>
      <c r="R1" s="656"/>
      <c r="S1" s="656"/>
    </row>
    <row r="2" spans="1:19" ht="15.75">
      <c r="A2" s="656" t="s">
        <v>316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656"/>
      <c r="Q2" s="656"/>
      <c r="R2" s="656"/>
      <c r="S2" s="656"/>
    </row>
    <row r="3" spans="1:19" ht="5.25" customHeight="1">
      <c r="A3" s="97"/>
      <c r="B3" s="105"/>
      <c r="C3" s="215"/>
      <c r="D3" s="109"/>
      <c r="E3" s="97"/>
      <c r="F3" s="97"/>
      <c r="G3" s="109"/>
      <c r="H3" s="97"/>
      <c r="I3" s="97"/>
      <c r="J3" s="97"/>
      <c r="K3" s="109"/>
      <c r="L3" s="97"/>
      <c r="M3" s="97"/>
      <c r="N3" s="97"/>
      <c r="O3" s="97"/>
      <c r="P3" s="109"/>
      <c r="Q3" s="97"/>
      <c r="R3" s="97"/>
      <c r="S3" s="97"/>
    </row>
    <row r="4" spans="1:19" s="9" customFormat="1" ht="21.75" customHeight="1">
      <c r="A4" s="657" t="s">
        <v>40</v>
      </c>
      <c r="B4" s="659" t="s">
        <v>1</v>
      </c>
      <c r="C4" s="661" t="s">
        <v>2</v>
      </c>
      <c r="D4" s="661" t="s">
        <v>3</v>
      </c>
      <c r="E4" s="663" t="s">
        <v>4</v>
      </c>
      <c r="F4" s="664"/>
      <c r="G4" s="663" t="s">
        <v>7</v>
      </c>
      <c r="H4" s="664"/>
      <c r="I4" s="663" t="s">
        <v>9</v>
      </c>
      <c r="J4" s="664"/>
      <c r="K4" s="663" t="s">
        <v>12</v>
      </c>
      <c r="L4" s="665"/>
      <c r="M4" s="664"/>
      <c r="N4" s="663" t="s">
        <v>15</v>
      </c>
      <c r="O4" s="665"/>
      <c r="P4" s="664"/>
      <c r="Q4" s="661" t="s">
        <v>18</v>
      </c>
      <c r="R4" s="666" t="s">
        <v>19</v>
      </c>
      <c r="S4" s="661" t="s">
        <v>20</v>
      </c>
    </row>
    <row r="5" spans="1:19" s="9" customFormat="1" ht="24" customHeight="1">
      <c r="A5" s="658"/>
      <c r="B5" s="660"/>
      <c r="C5" s="662"/>
      <c r="D5" s="662"/>
      <c r="E5" s="636" t="s">
        <v>5</v>
      </c>
      <c r="F5" s="636" t="s">
        <v>6</v>
      </c>
      <c r="G5" s="636" t="s">
        <v>8</v>
      </c>
      <c r="H5" s="29" t="s">
        <v>6</v>
      </c>
      <c r="I5" s="636" t="s">
        <v>10</v>
      </c>
      <c r="J5" s="636" t="s">
        <v>11</v>
      </c>
      <c r="K5" s="636" t="s">
        <v>13</v>
      </c>
      <c r="L5" s="636" t="s">
        <v>10</v>
      </c>
      <c r="M5" s="636" t="s">
        <v>14</v>
      </c>
      <c r="N5" s="636" t="s">
        <v>16</v>
      </c>
      <c r="O5" s="636" t="s">
        <v>10</v>
      </c>
      <c r="P5" s="636" t="s">
        <v>17</v>
      </c>
      <c r="Q5" s="662"/>
      <c r="R5" s="667"/>
      <c r="S5" s="662"/>
    </row>
    <row r="6" spans="1:19" s="1" customFormat="1" ht="22.5" customHeight="1">
      <c r="A6" s="8">
        <v>1</v>
      </c>
      <c r="B6" s="12">
        <v>2</v>
      </c>
      <c r="C6" s="6">
        <v>3</v>
      </c>
      <c r="D6" s="6">
        <v>4</v>
      </c>
      <c r="E6" s="7">
        <v>5</v>
      </c>
      <c r="F6" s="7">
        <v>6</v>
      </c>
      <c r="G6" s="7">
        <v>7</v>
      </c>
      <c r="H6" s="30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6">
        <v>17</v>
      </c>
      <c r="R6" s="7">
        <v>18</v>
      </c>
      <c r="S6" s="7">
        <v>19</v>
      </c>
    </row>
    <row r="7" spans="1:19" s="1" customFormat="1" ht="24" customHeight="1">
      <c r="A7" s="475">
        <v>1</v>
      </c>
      <c r="B7" s="476" t="s">
        <v>425</v>
      </c>
      <c r="C7" s="476" t="s">
        <v>426</v>
      </c>
      <c r="D7" s="533" t="s">
        <v>435</v>
      </c>
      <c r="E7" s="668" t="s">
        <v>41</v>
      </c>
      <c r="F7" s="535">
        <v>42278</v>
      </c>
      <c r="G7" s="670" t="s">
        <v>427</v>
      </c>
      <c r="H7" s="535">
        <v>43591</v>
      </c>
      <c r="I7" s="523">
        <v>27</v>
      </c>
      <c r="J7" s="523">
        <v>5</v>
      </c>
      <c r="K7" s="637" t="s">
        <v>470</v>
      </c>
      <c r="L7" s="523">
        <v>2015</v>
      </c>
      <c r="M7" s="523"/>
      <c r="N7" s="523" t="s">
        <v>356</v>
      </c>
      <c r="O7" s="523">
        <v>2005</v>
      </c>
      <c r="P7" s="672" t="s">
        <v>471</v>
      </c>
      <c r="Q7" s="536">
        <v>47</v>
      </c>
      <c r="R7" s="537" t="s">
        <v>463</v>
      </c>
      <c r="S7" s="182"/>
    </row>
    <row r="8" spans="1:19" s="1" customFormat="1" ht="22.5" customHeight="1">
      <c r="A8" s="475"/>
      <c r="B8" s="476"/>
      <c r="C8" s="538">
        <v>26615</v>
      </c>
      <c r="D8" s="533"/>
      <c r="E8" s="669"/>
      <c r="F8" s="533"/>
      <c r="G8" s="671"/>
      <c r="H8" s="533"/>
      <c r="I8" s="533"/>
      <c r="J8" s="533"/>
      <c r="K8" s="638"/>
      <c r="L8" s="533"/>
      <c r="M8" s="533"/>
      <c r="N8" s="533"/>
      <c r="O8" s="533"/>
      <c r="P8" s="673"/>
      <c r="Q8" s="476"/>
      <c r="R8" s="537" t="s">
        <v>464</v>
      </c>
      <c r="S8" s="182"/>
    </row>
    <row r="9" spans="1:19" s="1" customFormat="1" ht="22.5" customHeight="1">
      <c r="A9" s="475"/>
      <c r="B9" s="476"/>
      <c r="C9" s="533"/>
      <c r="D9" s="533"/>
      <c r="E9" s="669"/>
      <c r="F9" s="533"/>
      <c r="G9" s="533"/>
      <c r="H9" s="533"/>
      <c r="I9" s="533"/>
      <c r="J9" s="533"/>
      <c r="K9" s="638"/>
      <c r="L9" s="533"/>
      <c r="M9" s="533"/>
      <c r="N9" s="533"/>
      <c r="O9" s="533"/>
      <c r="P9" s="673"/>
      <c r="Q9" s="476"/>
      <c r="R9" s="537" t="s">
        <v>465</v>
      </c>
      <c r="S9" s="182"/>
    </row>
    <row r="10" spans="1:19" s="1" customFormat="1" ht="22.5" customHeight="1">
      <c r="A10" s="475"/>
      <c r="B10" s="476"/>
      <c r="C10" s="533"/>
      <c r="D10" s="533"/>
      <c r="E10" s="669"/>
      <c r="F10" s="533"/>
      <c r="G10" s="533"/>
      <c r="H10" s="533"/>
      <c r="I10" s="533"/>
      <c r="J10" s="533"/>
      <c r="K10" s="638"/>
      <c r="L10" s="533"/>
      <c r="M10" s="533"/>
      <c r="N10" s="533"/>
      <c r="O10" s="533"/>
      <c r="P10" s="673"/>
      <c r="Q10" s="476"/>
      <c r="R10" s="537" t="s">
        <v>466</v>
      </c>
      <c r="S10" s="182"/>
    </row>
    <row r="11" spans="1:19" s="1" customFormat="1" ht="22.5" customHeight="1">
      <c r="A11" s="475"/>
      <c r="B11" s="476"/>
      <c r="C11" s="533"/>
      <c r="D11" s="533"/>
      <c r="E11" s="669"/>
      <c r="F11" s="533"/>
      <c r="G11" s="533"/>
      <c r="H11" s="533"/>
      <c r="I11" s="533"/>
      <c r="J11" s="533"/>
      <c r="K11" s="638"/>
      <c r="L11" s="533"/>
      <c r="M11" s="533"/>
      <c r="N11" s="533"/>
      <c r="O11" s="533"/>
      <c r="P11" s="640"/>
      <c r="Q11" s="476"/>
      <c r="R11" s="537" t="s">
        <v>467</v>
      </c>
      <c r="S11" s="182"/>
    </row>
    <row r="12" spans="1:19" s="1" customFormat="1" ht="22.5" customHeight="1">
      <c r="A12" s="475"/>
      <c r="B12" s="476"/>
      <c r="C12" s="533"/>
      <c r="D12" s="533"/>
      <c r="E12" s="669"/>
      <c r="F12" s="533"/>
      <c r="G12" s="533"/>
      <c r="H12" s="533"/>
      <c r="I12" s="533"/>
      <c r="J12" s="533"/>
      <c r="K12" s="638"/>
      <c r="L12" s="533"/>
      <c r="M12" s="533"/>
      <c r="N12" s="533"/>
      <c r="O12" s="533"/>
      <c r="P12" s="640"/>
      <c r="Q12" s="476"/>
      <c r="R12" s="537" t="s">
        <v>468</v>
      </c>
      <c r="S12" s="182"/>
    </row>
    <row r="13" spans="1:19" s="1" customFormat="1" ht="22.5" customHeight="1">
      <c r="A13" s="475"/>
      <c r="B13" s="476"/>
      <c r="C13" s="533"/>
      <c r="D13" s="533"/>
      <c r="E13" s="669"/>
      <c r="F13" s="533"/>
      <c r="G13" s="533"/>
      <c r="H13" s="533"/>
      <c r="I13" s="533"/>
      <c r="J13" s="533"/>
      <c r="K13" s="638"/>
      <c r="L13" s="533"/>
      <c r="M13" s="533"/>
      <c r="N13" s="533"/>
      <c r="O13" s="533"/>
      <c r="P13" s="640"/>
      <c r="Q13" s="476"/>
      <c r="R13" s="537" t="s">
        <v>469</v>
      </c>
      <c r="S13" s="182"/>
    </row>
    <row r="14" spans="1:19" s="1" customFormat="1" ht="22.5" customHeight="1">
      <c r="A14" s="475"/>
      <c r="B14" s="476"/>
      <c r="C14" s="533"/>
      <c r="D14" s="533"/>
      <c r="E14" s="669"/>
      <c r="F14" s="533"/>
      <c r="G14" s="533"/>
      <c r="H14" s="533"/>
      <c r="I14" s="533"/>
      <c r="J14" s="533"/>
      <c r="K14" s="638"/>
      <c r="L14" s="533"/>
      <c r="M14" s="533"/>
      <c r="N14" s="533"/>
      <c r="O14" s="533"/>
      <c r="P14" s="640"/>
      <c r="Q14" s="476"/>
      <c r="R14" s="537" t="s">
        <v>479</v>
      </c>
      <c r="S14" s="182"/>
    </row>
    <row r="15" spans="1:19" s="1" customFormat="1" ht="22.5" customHeight="1">
      <c r="A15" s="475"/>
      <c r="B15" s="476"/>
      <c r="C15" s="533"/>
      <c r="D15" s="533"/>
      <c r="E15" s="669"/>
      <c r="F15" s="533"/>
      <c r="G15" s="533"/>
      <c r="H15" s="533"/>
      <c r="I15" s="533"/>
      <c r="J15" s="533"/>
      <c r="K15" s="638"/>
      <c r="L15" s="533"/>
      <c r="M15" s="533"/>
      <c r="N15" s="533"/>
      <c r="O15" s="533"/>
      <c r="P15" s="640"/>
      <c r="Q15" s="476"/>
      <c r="R15" s="537" t="s">
        <v>504</v>
      </c>
      <c r="S15" s="182"/>
    </row>
    <row r="16" spans="1:19" s="139" customFormat="1" ht="29.25" customHeight="1">
      <c r="A16" s="630">
        <v>2</v>
      </c>
      <c r="B16" s="149" t="s">
        <v>428</v>
      </c>
      <c r="C16" s="536" t="s">
        <v>329</v>
      </c>
      <c r="D16" s="674" t="s">
        <v>472</v>
      </c>
      <c r="E16" s="668" t="s">
        <v>41</v>
      </c>
      <c r="F16" s="678">
        <v>39904</v>
      </c>
      <c r="G16" s="674" t="s">
        <v>115</v>
      </c>
      <c r="H16" s="678">
        <v>43586</v>
      </c>
      <c r="I16" s="523">
        <v>27</v>
      </c>
      <c r="J16" s="579">
        <v>5</v>
      </c>
      <c r="K16" s="637" t="s">
        <v>521</v>
      </c>
      <c r="L16" s="567">
        <v>2007</v>
      </c>
      <c r="M16" s="626"/>
      <c r="N16" s="534" t="s">
        <v>356</v>
      </c>
      <c r="O16" s="534">
        <v>2015</v>
      </c>
      <c r="P16" s="149" t="s">
        <v>520</v>
      </c>
      <c r="Q16" s="534">
        <v>55</v>
      </c>
      <c r="R16" s="149" t="s">
        <v>527</v>
      </c>
      <c r="S16" s="140"/>
    </row>
    <row r="17" spans="1:19" s="139" customFormat="1" ht="23.25" customHeight="1">
      <c r="A17" s="630"/>
      <c r="B17" s="150"/>
      <c r="C17" s="542">
        <v>23570</v>
      </c>
      <c r="D17" s="675"/>
      <c r="E17" s="669"/>
      <c r="F17" s="679"/>
      <c r="G17" s="675"/>
      <c r="H17" s="679"/>
      <c r="I17" s="533"/>
      <c r="J17" s="533"/>
      <c r="K17" s="638" t="s">
        <v>522</v>
      </c>
      <c r="L17" s="553">
        <v>2010</v>
      </c>
      <c r="M17" s="625"/>
      <c r="N17" s="539"/>
      <c r="O17" s="539"/>
      <c r="P17" s="150"/>
      <c r="Q17" s="539"/>
      <c r="R17" s="150" t="s">
        <v>528</v>
      </c>
      <c r="S17" s="140"/>
    </row>
    <row r="18" spans="1:19" s="139" customFormat="1" ht="57" customHeight="1">
      <c r="A18" s="630"/>
      <c r="B18" s="150"/>
      <c r="C18" s="476"/>
      <c r="D18" s="675"/>
      <c r="E18" s="669"/>
      <c r="F18" s="679"/>
      <c r="G18" s="675"/>
      <c r="H18" s="679"/>
      <c r="I18" s="533"/>
      <c r="J18" s="533"/>
      <c r="K18" s="543" t="s">
        <v>523</v>
      </c>
      <c r="L18" s="627">
        <v>2008</v>
      </c>
      <c r="M18" s="625"/>
      <c r="N18" s="539"/>
      <c r="O18" s="539"/>
      <c r="P18" s="150"/>
      <c r="Q18" s="539"/>
      <c r="R18" s="150" t="s">
        <v>529</v>
      </c>
      <c r="S18" s="140"/>
    </row>
    <row r="19" spans="1:19" s="139" customFormat="1" ht="78" customHeight="1">
      <c r="A19" s="630"/>
      <c r="B19" s="150"/>
      <c r="C19" s="476"/>
      <c r="D19" s="675"/>
      <c r="E19" s="669"/>
      <c r="F19" s="679"/>
      <c r="G19" s="675"/>
      <c r="H19" s="679"/>
      <c r="I19" s="533"/>
      <c r="J19" s="533"/>
      <c r="K19" s="543" t="s">
        <v>524</v>
      </c>
      <c r="L19" s="627">
        <v>2008</v>
      </c>
      <c r="M19" s="625"/>
      <c r="N19" s="539"/>
      <c r="O19" s="539"/>
      <c r="P19" s="150"/>
      <c r="Q19" s="539"/>
      <c r="R19" s="150" t="s">
        <v>530</v>
      </c>
      <c r="S19" s="140"/>
    </row>
    <row r="20" spans="1:19" s="139" customFormat="1" ht="46.5" customHeight="1">
      <c r="A20" s="630"/>
      <c r="B20" s="150"/>
      <c r="C20" s="476"/>
      <c r="D20" s="675"/>
      <c r="E20" s="669"/>
      <c r="F20" s="679"/>
      <c r="G20" s="675"/>
      <c r="H20" s="679"/>
      <c r="I20" s="533"/>
      <c r="J20" s="533"/>
      <c r="K20" s="543" t="s">
        <v>525</v>
      </c>
      <c r="L20" s="627">
        <v>2010</v>
      </c>
      <c r="M20" s="625"/>
      <c r="N20" s="539"/>
      <c r="O20" s="539"/>
      <c r="P20" s="150"/>
      <c r="Q20" s="539"/>
      <c r="R20" s="150" t="s">
        <v>531</v>
      </c>
      <c r="S20" s="140"/>
    </row>
    <row r="21" spans="1:19" s="139" customFormat="1" ht="48" customHeight="1">
      <c r="A21" s="630"/>
      <c r="B21" s="150"/>
      <c r="C21" s="476"/>
      <c r="D21" s="675"/>
      <c r="E21" s="669"/>
      <c r="F21" s="679"/>
      <c r="G21" s="675"/>
      <c r="H21" s="679"/>
      <c r="I21" s="533"/>
      <c r="J21" s="533"/>
      <c r="K21" s="543" t="s">
        <v>526</v>
      </c>
      <c r="L21" s="627">
        <v>2010</v>
      </c>
      <c r="M21" s="625"/>
      <c r="N21" s="539"/>
      <c r="O21" s="539"/>
      <c r="P21" s="150"/>
      <c r="Q21" s="539"/>
      <c r="R21" s="150" t="s">
        <v>532</v>
      </c>
      <c r="S21" s="140"/>
    </row>
    <row r="22" spans="1:19" s="139" customFormat="1" ht="31.5" customHeight="1">
      <c r="A22" s="630"/>
      <c r="B22" s="150"/>
      <c r="C22" s="476"/>
      <c r="D22" s="675"/>
      <c r="E22" s="669"/>
      <c r="F22" s="679"/>
      <c r="G22" s="675"/>
      <c r="H22" s="679"/>
      <c r="I22" s="533"/>
      <c r="J22" s="533"/>
      <c r="K22" s="543"/>
      <c r="L22" s="624"/>
      <c r="M22" s="625"/>
      <c r="N22" s="539"/>
      <c r="O22" s="539"/>
      <c r="P22" s="150"/>
      <c r="Q22" s="539"/>
      <c r="R22" s="150" t="s">
        <v>533</v>
      </c>
      <c r="S22" s="140"/>
    </row>
    <row r="23" spans="1:19" s="139" customFormat="1" ht="31.5" customHeight="1">
      <c r="A23" s="630"/>
      <c r="B23" s="150"/>
      <c r="C23" s="476"/>
      <c r="D23" s="675"/>
      <c r="E23" s="669"/>
      <c r="F23" s="679"/>
      <c r="G23" s="675"/>
      <c r="H23" s="679"/>
      <c r="I23" s="533"/>
      <c r="J23" s="533"/>
      <c r="K23" s="543"/>
      <c r="L23" s="624"/>
      <c r="M23" s="625"/>
      <c r="N23" s="539"/>
      <c r="O23" s="539"/>
      <c r="P23" s="150"/>
      <c r="Q23" s="539"/>
      <c r="R23" s="150" t="s">
        <v>534</v>
      </c>
      <c r="S23" s="140"/>
    </row>
    <row r="24" spans="1:19" s="139" customFormat="1" ht="22.5" customHeight="1">
      <c r="A24" s="362"/>
      <c r="B24" s="150"/>
      <c r="C24" s="628"/>
      <c r="D24" s="676"/>
      <c r="E24" s="677"/>
      <c r="F24" s="680"/>
      <c r="G24" s="676"/>
      <c r="H24" s="680"/>
      <c r="I24" s="48"/>
      <c r="J24" s="549"/>
      <c r="K24" s="546"/>
      <c r="L24" s="48"/>
      <c r="M24" s="551"/>
      <c r="N24" s="547"/>
      <c r="O24" s="547"/>
      <c r="P24" s="48"/>
      <c r="Q24" s="547"/>
      <c r="R24" s="48" t="s">
        <v>535</v>
      </c>
      <c r="S24" s="141"/>
    </row>
    <row r="25" spans="1:19" s="139" customFormat="1" ht="39" customHeight="1">
      <c r="A25" s="681">
        <v>3</v>
      </c>
      <c r="B25" s="149" t="s">
        <v>429</v>
      </c>
      <c r="C25" s="536" t="s">
        <v>329</v>
      </c>
      <c r="D25" s="674" t="s">
        <v>436</v>
      </c>
      <c r="E25" s="668" t="s">
        <v>42</v>
      </c>
      <c r="F25" s="678">
        <v>42644</v>
      </c>
      <c r="G25" s="674" t="s">
        <v>439</v>
      </c>
      <c r="H25" s="678">
        <v>43586</v>
      </c>
      <c r="I25" s="539">
        <v>18</v>
      </c>
      <c r="J25" s="553"/>
      <c r="K25" s="619"/>
      <c r="L25" s="556"/>
      <c r="M25" s="557"/>
      <c r="N25" s="534" t="s">
        <v>70</v>
      </c>
      <c r="O25" s="567">
        <v>1992</v>
      </c>
      <c r="P25" s="674" t="s">
        <v>473</v>
      </c>
      <c r="Q25" s="558">
        <v>54</v>
      </c>
      <c r="R25" s="540" t="s">
        <v>475</v>
      </c>
      <c r="S25" s="522"/>
    </row>
    <row r="26" spans="1:19" s="139" customFormat="1" ht="27" customHeight="1">
      <c r="A26" s="682"/>
      <c r="B26" s="150"/>
      <c r="C26" s="542">
        <v>24088</v>
      </c>
      <c r="D26" s="675"/>
      <c r="E26" s="669"/>
      <c r="F26" s="679"/>
      <c r="G26" s="675"/>
      <c r="H26" s="679"/>
      <c r="I26" s="150"/>
      <c r="J26" s="545"/>
      <c r="K26" s="510"/>
      <c r="L26" s="559"/>
      <c r="M26" s="560"/>
      <c r="N26" s="539"/>
      <c r="O26" s="539"/>
      <c r="P26" s="675"/>
      <c r="Q26" s="539"/>
      <c r="R26" s="150" t="s">
        <v>476</v>
      </c>
      <c r="S26" s="140"/>
    </row>
    <row r="27" spans="1:19" s="139" customFormat="1" ht="29.25" customHeight="1">
      <c r="A27" s="630"/>
      <c r="B27" s="150"/>
      <c r="C27" s="150"/>
      <c r="D27" s="543"/>
      <c r="E27" s="539"/>
      <c r="F27" s="544"/>
      <c r="G27" s="543"/>
      <c r="H27" s="544"/>
      <c r="I27" s="539"/>
      <c r="J27" s="561"/>
      <c r="K27" s="510"/>
      <c r="L27" s="562"/>
      <c r="M27" s="560"/>
      <c r="N27" s="539"/>
      <c r="O27" s="539"/>
      <c r="P27" s="150"/>
      <c r="Q27" s="539"/>
      <c r="R27" s="150" t="s">
        <v>507</v>
      </c>
      <c r="S27" s="140"/>
    </row>
    <row r="28" spans="1:20" s="139" customFormat="1" ht="22.5" customHeight="1">
      <c r="A28" s="681">
        <v>4</v>
      </c>
      <c r="B28" s="149" t="s">
        <v>430</v>
      </c>
      <c r="C28" s="536" t="s">
        <v>329</v>
      </c>
      <c r="D28" s="674" t="s">
        <v>437</v>
      </c>
      <c r="E28" s="668" t="s">
        <v>42</v>
      </c>
      <c r="F28" s="678">
        <v>38991</v>
      </c>
      <c r="G28" s="674" t="s">
        <v>440</v>
      </c>
      <c r="H28" s="678">
        <v>43586</v>
      </c>
      <c r="I28" s="534">
        <v>36</v>
      </c>
      <c r="J28" s="567"/>
      <c r="K28" s="674" t="s">
        <v>275</v>
      </c>
      <c r="L28" s="563">
        <v>2012</v>
      </c>
      <c r="M28" s="564"/>
      <c r="N28" s="534" t="s">
        <v>52</v>
      </c>
      <c r="O28" s="534">
        <v>2005</v>
      </c>
      <c r="P28" s="683" t="s">
        <v>490</v>
      </c>
      <c r="Q28" s="534">
        <v>57</v>
      </c>
      <c r="R28" s="149" t="s">
        <v>480</v>
      </c>
      <c r="S28" s="138"/>
      <c r="T28" s="432"/>
    </row>
    <row r="29" spans="1:20" s="139" customFormat="1" ht="22.5" customHeight="1">
      <c r="A29" s="682"/>
      <c r="B29" s="150"/>
      <c r="C29" s="542">
        <v>22930</v>
      </c>
      <c r="D29" s="675"/>
      <c r="E29" s="669"/>
      <c r="F29" s="679"/>
      <c r="G29" s="675"/>
      <c r="H29" s="679"/>
      <c r="I29" s="539"/>
      <c r="J29" s="561"/>
      <c r="K29" s="675"/>
      <c r="L29" s="565"/>
      <c r="M29" s="566"/>
      <c r="N29" s="539"/>
      <c r="O29" s="539"/>
      <c r="P29" s="684"/>
      <c r="Q29" s="539"/>
      <c r="R29" s="150" t="s">
        <v>481</v>
      </c>
      <c r="S29" s="140"/>
      <c r="T29" s="432"/>
    </row>
    <row r="30" spans="1:20" s="139" customFormat="1" ht="22.5" customHeight="1">
      <c r="A30" s="682"/>
      <c r="B30" s="150"/>
      <c r="C30" s="542"/>
      <c r="D30" s="675"/>
      <c r="E30" s="669"/>
      <c r="F30" s="679"/>
      <c r="G30" s="675"/>
      <c r="H30" s="679"/>
      <c r="I30" s="539"/>
      <c r="J30" s="561"/>
      <c r="K30" s="543"/>
      <c r="L30" s="565"/>
      <c r="M30" s="566"/>
      <c r="N30" s="539"/>
      <c r="O30" s="539"/>
      <c r="P30" s="150"/>
      <c r="Q30" s="539"/>
      <c r="R30" s="150" t="s">
        <v>482</v>
      </c>
      <c r="S30" s="140"/>
      <c r="T30" s="432"/>
    </row>
    <row r="31" spans="1:20" s="139" customFormat="1" ht="22.5" customHeight="1">
      <c r="A31" s="682"/>
      <c r="B31" s="150"/>
      <c r="C31" s="542"/>
      <c r="D31" s="675"/>
      <c r="E31" s="669"/>
      <c r="F31" s="679"/>
      <c r="G31" s="675"/>
      <c r="H31" s="679"/>
      <c r="I31" s="539"/>
      <c r="J31" s="561"/>
      <c r="K31" s="543"/>
      <c r="L31" s="565"/>
      <c r="M31" s="566"/>
      <c r="N31" s="539"/>
      <c r="O31" s="539"/>
      <c r="P31" s="150"/>
      <c r="Q31" s="539"/>
      <c r="R31" s="150" t="s">
        <v>483</v>
      </c>
      <c r="S31" s="140"/>
      <c r="T31" s="432"/>
    </row>
    <row r="32" spans="1:20" s="139" customFormat="1" ht="22.5" customHeight="1">
      <c r="A32" s="682"/>
      <c r="B32" s="150"/>
      <c r="C32" s="542"/>
      <c r="D32" s="675"/>
      <c r="E32" s="669"/>
      <c r="F32" s="679"/>
      <c r="G32" s="675"/>
      <c r="H32" s="679"/>
      <c r="I32" s="539"/>
      <c r="J32" s="561"/>
      <c r="K32" s="543"/>
      <c r="L32" s="565"/>
      <c r="M32" s="566"/>
      <c r="N32" s="539"/>
      <c r="O32" s="539"/>
      <c r="P32" s="150"/>
      <c r="Q32" s="539"/>
      <c r="R32" s="150" t="s">
        <v>484</v>
      </c>
      <c r="S32" s="140"/>
      <c r="T32" s="432"/>
    </row>
    <row r="33" spans="1:20" s="139" customFormat="1" ht="22.5" customHeight="1">
      <c r="A33" s="682"/>
      <c r="B33" s="150"/>
      <c r="C33" s="542"/>
      <c r="D33" s="675"/>
      <c r="E33" s="669"/>
      <c r="F33" s="679"/>
      <c r="G33" s="675"/>
      <c r="H33" s="679"/>
      <c r="I33" s="539"/>
      <c r="J33" s="561"/>
      <c r="K33" s="543"/>
      <c r="L33" s="565"/>
      <c r="M33" s="566"/>
      <c r="N33" s="539"/>
      <c r="O33" s="539"/>
      <c r="P33" s="150"/>
      <c r="Q33" s="539"/>
      <c r="R33" s="150" t="s">
        <v>485</v>
      </c>
      <c r="S33" s="140"/>
      <c r="T33" s="432"/>
    </row>
    <row r="34" spans="1:20" s="139" customFormat="1" ht="22.5" customHeight="1">
      <c r="A34" s="682"/>
      <c r="B34" s="150"/>
      <c r="C34" s="542"/>
      <c r="D34" s="675"/>
      <c r="E34" s="669"/>
      <c r="F34" s="679"/>
      <c r="G34" s="675"/>
      <c r="H34" s="679"/>
      <c r="I34" s="539"/>
      <c r="J34" s="561"/>
      <c r="K34" s="543"/>
      <c r="L34" s="565"/>
      <c r="M34" s="566"/>
      <c r="N34" s="539"/>
      <c r="O34" s="539"/>
      <c r="P34" s="150"/>
      <c r="Q34" s="539"/>
      <c r="R34" s="150" t="s">
        <v>486</v>
      </c>
      <c r="S34" s="140"/>
      <c r="T34" s="432"/>
    </row>
    <row r="35" spans="1:20" s="139" customFormat="1" ht="22.5" customHeight="1">
      <c r="A35" s="682"/>
      <c r="B35" s="150"/>
      <c r="C35" s="542"/>
      <c r="D35" s="675"/>
      <c r="E35" s="669"/>
      <c r="F35" s="679"/>
      <c r="G35" s="675"/>
      <c r="H35" s="679"/>
      <c r="I35" s="539"/>
      <c r="J35" s="561"/>
      <c r="K35" s="543"/>
      <c r="L35" s="565"/>
      <c r="M35" s="566"/>
      <c r="N35" s="539"/>
      <c r="O35" s="539"/>
      <c r="P35" s="150"/>
      <c r="Q35" s="539"/>
      <c r="R35" s="150" t="s">
        <v>487</v>
      </c>
      <c r="S35" s="140"/>
      <c r="T35" s="432"/>
    </row>
    <row r="36" spans="1:20" s="139" customFormat="1" ht="22.5" customHeight="1">
      <c r="A36" s="682"/>
      <c r="B36" s="150"/>
      <c r="C36" s="542"/>
      <c r="D36" s="675"/>
      <c r="E36" s="669"/>
      <c r="F36" s="679"/>
      <c r="G36" s="675"/>
      <c r="H36" s="679"/>
      <c r="I36" s="539"/>
      <c r="J36" s="561"/>
      <c r="K36" s="543"/>
      <c r="L36" s="565"/>
      <c r="M36" s="566"/>
      <c r="N36" s="539"/>
      <c r="O36" s="539"/>
      <c r="P36" s="150"/>
      <c r="Q36" s="539"/>
      <c r="R36" s="150" t="s">
        <v>488</v>
      </c>
      <c r="S36" s="140"/>
      <c r="T36" s="432"/>
    </row>
    <row r="37" spans="1:20" s="139" customFormat="1" ht="22.5" customHeight="1">
      <c r="A37" s="682"/>
      <c r="B37" s="150"/>
      <c r="C37" s="542"/>
      <c r="D37" s="675"/>
      <c r="E37" s="669"/>
      <c r="F37" s="679"/>
      <c r="G37" s="675"/>
      <c r="H37" s="679"/>
      <c r="I37" s="539"/>
      <c r="J37" s="561"/>
      <c r="K37" s="543"/>
      <c r="L37" s="565"/>
      <c r="M37" s="566"/>
      <c r="N37" s="539"/>
      <c r="O37" s="539"/>
      <c r="P37" s="150"/>
      <c r="Q37" s="539"/>
      <c r="R37" s="150" t="s">
        <v>489</v>
      </c>
      <c r="S37" s="140"/>
      <c r="T37" s="432"/>
    </row>
    <row r="38" spans="1:20" s="139" customFormat="1" ht="26.25" customHeight="1">
      <c r="A38" s="682"/>
      <c r="B38" s="150"/>
      <c r="C38" s="542"/>
      <c r="D38" s="675"/>
      <c r="E38" s="669"/>
      <c r="F38" s="679"/>
      <c r="G38" s="675"/>
      <c r="H38" s="679"/>
      <c r="I38" s="539"/>
      <c r="J38" s="561"/>
      <c r="K38" s="543"/>
      <c r="L38" s="565"/>
      <c r="M38" s="566"/>
      <c r="N38" s="539"/>
      <c r="O38" s="539"/>
      <c r="P38" s="150"/>
      <c r="Q38" s="539"/>
      <c r="R38" s="150" t="s">
        <v>506</v>
      </c>
      <c r="S38" s="140"/>
      <c r="T38" s="432"/>
    </row>
    <row r="39" spans="1:20" s="139" customFormat="1" ht="29.25" customHeight="1">
      <c r="A39" s="629">
        <v>5</v>
      </c>
      <c r="B39" s="149" t="s">
        <v>449</v>
      </c>
      <c r="C39" s="536" t="s">
        <v>329</v>
      </c>
      <c r="D39" s="674" t="s">
        <v>438</v>
      </c>
      <c r="E39" s="534" t="s">
        <v>42</v>
      </c>
      <c r="F39" s="541">
        <v>43009</v>
      </c>
      <c r="G39" s="674" t="s">
        <v>441</v>
      </c>
      <c r="H39" s="678">
        <v>43586</v>
      </c>
      <c r="I39" s="563">
        <v>16</v>
      </c>
      <c r="J39" s="567"/>
      <c r="K39" s="540" t="s">
        <v>63</v>
      </c>
      <c r="L39" s="534">
        <v>2004</v>
      </c>
      <c r="M39" s="568"/>
      <c r="N39" s="534" t="s">
        <v>52</v>
      </c>
      <c r="O39" s="534">
        <v>2001</v>
      </c>
      <c r="P39" s="149" t="s">
        <v>61</v>
      </c>
      <c r="Q39" s="534">
        <v>52</v>
      </c>
      <c r="R39" s="149" t="s">
        <v>491</v>
      </c>
      <c r="S39" s="138"/>
      <c r="T39" s="432"/>
    </row>
    <row r="40" spans="1:20" s="139" customFormat="1" ht="30.75" customHeight="1">
      <c r="A40" s="630"/>
      <c r="B40" s="150"/>
      <c r="C40" s="542">
        <v>24809</v>
      </c>
      <c r="D40" s="675"/>
      <c r="E40" s="539"/>
      <c r="F40" s="544"/>
      <c r="G40" s="675"/>
      <c r="H40" s="679"/>
      <c r="I40" s="565"/>
      <c r="J40" s="553"/>
      <c r="K40" s="543" t="s">
        <v>497</v>
      </c>
      <c r="L40" s="539">
        <v>2008</v>
      </c>
      <c r="M40" s="569"/>
      <c r="N40" s="539"/>
      <c r="O40" s="539"/>
      <c r="P40" s="150"/>
      <c r="Q40" s="539"/>
      <c r="R40" s="150" t="s">
        <v>492</v>
      </c>
      <c r="S40" s="140"/>
      <c r="T40" s="432"/>
    </row>
    <row r="41" spans="1:20" s="139" customFormat="1" ht="22.5" customHeight="1">
      <c r="A41" s="630"/>
      <c r="B41" s="150"/>
      <c r="C41" s="476"/>
      <c r="D41" s="675"/>
      <c r="E41" s="539"/>
      <c r="F41" s="544"/>
      <c r="G41" s="675"/>
      <c r="H41" s="679"/>
      <c r="I41" s="565"/>
      <c r="J41" s="553"/>
      <c r="K41" s="675" t="s">
        <v>498</v>
      </c>
      <c r="L41" s="539">
        <v>2015</v>
      </c>
      <c r="M41" s="569"/>
      <c r="N41" s="539"/>
      <c r="O41" s="539"/>
      <c r="P41" s="150"/>
      <c r="Q41" s="539"/>
      <c r="R41" s="150" t="s">
        <v>493</v>
      </c>
      <c r="S41" s="140"/>
      <c r="T41" s="432"/>
    </row>
    <row r="42" spans="1:20" s="139" customFormat="1" ht="29.25" customHeight="1">
      <c r="A42" s="630"/>
      <c r="B42" s="150"/>
      <c r="C42" s="476"/>
      <c r="D42" s="675"/>
      <c r="E42" s="539"/>
      <c r="F42" s="544"/>
      <c r="G42" s="675"/>
      <c r="H42" s="679"/>
      <c r="I42" s="565"/>
      <c r="J42" s="553"/>
      <c r="K42" s="675"/>
      <c r="L42" s="539"/>
      <c r="M42" s="569"/>
      <c r="N42" s="539"/>
      <c r="O42" s="539"/>
      <c r="P42" s="150"/>
      <c r="Q42" s="539"/>
      <c r="R42" s="150" t="s">
        <v>494</v>
      </c>
      <c r="S42" s="140"/>
      <c r="T42" s="432"/>
    </row>
    <row r="43" spans="1:20" s="139" customFormat="1" ht="29.25" customHeight="1">
      <c r="A43" s="630"/>
      <c r="B43" s="150"/>
      <c r="C43" s="476"/>
      <c r="D43" s="675"/>
      <c r="E43" s="539"/>
      <c r="F43" s="544"/>
      <c r="G43" s="675"/>
      <c r="H43" s="679"/>
      <c r="I43" s="565"/>
      <c r="J43" s="553"/>
      <c r="K43" s="543" t="s">
        <v>499</v>
      </c>
      <c r="L43" s="539">
        <v>2017</v>
      </c>
      <c r="M43" s="569"/>
      <c r="N43" s="539"/>
      <c r="O43" s="539"/>
      <c r="P43" s="150"/>
      <c r="Q43" s="539"/>
      <c r="R43" s="150" t="s">
        <v>495</v>
      </c>
      <c r="S43" s="140"/>
      <c r="T43" s="432"/>
    </row>
    <row r="44" spans="1:20" s="139" customFormat="1" ht="29.25" customHeight="1">
      <c r="A44" s="630"/>
      <c r="B44" s="150"/>
      <c r="C44" s="476"/>
      <c r="D44" s="675"/>
      <c r="E44" s="539"/>
      <c r="F44" s="544"/>
      <c r="G44" s="675"/>
      <c r="H44" s="679"/>
      <c r="I44" s="565"/>
      <c r="J44" s="553"/>
      <c r="K44" s="543"/>
      <c r="L44" s="539"/>
      <c r="M44" s="569"/>
      <c r="N44" s="539"/>
      <c r="O44" s="539"/>
      <c r="P44" s="150"/>
      <c r="Q44" s="539"/>
      <c r="R44" s="150" t="s">
        <v>496</v>
      </c>
      <c r="S44" s="140"/>
      <c r="T44" s="432"/>
    </row>
    <row r="45" spans="1:20" s="139" customFormat="1" ht="27" customHeight="1">
      <c r="A45" s="630"/>
      <c r="B45" s="150"/>
      <c r="C45" s="542"/>
      <c r="D45" s="675"/>
      <c r="E45" s="539"/>
      <c r="F45" s="544"/>
      <c r="G45" s="675"/>
      <c r="H45" s="679"/>
      <c r="I45" s="565"/>
      <c r="J45" s="553"/>
      <c r="K45" s="543"/>
      <c r="L45" s="539"/>
      <c r="M45" s="569"/>
      <c r="N45" s="539"/>
      <c r="O45" s="539"/>
      <c r="P45" s="150"/>
      <c r="Q45" s="539"/>
      <c r="R45" s="150" t="s">
        <v>505</v>
      </c>
      <c r="S45" s="140"/>
      <c r="T45" s="432"/>
    </row>
    <row r="46" spans="1:20" s="139" customFormat="1" ht="27" customHeight="1">
      <c r="A46" s="630"/>
      <c r="B46" s="150"/>
      <c r="C46" s="542"/>
      <c r="D46" s="543"/>
      <c r="E46" s="539"/>
      <c r="F46" s="544"/>
      <c r="G46" s="543"/>
      <c r="H46" s="544"/>
      <c r="I46" s="565"/>
      <c r="J46" s="553"/>
      <c r="K46" s="546"/>
      <c r="L46" s="539"/>
      <c r="M46" s="569"/>
      <c r="N46" s="539"/>
      <c r="O46" s="539"/>
      <c r="P46" s="150"/>
      <c r="Q46" s="539"/>
      <c r="R46" s="150"/>
      <c r="S46" s="140"/>
      <c r="T46" s="432"/>
    </row>
    <row r="47" spans="1:20" s="139" customFormat="1" ht="22.5" customHeight="1">
      <c r="A47" s="629">
        <v>6</v>
      </c>
      <c r="B47" s="149" t="s">
        <v>270</v>
      </c>
      <c r="C47" s="534" t="s">
        <v>139</v>
      </c>
      <c r="D47" s="674" t="s">
        <v>272</v>
      </c>
      <c r="E47" s="534" t="s">
        <v>42</v>
      </c>
      <c r="F47" s="541">
        <v>39539</v>
      </c>
      <c r="G47" s="674" t="s">
        <v>273</v>
      </c>
      <c r="H47" s="541">
        <v>42739</v>
      </c>
      <c r="I47" s="534">
        <v>23</v>
      </c>
      <c r="J47" s="567">
        <v>1</v>
      </c>
      <c r="K47" s="543" t="s">
        <v>275</v>
      </c>
      <c r="L47" s="539">
        <v>2012</v>
      </c>
      <c r="M47" s="566">
        <v>360</v>
      </c>
      <c r="N47" s="534" t="s">
        <v>70</v>
      </c>
      <c r="O47" s="534">
        <v>1990</v>
      </c>
      <c r="P47" s="149" t="s">
        <v>276</v>
      </c>
      <c r="Q47" s="534">
        <v>52</v>
      </c>
      <c r="R47" s="149" t="s">
        <v>278</v>
      </c>
      <c r="S47" s="138"/>
      <c r="T47" s="431"/>
    </row>
    <row r="48" spans="1:20" s="139" customFormat="1" ht="22.5" customHeight="1">
      <c r="A48" s="630"/>
      <c r="B48" s="150"/>
      <c r="C48" s="622">
        <v>24712</v>
      </c>
      <c r="D48" s="675"/>
      <c r="E48" s="539"/>
      <c r="F48" s="544"/>
      <c r="G48" s="675"/>
      <c r="H48" s="544"/>
      <c r="I48" s="539"/>
      <c r="J48" s="553"/>
      <c r="K48" s="543"/>
      <c r="L48" s="539"/>
      <c r="M48" s="566"/>
      <c r="N48" s="539" t="s">
        <v>52</v>
      </c>
      <c r="O48" s="539">
        <v>2002</v>
      </c>
      <c r="P48" s="684" t="s">
        <v>277</v>
      </c>
      <c r="Q48" s="539"/>
      <c r="R48" s="150" t="s">
        <v>279</v>
      </c>
      <c r="S48" s="140"/>
      <c r="T48" s="431"/>
    </row>
    <row r="49" spans="1:20" s="139" customFormat="1" ht="22.5" customHeight="1">
      <c r="A49" s="630"/>
      <c r="B49" s="150"/>
      <c r="C49" s="150"/>
      <c r="D49" s="543"/>
      <c r="E49" s="539"/>
      <c r="F49" s="544"/>
      <c r="G49" s="675"/>
      <c r="H49" s="544"/>
      <c r="I49" s="539"/>
      <c r="J49" s="553"/>
      <c r="K49" s="543"/>
      <c r="L49" s="539"/>
      <c r="M49" s="566"/>
      <c r="N49" s="539"/>
      <c r="O49" s="539"/>
      <c r="P49" s="684"/>
      <c r="Q49" s="539"/>
      <c r="R49" s="150" t="s">
        <v>280</v>
      </c>
      <c r="S49" s="140"/>
      <c r="T49" s="431"/>
    </row>
    <row r="50" spans="1:20" s="139" customFormat="1" ht="22.5" customHeight="1">
      <c r="A50" s="630"/>
      <c r="B50" s="150"/>
      <c r="C50" s="150"/>
      <c r="D50" s="543"/>
      <c r="E50" s="539"/>
      <c r="F50" s="544"/>
      <c r="G50" s="543"/>
      <c r="H50" s="544"/>
      <c r="I50" s="539"/>
      <c r="J50" s="553"/>
      <c r="K50" s="543"/>
      <c r="L50" s="539"/>
      <c r="M50" s="566"/>
      <c r="N50" s="539"/>
      <c r="O50" s="539"/>
      <c r="P50" s="150"/>
      <c r="Q50" s="539"/>
      <c r="R50" s="150" t="s">
        <v>408</v>
      </c>
      <c r="S50" s="140"/>
      <c r="T50" s="431"/>
    </row>
    <row r="51" spans="1:20" s="139" customFormat="1" ht="22.5" customHeight="1">
      <c r="A51" s="630"/>
      <c r="B51" s="150"/>
      <c r="C51" s="150"/>
      <c r="D51" s="543"/>
      <c r="E51" s="539"/>
      <c r="F51" s="544"/>
      <c r="G51" s="543"/>
      <c r="H51" s="544"/>
      <c r="I51" s="539"/>
      <c r="J51" s="553"/>
      <c r="K51" s="543"/>
      <c r="L51" s="539"/>
      <c r="M51" s="566"/>
      <c r="N51" s="539"/>
      <c r="O51" s="539"/>
      <c r="P51" s="150"/>
      <c r="Q51" s="539"/>
      <c r="R51" s="150" t="s">
        <v>407</v>
      </c>
      <c r="S51" s="140"/>
      <c r="T51" s="431"/>
    </row>
    <row r="52" spans="1:20" s="31" customFormat="1" ht="22.5" customHeight="1">
      <c r="A52" s="629">
        <v>7</v>
      </c>
      <c r="B52" s="639" t="s">
        <v>106</v>
      </c>
      <c r="C52" s="672" t="s">
        <v>140</v>
      </c>
      <c r="D52" s="670" t="s">
        <v>107</v>
      </c>
      <c r="E52" s="527" t="s">
        <v>68</v>
      </c>
      <c r="F52" s="570">
        <v>41284</v>
      </c>
      <c r="G52" s="670" t="s">
        <v>108</v>
      </c>
      <c r="H52" s="570">
        <v>41039</v>
      </c>
      <c r="I52" s="527">
        <v>26</v>
      </c>
      <c r="J52" s="571">
        <v>0</v>
      </c>
      <c r="K52" s="574" t="s">
        <v>121</v>
      </c>
      <c r="L52" s="527">
        <v>1996</v>
      </c>
      <c r="M52" s="527">
        <v>250</v>
      </c>
      <c r="N52" s="527" t="s">
        <v>70</v>
      </c>
      <c r="O52" s="527">
        <v>1996</v>
      </c>
      <c r="P52" s="119" t="s">
        <v>145</v>
      </c>
      <c r="Q52" s="527">
        <v>51</v>
      </c>
      <c r="R52" s="119" t="s">
        <v>164</v>
      </c>
      <c r="S52" s="634"/>
      <c r="T52" s="433"/>
    </row>
    <row r="53" spans="1:20" s="31" customFormat="1" ht="22.5" customHeight="1">
      <c r="A53" s="630"/>
      <c r="B53" s="174"/>
      <c r="C53" s="673"/>
      <c r="D53" s="671"/>
      <c r="E53" s="528"/>
      <c r="F53" s="572"/>
      <c r="G53" s="671"/>
      <c r="H53" s="572"/>
      <c r="I53" s="528"/>
      <c r="J53" s="528"/>
      <c r="K53" s="537"/>
      <c r="L53" s="528"/>
      <c r="M53" s="528"/>
      <c r="N53" s="528"/>
      <c r="O53" s="528"/>
      <c r="P53" s="120"/>
      <c r="Q53" s="528"/>
      <c r="R53" s="120" t="s">
        <v>161</v>
      </c>
      <c r="S53" s="635"/>
      <c r="T53" s="433"/>
    </row>
    <row r="54" spans="1:20" s="31" customFormat="1" ht="22.5" customHeight="1">
      <c r="A54" s="630"/>
      <c r="B54" s="174"/>
      <c r="C54" s="174"/>
      <c r="D54" s="638"/>
      <c r="E54" s="528"/>
      <c r="F54" s="572"/>
      <c r="G54" s="671"/>
      <c r="H54" s="572"/>
      <c r="I54" s="528"/>
      <c r="J54" s="528"/>
      <c r="K54" s="537"/>
      <c r="L54" s="528"/>
      <c r="M54" s="528"/>
      <c r="N54" s="528"/>
      <c r="O54" s="528"/>
      <c r="P54" s="120"/>
      <c r="Q54" s="528"/>
      <c r="R54" s="120" t="s">
        <v>162</v>
      </c>
      <c r="S54" s="635"/>
      <c r="T54" s="433"/>
    </row>
    <row r="55" spans="1:20" s="31" customFormat="1" ht="22.5" customHeight="1">
      <c r="A55" s="630"/>
      <c r="B55" s="174"/>
      <c r="C55" s="174"/>
      <c r="D55" s="638"/>
      <c r="E55" s="528"/>
      <c r="F55" s="572"/>
      <c r="G55" s="671"/>
      <c r="H55" s="572"/>
      <c r="I55" s="528"/>
      <c r="J55" s="528"/>
      <c r="K55" s="537"/>
      <c r="L55" s="528"/>
      <c r="M55" s="528"/>
      <c r="N55" s="528" t="s">
        <v>52</v>
      </c>
      <c r="O55" s="528">
        <v>2008</v>
      </c>
      <c r="P55" s="120" t="s">
        <v>122</v>
      </c>
      <c r="Q55" s="528"/>
      <c r="R55" s="120" t="s">
        <v>163</v>
      </c>
      <c r="S55" s="635"/>
      <c r="T55" s="433"/>
    </row>
    <row r="56" spans="1:20" s="31" customFormat="1" ht="22.5" customHeight="1">
      <c r="A56" s="630"/>
      <c r="B56" s="174"/>
      <c r="C56" s="174"/>
      <c r="D56" s="638"/>
      <c r="E56" s="528"/>
      <c r="F56" s="572"/>
      <c r="G56" s="671"/>
      <c r="H56" s="572"/>
      <c r="I56" s="528"/>
      <c r="J56" s="528"/>
      <c r="K56" s="537"/>
      <c r="L56" s="528"/>
      <c r="M56" s="528"/>
      <c r="N56" s="528"/>
      <c r="O56" s="528"/>
      <c r="P56" s="120"/>
      <c r="Q56" s="528"/>
      <c r="R56" s="120" t="s">
        <v>375</v>
      </c>
      <c r="S56" s="635"/>
      <c r="T56" s="433"/>
    </row>
    <row r="57" spans="1:20" s="31" customFormat="1" ht="27.75" customHeight="1">
      <c r="A57" s="631"/>
      <c r="B57" s="171"/>
      <c r="C57" s="171"/>
      <c r="D57" s="641"/>
      <c r="E57" s="529"/>
      <c r="F57" s="573"/>
      <c r="G57" s="685"/>
      <c r="H57" s="573"/>
      <c r="I57" s="529"/>
      <c r="J57" s="529"/>
      <c r="K57" s="577"/>
      <c r="L57" s="529"/>
      <c r="M57" s="529"/>
      <c r="N57" s="529"/>
      <c r="O57" s="529"/>
      <c r="P57" s="107"/>
      <c r="Q57" s="529"/>
      <c r="R57" s="107" t="s">
        <v>376</v>
      </c>
      <c r="S57" s="412"/>
      <c r="T57" s="433"/>
    </row>
    <row r="58" spans="1:20" s="31" customFormat="1" ht="22.5" customHeight="1">
      <c r="A58" s="629">
        <v>8</v>
      </c>
      <c r="B58" s="119" t="s">
        <v>91</v>
      </c>
      <c r="C58" s="639" t="s">
        <v>144</v>
      </c>
      <c r="D58" s="574" t="s">
        <v>92</v>
      </c>
      <c r="E58" s="527" t="s">
        <v>42</v>
      </c>
      <c r="F58" s="570">
        <v>40188</v>
      </c>
      <c r="G58" s="686" t="s">
        <v>409</v>
      </c>
      <c r="H58" s="541">
        <v>40913</v>
      </c>
      <c r="I58" s="527">
        <v>21</v>
      </c>
      <c r="J58" s="571">
        <v>11</v>
      </c>
      <c r="K58" s="574" t="s">
        <v>96</v>
      </c>
      <c r="L58" s="527" t="s">
        <v>49</v>
      </c>
      <c r="M58" s="527" t="s">
        <v>49</v>
      </c>
      <c r="N58" s="527" t="s">
        <v>70</v>
      </c>
      <c r="O58" s="527">
        <v>1993</v>
      </c>
      <c r="P58" s="119" t="s">
        <v>94</v>
      </c>
      <c r="Q58" s="527">
        <f>2019-1969</f>
        <v>50</v>
      </c>
      <c r="R58" s="119" t="s">
        <v>165</v>
      </c>
      <c r="S58" s="634"/>
      <c r="T58" s="433"/>
    </row>
    <row r="59" spans="1:20" s="31" customFormat="1" ht="22.5" customHeight="1">
      <c r="A59" s="630"/>
      <c r="B59" s="120"/>
      <c r="C59" s="640"/>
      <c r="D59" s="537"/>
      <c r="E59" s="528"/>
      <c r="F59" s="572"/>
      <c r="G59" s="687"/>
      <c r="H59" s="544"/>
      <c r="I59" s="528"/>
      <c r="J59" s="575"/>
      <c r="K59" s="537"/>
      <c r="L59" s="528"/>
      <c r="M59" s="528"/>
      <c r="N59" s="528"/>
      <c r="O59" s="528"/>
      <c r="P59" s="120"/>
      <c r="Q59" s="528"/>
      <c r="R59" s="120" t="s">
        <v>231</v>
      </c>
      <c r="S59" s="635"/>
      <c r="T59" s="433"/>
    </row>
    <row r="60" spans="1:20" s="31" customFormat="1" ht="41.25" customHeight="1">
      <c r="A60" s="631"/>
      <c r="B60" s="107"/>
      <c r="C60" s="576"/>
      <c r="D60" s="577"/>
      <c r="E60" s="529"/>
      <c r="F60" s="573"/>
      <c r="G60" s="688"/>
      <c r="H60" s="548"/>
      <c r="I60" s="529"/>
      <c r="J60" s="529"/>
      <c r="K60" s="577"/>
      <c r="L60" s="529"/>
      <c r="M60" s="529"/>
      <c r="N60" s="529" t="s">
        <v>52</v>
      </c>
      <c r="O60" s="529">
        <v>2010</v>
      </c>
      <c r="P60" s="107" t="s">
        <v>95</v>
      </c>
      <c r="Q60" s="529"/>
      <c r="R60" s="107" t="s">
        <v>410</v>
      </c>
      <c r="S60" s="412"/>
      <c r="T60" s="433"/>
    </row>
    <row r="61" spans="1:20" s="31" customFormat="1" ht="22.5" customHeight="1">
      <c r="A61" s="681">
        <v>9</v>
      </c>
      <c r="B61" s="119" t="s">
        <v>432</v>
      </c>
      <c r="C61" s="639" t="s">
        <v>450</v>
      </c>
      <c r="D61" s="686" t="s">
        <v>442</v>
      </c>
      <c r="E61" s="668" t="s">
        <v>43</v>
      </c>
      <c r="F61" s="584"/>
      <c r="G61" s="686" t="s">
        <v>59</v>
      </c>
      <c r="H61" s="541">
        <v>43586</v>
      </c>
      <c r="I61" s="668">
        <v>26</v>
      </c>
      <c r="J61" s="668"/>
      <c r="K61" s="119" t="s">
        <v>501</v>
      </c>
      <c r="L61" s="571">
        <v>2003</v>
      </c>
      <c r="M61" s="571">
        <v>100</v>
      </c>
      <c r="N61" s="527" t="s">
        <v>70</v>
      </c>
      <c r="O61" s="527">
        <v>2008</v>
      </c>
      <c r="P61" s="119" t="s">
        <v>502</v>
      </c>
      <c r="Q61" s="668">
        <v>54</v>
      </c>
      <c r="R61" s="119" t="s">
        <v>500</v>
      </c>
      <c r="S61" s="689"/>
      <c r="T61" s="432"/>
    </row>
    <row r="62" spans="1:20" s="31" customFormat="1" ht="22.5" customHeight="1">
      <c r="A62" s="682"/>
      <c r="B62" s="120"/>
      <c r="C62" s="640"/>
      <c r="D62" s="687"/>
      <c r="E62" s="669"/>
      <c r="F62" s="585"/>
      <c r="G62" s="687"/>
      <c r="H62" s="544"/>
      <c r="I62" s="669"/>
      <c r="J62" s="669"/>
      <c r="K62" s="120"/>
      <c r="L62" s="428"/>
      <c r="M62" s="428"/>
      <c r="N62" s="120"/>
      <c r="O62" s="150"/>
      <c r="P62" s="120"/>
      <c r="Q62" s="669"/>
      <c r="R62" s="107"/>
      <c r="S62" s="690"/>
      <c r="T62" s="432"/>
    </row>
    <row r="63" spans="1:20" s="31" customFormat="1" ht="22.5" customHeight="1">
      <c r="A63" s="629">
        <v>10</v>
      </c>
      <c r="B63" s="94" t="s">
        <v>26</v>
      </c>
      <c r="C63" s="639" t="s">
        <v>38</v>
      </c>
      <c r="D63" s="574" t="s">
        <v>33</v>
      </c>
      <c r="E63" s="94" t="s">
        <v>43</v>
      </c>
      <c r="F63" s="570">
        <v>39092</v>
      </c>
      <c r="G63" s="691" t="s">
        <v>266</v>
      </c>
      <c r="H63" s="570">
        <v>42739</v>
      </c>
      <c r="I63" s="523">
        <v>35</v>
      </c>
      <c r="J63" s="578">
        <v>10</v>
      </c>
      <c r="K63" s="637" t="s">
        <v>86</v>
      </c>
      <c r="L63" s="524">
        <v>2007</v>
      </c>
      <c r="M63" s="523">
        <v>334</v>
      </c>
      <c r="N63" s="523" t="s">
        <v>77</v>
      </c>
      <c r="O63" s="579">
        <v>1982</v>
      </c>
      <c r="P63" s="639" t="s">
        <v>87</v>
      </c>
      <c r="Q63" s="523">
        <v>56</v>
      </c>
      <c r="R63" s="120" t="s">
        <v>382</v>
      </c>
      <c r="S63" s="635"/>
      <c r="T63" s="433"/>
    </row>
    <row r="64" spans="1:20" s="31" customFormat="1" ht="22.5" customHeight="1">
      <c r="A64" s="630"/>
      <c r="B64" s="120"/>
      <c r="C64" s="640"/>
      <c r="D64" s="537"/>
      <c r="E64" s="528"/>
      <c r="F64" s="572"/>
      <c r="G64" s="692"/>
      <c r="H64" s="544"/>
      <c r="I64" s="528"/>
      <c r="J64" s="528"/>
      <c r="K64" s="537"/>
      <c r="L64" s="528"/>
      <c r="M64" s="528"/>
      <c r="N64" s="528"/>
      <c r="O64" s="580"/>
      <c r="P64" s="120"/>
      <c r="Q64" s="528"/>
      <c r="R64" s="581" t="s">
        <v>383</v>
      </c>
      <c r="S64" s="635"/>
      <c r="T64" s="433"/>
    </row>
    <row r="65" spans="1:20" s="31" customFormat="1" ht="27.75" customHeight="1">
      <c r="A65" s="630"/>
      <c r="B65" s="120"/>
      <c r="C65" s="640"/>
      <c r="D65" s="537"/>
      <c r="E65" s="528"/>
      <c r="F65" s="572"/>
      <c r="G65" s="692"/>
      <c r="H65" s="544"/>
      <c r="I65" s="528"/>
      <c r="J65" s="528"/>
      <c r="K65" s="537"/>
      <c r="L65" s="528"/>
      <c r="M65" s="528"/>
      <c r="N65" s="528"/>
      <c r="O65" s="580"/>
      <c r="P65" s="120"/>
      <c r="Q65" s="528"/>
      <c r="R65" s="120" t="s">
        <v>384</v>
      </c>
      <c r="S65" s="635"/>
      <c r="T65" s="433"/>
    </row>
    <row r="66" spans="1:20" ht="39.75" customHeight="1">
      <c r="A66" s="631"/>
      <c r="B66" s="236"/>
      <c r="C66" s="576"/>
      <c r="D66" s="577"/>
      <c r="E66" s="236"/>
      <c r="F66" s="573"/>
      <c r="G66" s="577"/>
      <c r="H66" s="573"/>
      <c r="I66" s="525"/>
      <c r="J66" s="582"/>
      <c r="K66" s="641"/>
      <c r="L66" s="526"/>
      <c r="M66" s="525"/>
      <c r="N66" s="525"/>
      <c r="O66" s="583"/>
      <c r="P66" s="576"/>
      <c r="Q66" s="12"/>
      <c r="R66" s="641" t="s">
        <v>385</v>
      </c>
      <c r="S66" s="6"/>
      <c r="T66" s="434"/>
    </row>
    <row r="67" spans="1:20" s="42" customFormat="1" ht="27.75" customHeight="1">
      <c r="A67" s="629">
        <v>11</v>
      </c>
      <c r="B67" s="119" t="s">
        <v>25</v>
      </c>
      <c r="C67" s="639" t="s">
        <v>146</v>
      </c>
      <c r="D67" s="574" t="s">
        <v>32</v>
      </c>
      <c r="E67" s="527" t="s">
        <v>79</v>
      </c>
      <c r="F67" s="570">
        <v>39457</v>
      </c>
      <c r="G67" s="686" t="s">
        <v>147</v>
      </c>
      <c r="H67" s="570">
        <v>40635</v>
      </c>
      <c r="I67" s="527">
        <v>33</v>
      </c>
      <c r="J67" s="571">
        <v>11</v>
      </c>
      <c r="K67" s="574" t="s">
        <v>149</v>
      </c>
      <c r="L67" s="527">
        <v>1986</v>
      </c>
      <c r="M67" s="527">
        <v>350</v>
      </c>
      <c r="N67" s="527" t="s">
        <v>50</v>
      </c>
      <c r="O67" s="527">
        <v>2004</v>
      </c>
      <c r="P67" s="119" t="s">
        <v>56</v>
      </c>
      <c r="Q67" s="527">
        <f>2019-1962</f>
        <v>57</v>
      </c>
      <c r="R67" s="119" t="s">
        <v>386</v>
      </c>
      <c r="S67" s="43"/>
      <c r="T67" s="174"/>
    </row>
    <row r="68" spans="1:20" s="42" customFormat="1" ht="34.5" customHeight="1">
      <c r="A68" s="630"/>
      <c r="B68" s="120"/>
      <c r="C68" s="640"/>
      <c r="D68" s="537"/>
      <c r="E68" s="528"/>
      <c r="F68" s="572"/>
      <c r="G68" s="687"/>
      <c r="H68" s="572"/>
      <c r="I68" s="528"/>
      <c r="J68" s="528"/>
      <c r="K68" s="537" t="s">
        <v>148</v>
      </c>
      <c r="L68" s="528">
        <v>2007</v>
      </c>
      <c r="M68" s="528">
        <v>350</v>
      </c>
      <c r="N68" s="528"/>
      <c r="O68" s="528"/>
      <c r="P68" s="120"/>
      <c r="Q68" s="528"/>
      <c r="R68" s="537" t="s">
        <v>171</v>
      </c>
      <c r="S68" s="118"/>
      <c r="T68" s="174"/>
    </row>
    <row r="69" spans="1:20" s="42" customFormat="1" ht="22.5" customHeight="1">
      <c r="A69" s="630"/>
      <c r="B69" s="120"/>
      <c r="C69" s="640"/>
      <c r="D69" s="537"/>
      <c r="E69" s="528"/>
      <c r="F69" s="572"/>
      <c r="G69" s="537"/>
      <c r="H69" s="572"/>
      <c r="I69" s="528"/>
      <c r="J69" s="528"/>
      <c r="K69" s="537"/>
      <c r="L69" s="528"/>
      <c r="M69" s="528"/>
      <c r="N69" s="528"/>
      <c r="O69" s="528"/>
      <c r="P69" s="120"/>
      <c r="Q69" s="528"/>
      <c r="R69" s="537" t="s">
        <v>172</v>
      </c>
      <c r="S69" s="118"/>
      <c r="T69" s="174"/>
    </row>
    <row r="70" spans="1:20" s="42" customFormat="1" ht="22.5" customHeight="1">
      <c r="A70" s="630"/>
      <c r="B70" s="120"/>
      <c r="C70" s="640"/>
      <c r="D70" s="537"/>
      <c r="E70" s="528"/>
      <c r="F70" s="572"/>
      <c r="G70" s="537"/>
      <c r="H70" s="572"/>
      <c r="I70" s="528"/>
      <c r="J70" s="528"/>
      <c r="K70" s="537"/>
      <c r="L70" s="528"/>
      <c r="M70" s="528"/>
      <c r="N70" s="528"/>
      <c r="O70" s="528"/>
      <c r="P70" s="120"/>
      <c r="Q70" s="528"/>
      <c r="R70" s="537" t="s">
        <v>387</v>
      </c>
      <c r="S70" s="118"/>
      <c r="T70" s="174"/>
    </row>
    <row r="71" spans="1:20" s="42" customFormat="1" ht="30" customHeight="1">
      <c r="A71" s="631"/>
      <c r="B71" s="107"/>
      <c r="C71" s="576"/>
      <c r="D71" s="577"/>
      <c r="E71" s="529"/>
      <c r="F71" s="573"/>
      <c r="G71" s="577"/>
      <c r="H71" s="573"/>
      <c r="I71" s="529"/>
      <c r="J71" s="529"/>
      <c r="K71" s="577"/>
      <c r="L71" s="529"/>
      <c r="M71" s="529"/>
      <c r="N71" s="529"/>
      <c r="O71" s="529"/>
      <c r="P71" s="107"/>
      <c r="Q71" s="529"/>
      <c r="R71" s="577" t="s">
        <v>388</v>
      </c>
      <c r="S71" s="116"/>
      <c r="T71" s="174"/>
    </row>
    <row r="72" spans="1:20" s="31" customFormat="1" ht="22.5" customHeight="1">
      <c r="A72" s="629">
        <v>12</v>
      </c>
      <c r="B72" s="119" t="s">
        <v>89</v>
      </c>
      <c r="C72" s="584" t="s">
        <v>98</v>
      </c>
      <c r="D72" s="574" t="s">
        <v>90</v>
      </c>
      <c r="E72" s="527" t="s">
        <v>43</v>
      </c>
      <c r="F72" s="570">
        <v>39817</v>
      </c>
      <c r="G72" s="693" t="s">
        <v>394</v>
      </c>
      <c r="H72" s="570">
        <v>40913</v>
      </c>
      <c r="I72" s="527">
        <v>28</v>
      </c>
      <c r="J72" s="527">
        <v>8</v>
      </c>
      <c r="K72" s="574" t="s">
        <v>93</v>
      </c>
      <c r="L72" s="571">
        <v>1991</v>
      </c>
      <c r="M72" s="523" t="s">
        <v>49</v>
      </c>
      <c r="N72" s="524" t="s">
        <v>50</v>
      </c>
      <c r="O72" s="527">
        <v>1998</v>
      </c>
      <c r="P72" s="686" t="s">
        <v>94</v>
      </c>
      <c r="Q72" s="524">
        <v>51</v>
      </c>
      <c r="R72" s="149" t="s">
        <v>241</v>
      </c>
      <c r="S72" s="96"/>
      <c r="T72" s="433"/>
    </row>
    <row r="73" spans="1:20" s="31" customFormat="1" ht="22.5" customHeight="1">
      <c r="A73" s="630"/>
      <c r="B73" s="120"/>
      <c r="C73" s="585"/>
      <c r="D73" s="537"/>
      <c r="E73" s="528"/>
      <c r="F73" s="572"/>
      <c r="G73" s="694"/>
      <c r="H73" s="572"/>
      <c r="I73" s="528"/>
      <c r="J73" s="528"/>
      <c r="K73" s="537"/>
      <c r="L73" s="575"/>
      <c r="M73" s="533"/>
      <c r="N73" s="530"/>
      <c r="O73" s="528"/>
      <c r="P73" s="687"/>
      <c r="Q73" s="531"/>
      <c r="R73" s="150" t="s">
        <v>242</v>
      </c>
      <c r="S73" s="144"/>
      <c r="T73" s="433"/>
    </row>
    <row r="74" spans="1:20" s="31" customFormat="1" ht="22.5" customHeight="1">
      <c r="A74" s="630"/>
      <c r="B74" s="120"/>
      <c r="C74" s="587"/>
      <c r="D74" s="537"/>
      <c r="E74" s="528"/>
      <c r="F74" s="572"/>
      <c r="G74" s="694"/>
      <c r="H74" s="572"/>
      <c r="I74" s="528"/>
      <c r="J74" s="528"/>
      <c r="K74" s="537"/>
      <c r="L74" s="575"/>
      <c r="M74" s="533"/>
      <c r="N74" s="530"/>
      <c r="O74" s="528"/>
      <c r="P74" s="120"/>
      <c r="Q74" s="531"/>
      <c r="R74" s="150" t="s">
        <v>395</v>
      </c>
      <c r="S74" s="144"/>
      <c r="T74" s="433"/>
    </row>
    <row r="75" spans="1:20" s="31" customFormat="1" ht="22.5" customHeight="1">
      <c r="A75" s="630"/>
      <c r="B75" s="120"/>
      <c r="C75" s="585"/>
      <c r="D75" s="537"/>
      <c r="E75" s="528"/>
      <c r="F75" s="572"/>
      <c r="G75" s="694"/>
      <c r="H75" s="572"/>
      <c r="I75" s="528"/>
      <c r="J75" s="528"/>
      <c r="K75" s="537"/>
      <c r="L75" s="575"/>
      <c r="M75" s="533"/>
      <c r="N75" s="530"/>
      <c r="O75" s="528"/>
      <c r="P75" s="120"/>
      <c r="Q75" s="531"/>
      <c r="R75" s="150" t="s">
        <v>244</v>
      </c>
      <c r="S75" s="144"/>
      <c r="T75" s="433"/>
    </row>
    <row r="76" spans="1:20" s="31" customFormat="1" ht="44.25" customHeight="1">
      <c r="A76" s="631"/>
      <c r="B76" s="107"/>
      <c r="C76" s="588"/>
      <c r="D76" s="577"/>
      <c r="E76" s="529"/>
      <c r="F76" s="573"/>
      <c r="G76" s="695"/>
      <c r="H76" s="573"/>
      <c r="I76" s="529"/>
      <c r="J76" s="529"/>
      <c r="K76" s="577"/>
      <c r="L76" s="589"/>
      <c r="M76" s="525"/>
      <c r="N76" s="526"/>
      <c r="O76" s="529"/>
      <c r="P76" s="107"/>
      <c r="Q76" s="532"/>
      <c r="R76" s="48" t="s">
        <v>389</v>
      </c>
      <c r="S76" s="239"/>
      <c r="T76" s="433"/>
    </row>
    <row r="77" spans="1:20" s="31" customFormat="1" ht="22.5" customHeight="1">
      <c r="A77" s="629">
        <v>13</v>
      </c>
      <c r="B77" s="149" t="s">
        <v>101</v>
      </c>
      <c r="C77" s="584" t="s">
        <v>141</v>
      </c>
      <c r="D77" s="574" t="s">
        <v>102</v>
      </c>
      <c r="E77" s="527" t="s">
        <v>43</v>
      </c>
      <c r="F77" s="570">
        <v>42095</v>
      </c>
      <c r="G77" s="693" t="s">
        <v>103</v>
      </c>
      <c r="H77" s="570">
        <v>40918</v>
      </c>
      <c r="I77" s="527">
        <v>27</v>
      </c>
      <c r="J77" s="571">
        <v>10</v>
      </c>
      <c r="K77" s="574" t="s">
        <v>78</v>
      </c>
      <c r="L77" s="527">
        <v>1992</v>
      </c>
      <c r="M77" s="527"/>
      <c r="N77" s="527" t="s">
        <v>52</v>
      </c>
      <c r="O77" s="527">
        <v>2012</v>
      </c>
      <c r="P77" s="119" t="s">
        <v>114</v>
      </c>
      <c r="Q77" s="527">
        <f>2019-1970</f>
        <v>49</v>
      </c>
      <c r="R77" s="574" t="s">
        <v>176</v>
      </c>
      <c r="S77" s="634"/>
      <c r="T77" s="433"/>
    </row>
    <row r="78" spans="1:20" s="31" customFormat="1" ht="22.5" customHeight="1">
      <c r="A78" s="630"/>
      <c r="B78" s="150"/>
      <c r="C78" s="585"/>
      <c r="D78" s="537"/>
      <c r="E78" s="528"/>
      <c r="F78" s="572"/>
      <c r="G78" s="694"/>
      <c r="H78" s="572"/>
      <c r="I78" s="528"/>
      <c r="J78" s="528"/>
      <c r="K78" s="537"/>
      <c r="L78" s="528"/>
      <c r="M78" s="528"/>
      <c r="N78" s="528"/>
      <c r="O78" s="528"/>
      <c r="P78" s="120"/>
      <c r="Q78" s="528"/>
      <c r="R78" s="537" t="s">
        <v>391</v>
      </c>
      <c r="S78" s="635"/>
      <c r="T78" s="433"/>
    </row>
    <row r="79" spans="1:20" s="31" customFormat="1" ht="22.5" customHeight="1">
      <c r="A79" s="630"/>
      <c r="B79" s="150"/>
      <c r="C79" s="585"/>
      <c r="D79" s="537"/>
      <c r="E79" s="528"/>
      <c r="F79" s="572"/>
      <c r="G79" s="586"/>
      <c r="H79" s="572"/>
      <c r="I79" s="528"/>
      <c r="J79" s="528"/>
      <c r="K79" s="537"/>
      <c r="L79" s="528"/>
      <c r="M79" s="528"/>
      <c r="N79" s="528"/>
      <c r="O79" s="528"/>
      <c r="P79" s="120"/>
      <c r="Q79" s="528"/>
      <c r="R79" s="537" t="s">
        <v>390</v>
      </c>
      <c r="S79" s="635"/>
      <c r="T79" s="433"/>
    </row>
    <row r="80" spans="1:20" s="13" customFormat="1" ht="22.5" customHeight="1">
      <c r="A80" s="629">
        <v>14</v>
      </c>
      <c r="B80" s="226" t="s">
        <v>81</v>
      </c>
      <c r="C80" s="149" t="s">
        <v>82</v>
      </c>
      <c r="D80" s="540" t="s">
        <v>83</v>
      </c>
      <c r="E80" s="527" t="s">
        <v>43</v>
      </c>
      <c r="F80" s="541">
        <v>41548</v>
      </c>
      <c r="G80" s="674" t="s">
        <v>393</v>
      </c>
      <c r="H80" s="541">
        <v>41153</v>
      </c>
      <c r="I80" s="590">
        <v>26</v>
      </c>
      <c r="J80" s="591">
        <v>1</v>
      </c>
      <c r="K80" s="620" t="s">
        <v>49</v>
      </c>
      <c r="L80" s="590" t="s">
        <v>49</v>
      </c>
      <c r="M80" s="590" t="s">
        <v>49</v>
      </c>
      <c r="N80" s="590" t="s">
        <v>52</v>
      </c>
      <c r="O80" s="592">
        <v>2008</v>
      </c>
      <c r="P80" s="151" t="s">
        <v>85</v>
      </c>
      <c r="Q80" s="590">
        <f>2019-1966</f>
        <v>53</v>
      </c>
      <c r="R80" s="149" t="s">
        <v>166</v>
      </c>
      <c r="S80" s="228"/>
      <c r="T80" s="435"/>
    </row>
    <row r="81" spans="1:20" s="13" customFormat="1" ht="28.5" customHeight="1">
      <c r="A81" s="631"/>
      <c r="B81" s="106"/>
      <c r="C81" s="48"/>
      <c r="D81" s="546"/>
      <c r="E81" s="529"/>
      <c r="F81" s="548"/>
      <c r="G81" s="676"/>
      <c r="H81" s="548"/>
      <c r="I81" s="593"/>
      <c r="J81" s="593"/>
      <c r="K81" s="546"/>
      <c r="L81" s="593"/>
      <c r="M81" s="593"/>
      <c r="N81" s="593"/>
      <c r="O81" s="594"/>
      <c r="P81" s="550"/>
      <c r="Q81" s="593"/>
      <c r="R81" s="48" t="s">
        <v>392</v>
      </c>
      <c r="S81" s="176"/>
      <c r="T81" s="435"/>
    </row>
    <row r="82" spans="1:20" s="1" customFormat="1" ht="22.5" customHeight="1">
      <c r="A82" s="629">
        <v>15</v>
      </c>
      <c r="B82" s="178" t="s">
        <v>109</v>
      </c>
      <c r="C82" s="639" t="s">
        <v>110</v>
      </c>
      <c r="D82" s="574" t="s">
        <v>111</v>
      </c>
      <c r="E82" s="595" t="s">
        <v>79</v>
      </c>
      <c r="F82" s="570">
        <v>42373</v>
      </c>
      <c r="G82" s="686" t="s">
        <v>112</v>
      </c>
      <c r="H82" s="570">
        <v>41039</v>
      </c>
      <c r="I82" s="527">
        <v>21</v>
      </c>
      <c r="J82" s="571">
        <v>10</v>
      </c>
      <c r="K82" s="574" t="s">
        <v>78</v>
      </c>
      <c r="L82" s="571">
        <v>1997</v>
      </c>
      <c r="M82" s="527" t="s">
        <v>49</v>
      </c>
      <c r="N82" s="527" t="s">
        <v>70</v>
      </c>
      <c r="O82" s="527">
        <v>2003</v>
      </c>
      <c r="P82" s="119" t="s">
        <v>72</v>
      </c>
      <c r="Q82" s="527">
        <f>2019-1973</f>
        <v>46</v>
      </c>
      <c r="R82" s="574" t="s">
        <v>411</v>
      </c>
      <c r="S82" s="16"/>
      <c r="T82" s="436"/>
    </row>
    <row r="83" spans="1:20" s="1" customFormat="1" ht="22.5" customHeight="1">
      <c r="A83" s="630"/>
      <c r="B83" s="180"/>
      <c r="C83" s="640"/>
      <c r="D83" s="537"/>
      <c r="E83" s="596"/>
      <c r="F83" s="572"/>
      <c r="G83" s="687"/>
      <c r="H83" s="572"/>
      <c r="I83" s="528"/>
      <c r="J83" s="528"/>
      <c r="K83" s="537"/>
      <c r="L83" s="575"/>
      <c r="M83" s="528"/>
      <c r="N83" s="528"/>
      <c r="O83" s="528"/>
      <c r="P83" s="120"/>
      <c r="Q83" s="528"/>
      <c r="R83" s="537" t="s">
        <v>412</v>
      </c>
      <c r="S83" s="182"/>
      <c r="T83" s="436"/>
    </row>
    <row r="84" spans="1:20" s="1" customFormat="1" ht="22.5" customHeight="1">
      <c r="A84" s="630"/>
      <c r="B84" s="180"/>
      <c r="C84" s="640"/>
      <c r="D84" s="537"/>
      <c r="E84" s="596"/>
      <c r="F84" s="572"/>
      <c r="G84" s="537"/>
      <c r="H84" s="572"/>
      <c r="I84" s="528"/>
      <c r="J84" s="528"/>
      <c r="K84" s="537"/>
      <c r="L84" s="575"/>
      <c r="M84" s="528"/>
      <c r="N84" s="528"/>
      <c r="O84" s="528"/>
      <c r="P84" s="120"/>
      <c r="Q84" s="528"/>
      <c r="R84" s="537" t="s">
        <v>413</v>
      </c>
      <c r="S84" s="182"/>
      <c r="T84" s="436"/>
    </row>
    <row r="85" spans="1:20" s="1" customFormat="1" ht="22.5" customHeight="1">
      <c r="A85" s="630"/>
      <c r="B85" s="180"/>
      <c r="C85" s="640"/>
      <c r="D85" s="537"/>
      <c r="E85" s="596"/>
      <c r="F85" s="572"/>
      <c r="G85" s="537"/>
      <c r="H85" s="572"/>
      <c r="I85" s="528"/>
      <c r="J85" s="528"/>
      <c r="K85" s="537"/>
      <c r="L85" s="575"/>
      <c r="M85" s="528"/>
      <c r="N85" s="528" t="s">
        <v>52</v>
      </c>
      <c r="O85" s="528">
        <v>2006</v>
      </c>
      <c r="P85" s="687" t="s">
        <v>54</v>
      </c>
      <c r="Q85" s="528"/>
      <c r="R85" s="537" t="s">
        <v>414</v>
      </c>
      <c r="S85" s="182"/>
      <c r="T85" s="436"/>
    </row>
    <row r="86" spans="1:20" s="1" customFormat="1" ht="32.25" customHeight="1">
      <c r="A86" s="630"/>
      <c r="B86" s="180"/>
      <c r="C86" s="640"/>
      <c r="D86" s="537"/>
      <c r="E86" s="596"/>
      <c r="F86" s="572"/>
      <c r="G86" s="537"/>
      <c r="H86" s="572"/>
      <c r="I86" s="528"/>
      <c r="J86" s="528"/>
      <c r="K86" s="537"/>
      <c r="L86" s="575"/>
      <c r="M86" s="528"/>
      <c r="N86" s="528"/>
      <c r="O86" s="528"/>
      <c r="P86" s="687"/>
      <c r="Q86" s="528"/>
      <c r="R86" s="537" t="s">
        <v>249</v>
      </c>
      <c r="S86" s="182"/>
      <c r="T86" s="436"/>
    </row>
    <row r="87" spans="1:20" s="1" customFormat="1" ht="26.25" customHeight="1">
      <c r="A87" s="631"/>
      <c r="B87" s="108"/>
      <c r="C87" s="576"/>
      <c r="D87" s="577"/>
      <c r="E87" s="597"/>
      <c r="F87" s="573"/>
      <c r="G87" s="577"/>
      <c r="H87" s="573"/>
      <c r="I87" s="529"/>
      <c r="J87" s="529"/>
      <c r="K87" s="577"/>
      <c r="L87" s="589"/>
      <c r="M87" s="529"/>
      <c r="N87" s="529"/>
      <c r="O87" s="529"/>
      <c r="P87" s="107"/>
      <c r="Q87" s="529"/>
      <c r="R87" s="577" t="s">
        <v>250</v>
      </c>
      <c r="S87" s="6"/>
      <c r="T87" s="436"/>
    </row>
    <row r="88" spans="1:20" s="1" customFormat="1" ht="30.75" customHeight="1">
      <c r="A88" s="630">
        <v>16</v>
      </c>
      <c r="B88" s="188" t="s">
        <v>335</v>
      </c>
      <c r="C88" s="638" t="s">
        <v>338</v>
      </c>
      <c r="D88" s="528" t="s">
        <v>339</v>
      </c>
      <c r="E88" s="596" t="s">
        <v>357</v>
      </c>
      <c r="F88" s="572">
        <v>42095</v>
      </c>
      <c r="G88" s="537" t="s">
        <v>340</v>
      </c>
      <c r="H88" s="572">
        <v>43313</v>
      </c>
      <c r="I88" s="528">
        <f>2019-2005</f>
        <v>14</v>
      </c>
      <c r="J88" s="528">
        <v>0</v>
      </c>
      <c r="K88" s="598" t="s">
        <v>78</v>
      </c>
      <c r="L88" s="575">
        <v>2000</v>
      </c>
      <c r="M88" s="575">
        <v>123</v>
      </c>
      <c r="N88" s="599" t="s">
        <v>218</v>
      </c>
      <c r="O88" s="528">
        <v>1980</v>
      </c>
      <c r="P88" s="120" t="s">
        <v>117</v>
      </c>
      <c r="Q88" s="528">
        <f>2019-1980</f>
        <v>39</v>
      </c>
      <c r="R88" s="640" t="s">
        <v>415</v>
      </c>
      <c r="S88" s="182"/>
      <c r="T88" s="436"/>
    </row>
    <row r="89" spans="1:20" s="1" customFormat="1" ht="30" customHeight="1">
      <c r="A89" s="630"/>
      <c r="B89" s="188"/>
      <c r="C89" s="638"/>
      <c r="D89" s="528"/>
      <c r="E89" s="596"/>
      <c r="F89" s="572"/>
      <c r="G89" s="537"/>
      <c r="H89" s="572"/>
      <c r="I89" s="528"/>
      <c r="J89" s="528"/>
      <c r="K89" s="600"/>
      <c r="L89" s="575"/>
      <c r="M89" s="575"/>
      <c r="N89" s="599" t="s">
        <v>50</v>
      </c>
      <c r="O89" s="528">
        <v>2007</v>
      </c>
      <c r="P89" s="120" t="s">
        <v>61</v>
      </c>
      <c r="Q89" s="528"/>
      <c r="R89" s="640" t="s">
        <v>416</v>
      </c>
      <c r="S89" s="182"/>
      <c r="T89" s="436"/>
    </row>
    <row r="90" spans="1:20" s="1" customFormat="1" ht="48.75" customHeight="1">
      <c r="A90" s="631"/>
      <c r="B90" s="106"/>
      <c r="C90" s="641"/>
      <c r="D90" s="529"/>
      <c r="E90" s="597"/>
      <c r="F90" s="573"/>
      <c r="G90" s="577"/>
      <c r="H90" s="573"/>
      <c r="I90" s="529"/>
      <c r="J90" s="529"/>
      <c r="K90" s="601"/>
      <c r="L90" s="589"/>
      <c r="M90" s="589"/>
      <c r="N90" s="602" t="s">
        <v>52</v>
      </c>
      <c r="O90" s="529">
        <v>2011</v>
      </c>
      <c r="P90" s="107" t="s">
        <v>363</v>
      </c>
      <c r="Q90" s="529"/>
      <c r="R90" s="576"/>
      <c r="S90" s="6"/>
      <c r="T90" s="436"/>
    </row>
    <row r="91" spans="1:20" s="1" customFormat="1" ht="53.25" customHeight="1">
      <c r="A91" s="629">
        <v>17</v>
      </c>
      <c r="B91" s="351" t="s">
        <v>448</v>
      </c>
      <c r="C91" s="639" t="s">
        <v>451</v>
      </c>
      <c r="D91" s="574" t="s">
        <v>452</v>
      </c>
      <c r="E91" s="527" t="s">
        <v>125</v>
      </c>
      <c r="F91" s="570">
        <v>43191</v>
      </c>
      <c r="G91" s="574" t="s">
        <v>301</v>
      </c>
      <c r="H91" s="570">
        <v>43647</v>
      </c>
      <c r="I91" s="527">
        <v>10</v>
      </c>
      <c r="J91" s="527"/>
      <c r="K91" s="598"/>
      <c r="L91" s="571"/>
      <c r="M91" s="571"/>
      <c r="N91" s="603" t="s">
        <v>70</v>
      </c>
      <c r="O91" s="527">
        <v>2013</v>
      </c>
      <c r="P91" s="119" t="s">
        <v>503</v>
      </c>
      <c r="Q91" s="595">
        <v>39</v>
      </c>
      <c r="R91" s="574" t="s">
        <v>508</v>
      </c>
      <c r="S91" s="16"/>
      <c r="T91" s="436"/>
    </row>
    <row r="92" spans="1:20" s="1" customFormat="1" ht="28.5" customHeight="1">
      <c r="A92" s="629">
        <v>18</v>
      </c>
      <c r="B92" s="133" t="s">
        <v>256</v>
      </c>
      <c r="C92" s="639" t="s">
        <v>65</v>
      </c>
      <c r="D92" s="574" t="s">
        <v>35</v>
      </c>
      <c r="E92" s="603" t="s">
        <v>39</v>
      </c>
      <c r="F92" s="570">
        <v>43009</v>
      </c>
      <c r="G92" s="574" t="s">
        <v>254</v>
      </c>
      <c r="H92" s="570">
        <v>42739</v>
      </c>
      <c r="I92" s="603">
        <f>2017-2010</f>
        <v>7</v>
      </c>
      <c r="J92" s="604">
        <v>5</v>
      </c>
      <c r="K92" s="574" t="s">
        <v>134</v>
      </c>
      <c r="L92" s="527">
        <v>2011</v>
      </c>
      <c r="M92" s="604">
        <v>210</v>
      </c>
      <c r="N92" s="603" t="s">
        <v>50</v>
      </c>
      <c r="O92" s="603">
        <v>2007</v>
      </c>
      <c r="P92" s="119" t="s">
        <v>62</v>
      </c>
      <c r="Q92" s="603">
        <f>2019-1985</f>
        <v>34</v>
      </c>
      <c r="R92" s="119" t="s">
        <v>396</v>
      </c>
      <c r="S92" s="16"/>
      <c r="T92" s="436"/>
    </row>
    <row r="93" spans="1:20" s="1" customFormat="1" ht="28.5" customHeight="1">
      <c r="A93" s="630"/>
      <c r="B93" s="197"/>
      <c r="C93" s="640"/>
      <c r="D93" s="537"/>
      <c r="E93" s="599"/>
      <c r="F93" s="572"/>
      <c r="G93" s="537"/>
      <c r="H93" s="572"/>
      <c r="I93" s="599"/>
      <c r="J93" s="606"/>
      <c r="K93" s="537" t="s">
        <v>63</v>
      </c>
      <c r="L93" s="607">
        <v>2011</v>
      </c>
      <c r="M93" s="608">
        <v>216</v>
      </c>
      <c r="N93" s="609" t="s">
        <v>52</v>
      </c>
      <c r="O93" s="609">
        <v>2012</v>
      </c>
      <c r="P93" s="581" t="s">
        <v>135</v>
      </c>
      <c r="Q93" s="609"/>
      <c r="R93" s="120" t="s">
        <v>397</v>
      </c>
      <c r="S93" s="182"/>
      <c r="T93" s="436"/>
    </row>
    <row r="94" spans="1:20" s="1" customFormat="1" ht="22.5" customHeight="1">
      <c r="A94" s="631"/>
      <c r="B94" s="125"/>
      <c r="C94" s="610"/>
      <c r="D94" s="611"/>
      <c r="E94" s="612"/>
      <c r="F94" s="613"/>
      <c r="G94" s="614"/>
      <c r="H94" s="613"/>
      <c r="I94" s="612"/>
      <c r="J94" s="612"/>
      <c r="K94" s="577"/>
      <c r="L94" s="615"/>
      <c r="M94" s="616"/>
      <c r="N94" s="612"/>
      <c r="O94" s="612"/>
      <c r="P94" s="617"/>
      <c r="Q94" s="612"/>
      <c r="R94" s="107" t="s">
        <v>364</v>
      </c>
      <c r="S94" s="6"/>
      <c r="T94" s="436"/>
    </row>
    <row r="95" spans="1:20" s="1" customFormat="1" ht="27.75" customHeight="1">
      <c r="A95" s="629">
        <v>19</v>
      </c>
      <c r="B95" s="637" t="s">
        <v>433</v>
      </c>
      <c r="C95" s="639" t="s">
        <v>453</v>
      </c>
      <c r="D95" s="618" t="s">
        <v>434</v>
      </c>
      <c r="E95" s="536" t="s">
        <v>39</v>
      </c>
      <c r="F95" s="570">
        <v>42461</v>
      </c>
      <c r="G95" s="686" t="s">
        <v>454</v>
      </c>
      <c r="H95" s="570">
        <v>43586</v>
      </c>
      <c r="I95" s="523">
        <v>8</v>
      </c>
      <c r="J95" s="536"/>
      <c r="K95" s="598" t="s">
        <v>455</v>
      </c>
      <c r="L95" s="571">
        <v>2017</v>
      </c>
      <c r="M95" s="536"/>
      <c r="N95" s="599" t="s">
        <v>457</v>
      </c>
      <c r="O95" s="599">
        <v>2006</v>
      </c>
      <c r="P95" s="119" t="s">
        <v>456</v>
      </c>
      <c r="Q95" s="523">
        <v>40</v>
      </c>
      <c r="R95" s="119" t="s">
        <v>509</v>
      </c>
      <c r="S95" s="16"/>
      <c r="T95" s="436"/>
    </row>
    <row r="96" spans="1:20" s="1" customFormat="1" ht="27.75" customHeight="1">
      <c r="A96" s="630"/>
      <c r="B96" s="638"/>
      <c r="C96" s="640"/>
      <c r="D96" s="623"/>
      <c r="E96" s="476"/>
      <c r="F96" s="572"/>
      <c r="G96" s="687"/>
      <c r="H96" s="572"/>
      <c r="I96" s="533"/>
      <c r="J96" s="476"/>
      <c r="K96" s="600"/>
      <c r="L96" s="575"/>
      <c r="M96" s="476"/>
      <c r="N96" s="599"/>
      <c r="O96" s="599"/>
      <c r="P96" s="120"/>
      <c r="Q96" s="533"/>
      <c r="R96" s="120" t="s">
        <v>510</v>
      </c>
      <c r="S96" s="182"/>
      <c r="T96" s="436"/>
    </row>
    <row r="97" spans="1:20" s="1" customFormat="1" ht="27.75" customHeight="1">
      <c r="A97" s="630"/>
      <c r="B97" s="638"/>
      <c r="C97" s="640"/>
      <c r="D97" s="623"/>
      <c r="E97" s="476"/>
      <c r="F97" s="572"/>
      <c r="G97" s="687"/>
      <c r="H97" s="572"/>
      <c r="I97" s="533"/>
      <c r="J97" s="476"/>
      <c r="K97" s="600"/>
      <c r="L97" s="575"/>
      <c r="M97" s="476"/>
      <c r="N97" s="599"/>
      <c r="O97" s="599"/>
      <c r="P97" s="120"/>
      <c r="Q97" s="533"/>
      <c r="R97" s="107" t="s">
        <v>511</v>
      </c>
      <c r="S97" s="182"/>
      <c r="T97" s="436"/>
    </row>
    <row r="98" spans="1:20" s="1" customFormat="1" ht="27.75" customHeight="1">
      <c r="A98" s="630"/>
      <c r="B98" s="638"/>
      <c r="C98" s="640"/>
      <c r="D98" s="623"/>
      <c r="E98" s="476"/>
      <c r="F98" s="572"/>
      <c r="G98" s="687"/>
      <c r="H98" s="572"/>
      <c r="I98" s="533"/>
      <c r="J98" s="476"/>
      <c r="K98" s="600"/>
      <c r="L98" s="575"/>
      <c r="M98" s="476"/>
      <c r="N98" s="599"/>
      <c r="O98" s="599"/>
      <c r="P98" s="120"/>
      <c r="Q98" s="533"/>
      <c r="R98" s="107" t="s">
        <v>512</v>
      </c>
      <c r="S98" s="182"/>
      <c r="T98" s="436"/>
    </row>
    <row r="99" spans="1:20" s="1" customFormat="1" ht="27.75" customHeight="1">
      <c r="A99" s="631"/>
      <c r="B99" s="12"/>
      <c r="C99" s="12"/>
      <c r="D99" s="12"/>
      <c r="E99" s="12"/>
      <c r="F99" s="12"/>
      <c r="G99" s="687"/>
      <c r="H99" s="12"/>
      <c r="I99" s="12"/>
      <c r="J99" s="12"/>
      <c r="K99" s="621"/>
      <c r="L99" s="12"/>
      <c r="M99" s="12"/>
      <c r="N99" s="12"/>
      <c r="O99" s="12"/>
      <c r="P99" s="610"/>
      <c r="Q99" s="525"/>
      <c r="R99" s="107" t="s">
        <v>513</v>
      </c>
      <c r="S99" s="6"/>
      <c r="T99" s="436"/>
    </row>
    <row r="100" spans="1:20" ht="27" customHeight="1">
      <c r="A100" s="629">
        <v>20</v>
      </c>
      <c r="B100" s="119" t="s">
        <v>458</v>
      </c>
      <c r="C100" s="639" t="s">
        <v>459</v>
      </c>
      <c r="D100" s="574" t="s">
        <v>460</v>
      </c>
      <c r="E100" s="527" t="s">
        <v>42</v>
      </c>
      <c r="F100" s="570"/>
      <c r="G100" s="686" t="s">
        <v>461</v>
      </c>
      <c r="H100" s="570">
        <v>43647</v>
      </c>
      <c r="I100" s="571"/>
      <c r="J100" s="571"/>
      <c r="K100" s="574"/>
      <c r="L100" s="571"/>
      <c r="M100" s="571"/>
      <c r="N100" s="527"/>
      <c r="O100" s="527"/>
      <c r="P100" s="119"/>
      <c r="Q100" s="527">
        <v>57</v>
      </c>
      <c r="R100" s="605" t="s">
        <v>514</v>
      </c>
      <c r="S100" s="115"/>
      <c r="T100" s="434"/>
    </row>
    <row r="101" spans="1:20" ht="27" customHeight="1">
      <c r="A101" s="630"/>
      <c r="B101" s="177"/>
      <c r="C101" s="640"/>
      <c r="D101" s="537"/>
      <c r="E101" s="528"/>
      <c r="F101" s="572"/>
      <c r="G101" s="687"/>
      <c r="H101" s="572"/>
      <c r="I101" s="575"/>
      <c r="J101" s="575"/>
      <c r="K101" s="537"/>
      <c r="L101" s="575"/>
      <c r="M101" s="575"/>
      <c r="N101" s="528"/>
      <c r="O101" s="528"/>
      <c r="P101" s="120"/>
      <c r="Q101" s="528"/>
      <c r="R101" s="581" t="s">
        <v>515</v>
      </c>
      <c r="S101" s="199"/>
      <c r="T101" s="434"/>
    </row>
    <row r="102" spans="1:20" ht="27" customHeight="1">
      <c r="A102" s="630"/>
      <c r="B102" s="177"/>
      <c r="C102" s="640"/>
      <c r="D102" s="537"/>
      <c r="E102" s="528"/>
      <c r="F102" s="572"/>
      <c r="G102" s="687"/>
      <c r="H102" s="572"/>
      <c r="I102" s="575"/>
      <c r="J102" s="575"/>
      <c r="K102" s="537"/>
      <c r="L102" s="575"/>
      <c r="M102" s="575"/>
      <c r="N102" s="528"/>
      <c r="O102" s="528"/>
      <c r="P102" s="120"/>
      <c r="Q102" s="528"/>
      <c r="R102" s="581" t="s">
        <v>516</v>
      </c>
      <c r="S102" s="199"/>
      <c r="T102" s="434"/>
    </row>
    <row r="103" spans="1:20" ht="27" customHeight="1">
      <c r="A103" s="630"/>
      <c r="B103" s="177"/>
      <c r="C103" s="640"/>
      <c r="D103" s="537"/>
      <c r="E103" s="528"/>
      <c r="F103" s="572"/>
      <c r="G103" s="687"/>
      <c r="H103" s="572"/>
      <c r="I103" s="575"/>
      <c r="J103" s="575"/>
      <c r="K103" s="537"/>
      <c r="L103" s="575"/>
      <c r="M103" s="575"/>
      <c r="N103" s="528"/>
      <c r="O103" s="528"/>
      <c r="P103" s="120"/>
      <c r="Q103" s="528"/>
      <c r="R103" s="581" t="s">
        <v>517</v>
      </c>
      <c r="S103" s="199"/>
      <c r="T103" s="434"/>
    </row>
    <row r="104" spans="1:20" ht="27" customHeight="1">
      <c r="A104" s="630"/>
      <c r="B104" s="177"/>
      <c r="C104" s="640"/>
      <c r="D104" s="537"/>
      <c r="E104" s="528"/>
      <c r="F104" s="572"/>
      <c r="G104" s="687"/>
      <c r="H104" s="572"/>
      <c r="I104" s="575"/>
      <c r="J104" s="575"/>
      <c r="K104" s="537"/>
      <c r="L104" s="575"/>
      <c r="M104" s="575"/>
      <c r="N104" s="528"/>
      <c r="O104" s="528"/>
      <c r="P104" s="120"/>
      <c r="Q104" s="528"/>
      <c r="R104" s="581" t="s">
        <v>518</v>
      </c>
      <c r="S104" s="199"/>
      <c r="T104" s="434"/>
    </row>
    <row r="105" spans="1:20" ht="27" customHeight="1">
      <c r="A105" s="631"/>
      <c r="B105" s="32"/>
      <c r="C105" s="576"/>
      <c r="D105" s="577"/>
      <c r="E105" s="529"/>
      <c r="F105" s="573"/>
      <c r="G105" s="688"/>
      <c r="H105" s="573"/>
      <c r="I105" s="589"/>
      <c r="J105" s="589"/>
      <c r="K105" s="577"/>
      <c r="L105" s="589"/>
      <c r="M105" s="589"/>
      <c r="N105" s="529"/>
      <c r="O105" s="529"/>
      <c r="P105" s="107"/>
      <c r="Q105" s="529"/>
      <c r="R105" s="617" t="s">
        <v>519</v>
      </c>
      <c r="S105" s="132"/>
      <c r="T105" s="434"/>
    </row>
    <row r="106" spans="1:20" s="1" customFormat="1" ht="42.75" customHeight="1">
      <c r="A106" s="630">
        <v>21</v>
      </c>
      <c r="B106" s="370" t="s">
        <v>362</v>
      </c>
      <c r="C106" s="640" t="s">
        <v>343</v>
      </c>
      <c r="D106" s="537" t="s">
        <v>349</v>
      </c>
      <c r="E106" s="596" t="s">
        <v>125</v>
      </c>
      <c r="F106" s="572">
        <v>42461</v>
      </c>
      <c r="G106" s="537" t="s">
        <v>537</v>
      </c>
      <c r="H106" s="572">
        <v>43255</v>
      </c>
      <c r="I106" s="528">
        <v>9</v>
      </c>
      <c r="J106" s="528">
        <v>9</v>
      </c>
      <c r="K106" s="600" t="s">
        <v>350</v>
      </c>
      <c r="L106" s="575">
        <v>2010</v>
      </c>
      <c r="M106" s="575">
        <v>90</v>
      </c>
      <c r="N106" s="599" t="s">
        <v>71</v>
      </c>
      <c r="O106" s="528"/>
      <c r="P106" s="120" t="s">
        <v>351</v>
      </c>
      <c r="Q106" s="528">
        <f>2019-1986</f>
        <v>33</v>
      </c>
      <c r="R106" s="638" t="s">
        <v>344</v>
      </c>
      <c r="S106" s="182"/>
      <c r="T106" s="436"/>
    </row>
    <row r="107" spans="1:20" s="1" customFormat="1" ht="29.25" customHeight="1">
      <c r="A107" s="630"/>
      <c r="B107" s="369"/>
      <c r="C107" s="640"/>
      <c r="D107" s="537"/>
      <c r="E107" s="596"/>
      <c r="F107" s="572" t="s">
        <v>346</v>
      </c>
      <c r="G107" s="537"/>
      <c r="H107" s="572"/>
      <c r="I107" s="528"/>
      <c r="J107" s="528"/>
      <c r="K107" s="600"/>
      <c r="L107" s="575"/>
      <c r="M107" s="575"/>
      <c r="N107" s="599" t="s">
        <v>50</v>
      </c>
      <c r="O107" s="528"/>
      <c r="P107" s="120" t="s">
        <v>352</v>
      </c>
      <c r="Q107" s="528"/>
      <c r="R107" s="638" t="s">
        <v>368</v>
      </c>
      <c r="S107" s="182"/>
      <c r="T107" s="436"/>
    </row>
    <row r="108" spans="1:20" s="1" customFormat="1" ht="42" customHeight="1">
      <c r="A108" s="630"/>
      <c r="B108" s="188"/>
      <c r="C108" s="640"/>
      <c r="D108" s="537"/>
      <c r="E108" s="596"/>
      <c r="F108" s="572"/>
      <c r="G108" s="537"/>
      <c r="H108" s="572"/>
      <c r="I108" s="528"/>
      <c r="J108" s="528"/>
      <c r="K108" s="600"/>
      <c r="L108" s="575"/>
      <c r="M108" s="575"/>
      <c r="N108" s="599" t="s">
        <v>52</v>
      </c>
      <c r="O108" s="528"/>
      <c r="P108" s="120" t="s">
        <v>353</v>
      </c>
      <c r="Q108" s="528"/>
      <c r="R108" s="638" t="s">
        <v>365</v>
      </c>
      <c r="S108" s="182"/>
      <c r="T108" s="436"/>
    </row>
    <row r="109" spans="1:20" s="1" customFormat="1" ht="36" customHeight="1">
      <c r="A109" s="631"/>
      <c r="B109" s="106"/>
      <c r="C109" s="576"/>
      <c r="D109" s="577"/>
      <c r="E109" s="597"/>
      <c r="F109" s="573"/>
      <c r="G109" s="577"/>
      <c r="H109" s="573"/>
      <c r="I109" s="529"/>
      <c r="J109" s="529"/>
      <c r="K109" s="601"/>
      <c r="L109" s="589"/>
      <c r="M109" s="589"/>
      <c r="N109" s="602"/>
      <c r="O109" s="529"/>
      <c r="P109" s="107"/>
      <c r="Q109" s="529"/>
      <c r="R109" s="641" t="s">
        <v>369</v>
      </c>
      <c r="S109" s="6"/>
      <c r="T109" s="436"/>
    </row>
    <row r="110" spans="1:19" s="139" customFormat="1" ht="29.25" customHeight="1">
      <c r="A110" s="630">
        <v>22</v>
      </c>
      <c r="B110" s="150" t="s">
        <v>325</v>
      </c>
      <c r="C110" s="476" t="s">
        <v>329</v>
      </c>
      <c r="D110" s="543" t="s">
        <v>326</v>
      </c>
      <c r="E110" s="543" t="s">
        <v>41</v>
      </c>
      <c r="F110" s="552">
        <v>42095</v>
      </c>
      <c r="G110" s="543" t="s">
        <v>327</v>
      </c>
      <c r="H110" s="544">
        <v>43260</v>
      </c>
      <c r="I110" s="539">
        <v>30</v>
      </c>
      <c r="J110" s="553">
        <v>10</v>
      </c>
      <c r="K110" s="543" t="s">
        <v>78</v>
      </c>
      <c r="L110" s="539"/>
      <c r="M110" s="539">
        <v>91.1</v>
      </c>
      <c r="N110" s="539" t="s">
        <v>50</v>
      </c>
      <c r="O110" s="539">
        <v>2003</v>
      </c>
      <c r="P110" s="150" t="s">
        <v>72</v>
      </c>
      <c r="Q110" s="539">
        <v>52</v>
      </c>
      <c r="R110" s="543" t="s">
        <v>474</v>
      </c>
      <c r="S110" s="140"/>
    </row>
    <row r="111" spans="1:19" s="139" customFormat="1" ht="29.25" customHeight="1">
      <c r="A111" s="362"/>
      <c r="B111" s="150"/>
      <c r="C111" s="542">
        <v>24624</v>
      </c>
      <c r="D111" s="543"/>
      <c r="E111" s="543"/>
      <c r="F111" s="552" t="s">
        <v>214</v>
      </c>
      <c r="G111" s="543"/>
      <c r="H111" s="544"/>
      <c r="I111" s="539"/>
      <c r="J111" s="553"/>
      <c r="K111" s="543"/>
      <c r="L111" s="539"/>
      <c r="M111" s="539"/>
      <c r="N111" s="539" t="s">
        <v>52</v>
      </c>
      <c r="O111" s="539">
        <v>2012</v>
      </c>
      <c r="P111" s="150" t="s">
        <v>354</v>
      </c>
      <c r="Q111" s="539"/>
      <c r="R111" s="543" t="s">
        <v>477</v>
      </c>
      <c r="S111" s="140"/>
    </row>
    <row r="112" spans="1:19" s="139" customFormat="1" ht="32.25" customHeight="1">
      <c r="A112" s="363"/>
      <c r="B112" s="48"/>
      <c r="C112" s="546"/>
      <c r="D112" s="546"/>
      <c r="E112" s="546"/>
      <c r="F112" s="554"/>
      <c r="G112" s="546"/>
      <c r="H112" s="548"/>
      <c r="I112" s="547"/>
      <c r="J112" s="555"/>
      <c r="K112" s="546"/>
      <c r="L112" s="547"/>
      <c r="M112" s="547"/>
      <c r="N112" s="547"/>
      <c r="O112" s="547"/>
      <c r="P112" s="48"/>
      <c r="Q112" s="547"/>
      <c r="R112" s="543" t="s">
        <v>478</v>
      </c>
      <c r="S112" s="141"/>
    </row>
    <row r="113" spans="1:20" s="1" customFormat="1" ht="34.5" customHeight="1">
      <c r="A113" s="630">
        <v>23</v>
      </c>
      <c r="B113" s="226" t="s">
        <v>156</v>
      </c>
      <c r="C113" s="639" t="s">
        <v>157</v>
      </c>
      <c r="D113" s="574" t="s">
        <v>158</v>
      </c>
      <c r="E113" s="595" t="s">
        <v>39</v>
      </c>
      <c r="F113" s="570">
        <v>42095</v>
      </c>
      <c r="G113" s="574" t="s">
        <v>48</v>
      </c>
      <c r="H113" s="570">
        <v>42217</v>
      </c>
      <c r="I113" s="527">
        <v>10</v>
      </c>
      <c r="J113" s="571">
        <v>0</v>
      </c>
      <c r="K113" s="598" t="s">
        <v>78</v>
      </c>
      <c r="L113" s="571">
        <v>2010</v>
      </c>
      <c r="M113" s="571">
        <v>135</v>
      </c>
      <c r="N113" s="603" t="s">
        <v>70</v>
      </c>
      <c r="O113" s="527">
        <v>2000</v>
      </c>
      <c r="P113" s="119" t="s">
        <v>51</v>
      </c>
      <c r="Q113" s="527">
        <f>2019-1976</f>
        <v>43</v>
      </c>
      <c r="R113" s="639" t="s">
        <v>398</v>
      </c>
      <c r="S113" s="182"/>
      <c r="T113" s="436"/>
    </row>
    <row r="114" spans="1:20" s="1" customFormat="1" ht="33.75" customHeight="1">
      <c r="A114" s="630"/>
      <c r="B114" s="106"/>
      <c r="C114" s="576"/>
      <c r="D114" s="577"/>
      <c r="E114" s="597"/>
      <c r="F114" s="573"/>
      <c r="G114" s="577"/>
      <c r="H114" s="573"/>
      <c r="I114" s="529"/>
      <c r="J114" s="589"/>
      <c r="K114" s="601"/>
      <c r="L114" s="589"/>
      <c r="M114" s="589"/>
      <c r="N114" s="602" t="s">
        <v>52</v>
      </c>
      <c r="O114" s="529">
        <v>2013</v>
      </c>
      <c r="P114" s="107" t="s">
        <v>159</v>
      </c>
      <c r="Q114" s="529"/>
      <c r="R114" s="576" t="s">
        <v>399</v>
      </c>
      <c r="S114" s="182"/>
      <c r="T114" s="436"/>
    </row>
    <row r="115" ht="8.25" customHeight="1"/>
    <row r="116" spans="16:19" ht="18.75" customHeight="1">
      <c r="P116" s="698" t="s">
        <v>462</v>
      </c>
      <c r="Q116" s="698"/>
      <c r="R116" s="698"/>
      <c r="S116" s="698"/>
    </row>
    <row r="117" spans="2:19" ht="15.75">
      <c r="B117" s="11" t="s">
        <v>274</v>
      </c>
      <c r="P117" s="696" t="s">
        <v>444</v>
      </c>
      <c r="Q117" s="696"/>
      <c r="R117" s="696"/>
      <c r="S117" s="696"/>
    </row>
    <row r="118" spans="5:19" ht="15.75">
      <c r="E118" s="423" t="s">
        <v>447</v>
      </c>
      <c r="P118" s="696" t="s">
        <v>73</v>
      </c>
      <c r="Q118" s="696"/>
      <c r="R118" s="696"/>
      <c r="S118" s="696"/>
    </row>
    <row r="119" spans="16:19" ht="37.5" customHeight="1">
      <c r="P119" s="213"/>
      <c r="Q119" s="633"/>
      <c r="R119" s="99"/>
      <c r="S119" s="98"/>
    </row>
    <row r="120" spans="16:19" ht="15.75">
      <c r="P120" s="697" t="s">
        <v>425</v>
      </c>
      <c r="Q120" s="697"/>
      <c r="R120" s="697"/>
      <c r="S120" s="697"/>
    </row>
    <row r="121" spans="16:19" ht="15.75">
      <c r="P121" s="698" t="s">
        <v>445</v>
      </c>
      <c r="Q121" s="698"/>
      <c r="R121" s="698"/>
      <c r="S121" s="698"/>
    </row>
    <row r="122" spans="16:19" ht="15.75">
      <c r="P122" s="214"/>
      <c r="Q122" s="632"/>
      <c r="R122" s="101"/>
      <c r="S122" s="100"/>
    </row>
    <row r="125" ht="15">
      <c r="F125" s="423" t="s">
        <v>214</v>
      </c>
    </row>
  </sheetData>
  <sheetProtection/>
  <mergeCells count="71">
    <mergeCell ref="P117:S117"/>
    <mergeCell ref="P118:S118"/>
    <mergeCell ref="P120:S120"/>
    <mergeCell ref="P121:S121"/>
    <mergeCell ref="G77:G78"/>
    <mergeCell ref="G80:G81"/>
    <mergeCell ref="G82:G83"/>
    <mergeCell ref="G95:G99"/>
    <mergeCell ref="G100:G105"/>
    <mergeCell ref="P116:S116"/>
    <mergeCell ref="Q61:Q62"/>
    <mergeCell ref="S61:S62"/>
    <mergeCell ref="G63:G65"/>
    <mergeCell ref="G67:G68"/>
    <mergeCell ref="G72:G76"/>
    <mergeCell ref="P72:P73"/>
    <mergeCell ref="P85:P86"/>
    <mergeCell ref="P48:P49"/>
    <mergeCell ref="C52:C53"/>
    <mergeCell ref="D52:D53"/>
    <mergeCell ref="G52:G57"/>
    <mergeCell ref="G58:G60"/>
    <mergeCell ref="J61:J62"/>
    <mergeCell ref="A61:A62"/>
    <mergeCell ref="D61:D62"/>
    <mergeCell ref="E61:E62"/>
    <mergeCell ref="G61:G62"/>
    <mergeCell ref="I61:I62"/>
    <mergeCell ref="D39:D45"/>
    <mergeCell ref="G39:G45"/>
    <mergeCell ref="H39:H45"/>
    <mergeCell ref="K41:K42"/>
    <mergeCell ref="D47:D48"/>
    <mergeCell ref="G47:G49"/>
    <mergeCell ref="H25:H26"/>
    <mergeCell ref="P25:P26"/>
    <mergeCell ref="A28:A38"/>
    <mergeCell ref="D28:D38"/>
    <mergeCell ref="E28:E38"/>
    <mergeCell ref="F28:F38"/>
    <mergeCell ref="G28:G38"/>
    <mergeCell ref="H28:H38"/>
    <mergeCell ref="K28:K29"/>
    <mergeCell ref="P28:P29"/>
    <mergeCell ref="D16:D24"/>
    <mergeCell ref="E16:E24"/>
    <mergeCell ref="F16:F24"/>
    <mergeCell ref="G16:G24"/>
    <mergeCell ref="H16:H24"/>
    <mergeCell ref="A25:A26"/>
    <mergeCell ref="D25:D26"/>
    <mergeCell ref="E25:E26"/>
    <mergeCell ref="F25:F26"/>
    <mergeCell ref="G25:G26"/>
    <mergeCell ref="N4:P4"/>
    <mergeCell ref="Q4:Q5"/>
    <mergeCell ref="R4:R5"/>
    <mergeCell ref="S4:S5"/>
    <mergeCell ref="E7:E15"/>
    <mergeCell ref="G7:G8"/>
    <mergeCell ref="P7:P10"/>
    <mergeCell ref="A1:S1"/>
    <mergeCell ref="A2:S2"/>
    <mergeCell ref="A4:A5"/>
    <mergeCell ref="B4:B5"/>
    <mergeCell ref="C4:C5"/>
    <mergeCell ref="D4:D5"/>
    <mergeCell ref="E4:F4"/>
    <mergeCell ref="G4:H4"/>
    <mergeCell ref="I4:J4"/>
    <mergeCell ref="K4:M4"/>
  </mergeCells>
  <printOptions horizontalCentered="1"/>
  <pageMargins left="1.1811023622047245" right="0.1968503937007874" top="0.8267716535433072" bottom="0.9055118110236221" header="0.1968503937007874" footer="0.15748031496062992"/>
  <pageSetup horizontalDpi="300" verticalDpi="300" orientation="landscape" paperSize="5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16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3.57421875" style="41" customWidth="1"/>
    <col min="2" max="2" width="30.421875" style="11" customWidth="1"/>
    <col min="3" max="3" width="9.8515625" style="14" customWidth="1"/>
    <col min="4" max="4" width="10.140625" style="111" customWidth="1"/>
    <col min="5" max="5" width="5.57421875" style="335" customWidth="1"/>
    <col min="6" max="6" width="10.28125" style="335" customWidth="1"/>
    <col min="7" max="7" width="10.57421875" style="111" customWidth="1"/>
    <col min="8" max="8" width="10.00390625" style="28" customWidth="1"/>
    <col min="9" max="9" width="4.57421875" style="335" customWidth="1"/>
    <col min="10" max="10" width="5.140625" style="335" customWidth="1"/>
    <col min="11" max="11" width="11.00390625" style="111" customWidth="1"/>
    <col min="12" max="12" width="5.7109375" style="335" customWidth="1"/>
    <col min="13" max="13" width="5.57421875" style="335" customWidth="1"/>
    <col min="14" max="14" width="6.28125" style="335" customWidth="1"/>
    <col min="15" max="15" width="5.140625" style="335" customWidth="1"/>
    <col min="16" max="16" width="11.7109375" style="111" customWidth="1"/>
    <col min="17" max="17" width="4.57421875" style="335" customWidth="1"/>
    <col min="18" max="18" width="26.00390625" style="14" customWidth="1"/>
    <col min="19" max="19" width="6.7109375" style="2" customWidth="1"/>
    <col min="20" max="20" width="9.00390625" style="0" customWidth="1"/>
    <col min="21" max="21" width="1.7109375" style="0" customWidth="1"/>
    <col min="22" max="22" width="17.8515625" style="0" customWidth="1"/>
  </cols>
  <sheetData>
    <row r="1" spans="1:19" ht="15.75">
      <c r="A1" s="656" t="s">
        <v>0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656"/>
      <c r="R1" s="656"/>
      <c r="S1" s="656"/>
    </row>
    <row r="2" spans="1:19" ht="15.75">
      <c r="A2" s="656" t="s">
        <v>316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656"/>
      <c r="Q2" s="656"/>
      <c r="R2" s="656"/>
      <c r="S2" s="656"/>
    </row>
    <row r="3" spans="1:19" ht="5.25" customHeight="1">
      <c r="A3" s="97"/>
      <c r="B3" s="105"/>
      <c r="C3" s="215"/>
      <c r="D3" s="109"/>
      <c r="E3" s="97"/>
      <c r="F3" s="97"/>
      <c r="G3" s="109"/>
      <c r="H3" s="97"/>
      <c r="I3" s="97"/>
      <c r="J3" s="97"/>
      <c r="K3" s="109"/>
      <c r="L3" s="97"/>
      <c r="M3" s="97"/>
      <c r="N3" s="97"/>
      <c r="O3" s="97"/>
      <c r="P3" s="109"/>
      <c r="Q3" s="97"/>
      <c r="R3" s="97"/>
      <c r="S3" s="97"/>
    </row>
    <row r="4" spans="1:19" s="9" customFormat="1" ht="21.75" customHeight="1">
      <c r="A4" s="728" t="s">
        <v>40</v>
      </c>
      <c r="B4" s="729" t="s">
        <v>1</v>
      </c>
      <c r="C4" s="661" t="s">
        <v>2</v>
      </c>
      <c r="D4" s="730" t="s">
        <v>3</v>
      </c>
      <c r="E4" s="731" t="s">
        <v>4</v>
      </c>
      <c r="F4" s="732"/>
      <c r="G4" s="731" t="s">
        <v>7</v>
      </c>
      <c r="H4" s="732"/>
      <c r="I4" s="731" t="s">
        <v>9</v>
      </c>
      <c r="J4" s="732"/>
      <c r="K4" s="731" t="s">
        <v>12</v>
      </c>
      <c r="L4" s="736"/>
      <c r="M4" s="732"/>
      <c r="N4" s="731" t="s">
        <v>15</v>
      </c>
      <c r="O4" s="736"/>
      <c r="P4" s="732"/>
      <c r="Q4" s="730" t="s">
        <v>18</v>
      </c>
      <c r="R4" s="666" t="s">
        <v>19</v>
      </c>
      <c r="S4" s="730" t="s">
        <v>20</v>
      </c>
    </row>
    <row r="5" spans="1:19" s="9" customFormat="1" ht="24" customHeight="1">
      <c r="A5" s="658"/>
      <c r="B5" s="660"/>
      <c r="C5" s="662"/>
      <c r="D5" s="662"/>
      <c r="E5" s="334" t="s">
        <v>5</v>
      </c>
      <c r="F5" s="334" t="s">
        <v>6</v>
      </c>
      <c r="G5" s="183" t="s">
        <v>8</v>
      </c>
      <c r="H5" s="29" t="s">
        <v>6</v>
      </c>
      <c r="I5" s="334" t="s">
        <v>10</v>
      </c>
      <c r="J5" s="334" t="s">
        <v>11</v>
      </c>
      <c r="K5" s="183" t="s">
        <v>13</v>
      </c>
      <c r="L5" s="334" t="s">
        <v>10</v>
      </c>
      <c r="M5" s="334" t="s">
        <v>14</v>
      </c>
      <c r="N5" s="334" t="s">
        <v>16</v>
      </c>
      <c r="O5" s="334" t="s">
        <v>10</v>
      </c>
      <c r="P5" s="183" t="s">
        <v>17</v>
      </c>
      <c r="Q5" s="662"/>
      <c r="R5" s="667"/>
      <c r="S5" s="662"/>
    </row>
    <row r="6" spans="1:19" s="1" customFormat="1" ht="17.25" customHeight="1">
      <c r="A6" s="8">
        <v>1</v>
      </c>
      <c r="B6" s="12">
        <v>2</v>
      </c>
      <c r="C6" s="6">
        <v>3</v>
      </c>
      <c r="D6" s="6">
        <v>4</v>
      </c>
      <c r="E6" s="7">
        <v>5</v>
      </c>
      <c r="F6" s="7">
        <v>6</v>
      </c>
      <c r="G6" s="7">
        <v>7</v>
      </c>
      <c r="H6" s="30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6">
        <v>17</v>
      </c>
      <c r="R6" s="7">
        <v>18</v>
      </c>
      <c r="S6" s="7">
        <v>19</v>
      </c>
    </row>
    <row r="7" spans="1:19" s="139" customFormat="1" ht="17.25" customHeight="1">
      <c r="A7" s="362">
        <v>1</v>
      </c>
      <c r="B7" s="149" t="s">
        <v>22</v>
      </c>
      <c r="C7" s="37" t="s">
        <v>138</v>
      </c>
      <c r="D7" s="710" t="s">
        <v>29</v>
      </c>
      <c r="E7" s="689" t="s">
        <v>123</v>
      </c>
      <c r="F7" s="715">
        <v>41278</v>
      </c>
      <c r="G7" s="710" t="s">
        <v>115</v>
      </c>
      <c r="H7" s="711">
        <v>40635</v>
      </c>
      <c r="I7" s="689">
        <v>26</v>
      </c>
      <c r="J7" s="733">
        <v>11</v>
      </c>
      <c r="K7" s="37" t="s">
        <v>210</v>
      </c>
      <c r="L7" s="444" t="s">
        <v>49</v>
      </c>
      <c r="M7" s="442" t="s">
        <v>49</v>
      </c>
      <c r="N7" s="60" t="s">
        <v>70</v>
      </c>
      <c r="O7" s="60">
        <v>1991</v>
      </c>
      <c r="P7" s="710" t="s">
        <v>133</v>
      </c>
      <c r="Q7" s="689">
        <v>53</v>
      </c>
      <c r="R7" s="37" t="s">
        <v>126</v>
      </c>
      <c r="S7" s="140"/>
    </row>
    <row r="8" spans="1:19" s="139" customFormat="1" ht="17.25" customHeight="1">
      <c r="A8" s="362"/>
      <c r="B8" s="150"/>
      <c r="C8" s="170">
        <v>24231</v>
      </c>
      <c r="D8" s="700"/>
      <c r="E8" s="699"/>
      <c r="F8" s="716"/>
      <c r="G8" s="700"/>
      <c r="H8" s="712"/>
      <c r="I8" s="699"/>
      <c r="J8" s="734"/>
      <c r="K8" s="57"/>
      <c r="L8" s="57"/>
      <c r="M8" s="426"/>
      <c r="N8" s="153"/>
      <c r="O8" s="153"/>
      <c r="P8" s="700"/>
      <c r="Q8" s="699"/>
      <c r="R8" s="57" t="s">
        <v>127</v>
      </c>
      <c r="S8" s="140"/>
    </row>
    <row r="9" spans="1:19" s="139" customFormat="1" ht="18" customHeight="1">
      <c r="A9" s="362"/>
      <c r="B9" s="150"/>
      <c r="C9" s="57"/>
      <c r="D9" s="700"/>
      <c r="E9" s="699"/>
      <c r="F9" s="716"/>
      <c r="G9" s="700"/>
      <c r="H9" s="712"/>
      <c r="I9" s="699"/>
      <c r="J9" s="734"/>
      <c r="K9" s="57" t="s">
        <v>120</v>
      </c>
      <c r="L9" s="57">
        <v>2011</v>
      </c>
      <c r="M9" s="426" t="s">
        <v>116</v>
      </c>
      <c r="N9" s="153" t="s">
        <v>52</v>
      </c>
      <c r="O9" s="153">
        <v>2005</v>
      </c>
      <c r="P9" s="700" t="s">
        <v>215</v>
      </c>
      <c r="Q9" s="699"/>
      <c r="R9" s="57" t="s">
        <v>128</v>
      </c>
      <c r="S9" s="140"/>
    </row>
    <row r="10" spans="1:19" s="139" customFormat="1" ht="18" customHeight="1">
      <c r="A10" s="362"/>
      <c r="B10" s="150"/>
      <c r="C10" s="57"/>
      <c r="D10" s="700"/>
      <c r="E10" s="699"/>
      <c r="F10" s="716"/>
      <c r="G10" s="700"/>
      <c r="H10" s="712"/>
      <c r="I10" s="699"/>
      <c r="J10" s="734"/>
      <c r="K10" s="57"/>
      <c r="L10" s="57"/>
      <c r="M10" s="426"/>
      <c r="N10" s="153"/>
      <c r="O10" s="153"/>
      <c r="P10" s="700"/>
      <c r="Q10" s="699"/>
      <c r="R10" s="57" t="s">
        <v>129</v>
      </c>
      <c r="S10" s="140"/>
    </row>
    <row r="11" spans="1:19" s="139" customFormat="1" ht="15" customHeight="1">
      <c r="A11" s="362"/>
      <c r="B11" s="150"/>
      <c r="C11" s="57"/>
      <c r="D11" s="700"/>
      <c r="E11" s="699"/>
      <c r="F11" s="716"/>
      <c r="G11" s="700"/>
      <c r="H11" s="712"/>
      <c r="I11" s="699"/>
      <c r="J11" s="734"/>
      <c r="K11" s="424"/>
      <c r="L11" s="57"/>
      <c r="M11" s="426"/>
      <c r="N11" s="153"/>
      <c r="O11" s="153"/>
      <c r="P11" s="700"/>
      <c r="Q11" s="699"/>
      <c r="R11" s="211" t="s">
        <v>421</v>
      </c>
      <c r="S11" s="140"/>
    </row>
    <row r="12" spans="1:19" s="139" customFormat="1" ht="24" customHeight="1">
      <c r="A12" s="363"/>
      <c r="B12" s="48"/>
      <c r="C12" s="35"/>
      <c r="D12" s="714"/>
      <c r="E12" s="690"/>
      <c r="F12" s="717"/>
      <c r="G12" s="714"/>
      <c r="H12" s="713"/>
      <c r="I12" s="690"/>
      <c r="J12" s="735"/>
      <c r="K12" s="425"/>
      <c r="L12" s="35"/>
      <c r="M12" s="427"/>
      <c r="N12" s="55"/>
      <c r="O12" s="55"/>
      <c r="P12" s="104"/>
      <c r="Q12" s="690"/>
      <c r="R12" s="104" t="s">
        <v>422</v>
      </c>
      <c r="S12" s="140"/>
    </row>
    <row r="13" spans="1:19" s="139" customFormat="1" ht="23.25" customHeight="1">
      <c r="A13" s="362">
        <v>2</v>
      </c>
      <c r="B13" s="150" t="s">
        <v>325</v>
      </c>
      <c r="C13" s="361">
        <v>24624</v>
      </c>
      <c r="D13" s="57" t="s">
        <v>326</v>
      </c>
      <c r="E13" s="57" t="s">
        <v>123</v>
      </c>
      <c r="F13" s="364">
        <v>42095</v>
      </c>
      <c r="G13" s="57" t="s">
        <v>327</v>
      </c>
      <c r="H13" s="364">
        <v>43260</v>
      </c>
      <c r="I13" s="57">
        <v>30</v>
      </c>
      <c r="J13" s="145">
        <v>10</v>
      </c>
      <c r="K13" s="57" t="s">
        <v>78</v>
      </c>
      <c r="L13" s="57"/>
      <c r="M13" s="57">
        <v>91.1</v>
      </c>
      <c r="N13" s="57" t="s">
        <v>50</v>
      </c>
      <c r="O13" s="153">
        <v>2003</v>
      </c>
      <c r="P13" s="57" t="s">
        <v>72</v>
      </c>
      <c r="Q13" s="57">
        <v>52</v>
      </c>
      <c r="R13" s="57" t="s">
        <v>337</v>
      </c>
      <c r="S13" s="140"/>
    </row>
    <row r="14" spans="1:19" s="139" customFormat="1" ht="24" customHeight="1">
      <c r="A14" s="362"/>
      <c r="B14" s="150"/>
      <c r="C14" s="57"/>
      <c r="D14" s="57"/>
      <c r="E14" s="57"/>
      <c r="F14" s="364" t="s">
        <v>214</v>
      </c>
      <c r="G14" s="57"/>
      <c r="H14" s="251"/>
      <c r="I14" s="57"/>
      <c r="J14" s="145"/>
      <c r="K14" s="57"/>
      <c r="L14" s="57"/>
      <c r="M14" s="57"/>
      <c r="N14" s="57" t="s">
        <v>52</v>
      </c>
      <c r="O14" s="153">
        <v>2012</v>
      </c>
      <c r="P14" s="57" t="s">
        <v>354</v>
      </c>
      <c r="Q14" s="57"/>
      <c r="R14" s="57" t="s">
        <v>378</v>
      </c>
      <c r="S14" s="140"/>
    </row>
    <row r="15" spans="1:19" s="139" customFormat="1" ht="33.75" customHeight="1">
      <c r="A15" s="363"/>
      <c r="B15" s="48"/>
      <c r="C15" s="35"/>
      <c r="D15" s="35"/>
      <c r="E15" s="35"/>
      <c r="F15" s="437"/>
      <c r="G15" s="35"/>
      <c r="H15" s="252"/>
      <c r="I15" s="35"/>
      <c r="J15" s="147"/>
      <c r="K15" s="35"/>
      <c r="L15" s="35"/>
      <c r="M15" s="35"/>
      <c r="N15" s="35"/>
      <c r="O15" s="55"/>
      <c r="P15" s="35"/>
      <c r="Q15" s="35"/>
      <c r="R15" s="35" t="s">
        <v>379</v>
      </c>
      <c r="S15" s="141"/>
    </row>
    <row r="16" spans="1:19" s="139" customFormat="1" ht="28.5" customHeight="1">
      <c r="A16" s="681">
        <v>3</v>
      </c>
      <c r="B16" s="149" t="s">
        <v>406</v>
      </c>
      <c r="C16" s="37" t="s">
        <v>317</v>
      </c>
      <c r="D16" s="710" t="s">
        <v>318</v>
      </c>
      <c r="E16" s="689" t="s">
        <v>319</v>
      </c>
      <c r="F16" s="715">
        <v>40269</v>
      </c>
      <c r="G16" s="710" t="s">
        <v>334</v>
      </c>
      <c r="H16" s="711">
        <v>43255</v>
      </c>
      <c r="I16" s="689">
        <v>36</v>
      </c>
      <c r="J16" s="733">
        <v>9</v>
      </c>
      <c r="K16" s="445" t="s">
        <v>49</v>
      </c>
      <c r="L16" s="445" t="s">
        <v>49</v>
      </c>
      <c r="M16" s="446" t="s">
        <v>49</v>
      </c>
      <c r="N16" s="443" t="s">
        <v>49</v>
      </c>
      <c r="O16" s="443" t="s">
        <v>49</v>
      </c>
      <c r="P16" s="443" t="s">
        <v>49</v>
      </c>
      <c r="Q16" s="37">
        <f>2019-1963</f>
        <v>56</v>
      </c>
      <c r="R16" s="37" t="s">
        <v>371</v>
      </c>
      <c r="S16" s="138"/>
    </row>
    <row r="17" spans="1:19" s="139" customFormat="1" ht="33.75" customHeight="1">
      <c r="A17" s="682"/>
      <c r="B17" s="150"/>
      <c r="C17" s="170"/>
      <c r="D17" s="700"/>
      <c r="E17" s="699"/>
      <c r="F17" s="716"/>
      <c r="G17" s="700"/>
      <c r="H17" s="712"/>
      <c r="I17" s="699"/>
      <c r="J17" s="734"/>
      <c r="K17" s="424"/>
      <c r="L17" s="424"/>
      <c r="M17" s="426"/>
      <c r="N17" s="153"/>
      <c r="O17" s="153"/>
      <c r="P17" s="57"/>
      <c r="Q17" s="57"/>
      <c r="R17" s="438" t="s">
        <v>405</v>
      </c>
      <c r="S17" s="140"/>
    </row>
    <row r="18" spans="1:19" s="139" customFormat="1" ht="33.75" customHeight="1">
      <c r="A18" s="682"/>
      <c r="B18" s="150"/>
      <c r="C18" s="57"/>
      <c r="D18" s="700"/>
      <c r="E18" s="699"/>
      <c r="F18" s="716"/>
      <c r="G18" s="700"/>
      <c r="H18" s="712"/>
      <c r="I18" s="699"/>
      <c r="J18" s="734"/>
      <c r="K18" s="424"/>
      <c r="L18" s="424"/>
      <c r="M18" s="426"/>
      <c r="N18" s="153"/>
      <c r="O18" s="153"/>
      <c r="P18" s="700"/>
      <c r="Q18" s="57"/>
      <c r="R18" s="438" t="s">
        <v>404</v>
      </c>
      <c r="S18" s="140"/>
    </row>
    <row r="19" spans="1:19" s="139" customFormat="1" ht="24.75" customHeight="1">
      <c r="A19" s="682"/>
      <c r="B19" s="150"/>
      <c r="C19" s="57"/>
      <c r="D19" s="700"/>
      <c r="E19" s="699"/>
      <c r="F19" s="716"/>
      <c r="G19" s="700"/>
      <c r="H19" s="712"/>
      <c r="I19" s="699"/>
      <c r="J19" s="734"/>
      <c r="K19" s="424"/>
      <c r="L19" s="424"/>
      <c r="M19" s="426"/>
      <c r="N19" s="153"/>
      <c r="O19" s="153"/>
      <c r="P19" s="700"/>
      <c r="Q19" s="57"/>
      <c r="R19" s="438" t="s">
        <v>320</v>
      </c>
      <c r="S19" s="140"/>
    </row>
    <row r="20" spans="1:19" s="139" customFormat="1" ht="24.75" customHeight="1">
      <c r="A20" s="682"/>
      <c r="B20" s="150"/>
      <c r="C20" s="57"/>
      <c r="D20" s="700"/>
      <c r="E20" s="699"/>
      <c r="F20" s="716"/>
      <c r="G20" s="700"/>
      <c r="H20" s="712"/>
      <c r="I20" s="699"/>
      <c r="J20" s="734"/>
      <c r="K20" s="424"/>
      <c r="L20" s="424"/>
      <c r="M20" s="426"/>
      <c r="N20" s="153"/>
      <c r="O20" s="153"/>
      <c r="P20" s="157"/>
      <c r="Q20" s="57"/>
      <c r="R20" s="438" t="s">
        <v>321</v>
      </c>
      <c r="S20" s="140"/>
    </row>
    <row r="21" spans="1:19" s="139" customFormat="1" ht="21" customHeight="1">
      <c r="A21" s="682"/>
      <c r="B21" s="150"/>
      <c r="C21" s="57"/>
      <c r="D21" s="700"/>
      <c r="E21" s="699"/>
      <c r="F21" s="716"/>
      <c r="G21" s="700"/>
      <c r="H21" s="712"/>
      <c r="I21" s="699"/>
      <c r="J21" s="734"/>
      <c r="K21" s="424"/>
      <c r="L21" s="424"/>
      <c r="M21" s="426"/>
      <c r="N21" s="153"/>
      <c r="O21" s="153"/>
      <c r="P21" s="157"/>
      <c r="Q21" s="57"/>
      <c r="R21" s="438" t="s">
        <v>322</v>
      </c>
      <c r="S21" s="140"/>
    </row>
    <row r="22" spans="1:19" s="139" customFormat="1" ht="33.75" customHeight="1">
      <c r="A22" s="682"/>
      <c r="B22" s="150"/>
      <c r="C22" s="57"/>
      <c r="D22" s="700"/>
      <c r="E22" s="699"/>
      <c r="F22" s="716"/>
      <c r="G22" s="700"/>
      <c r="H22" s="712"/>
      <c r="I22" s="699"/>
      <c r="J22" s="734"/>
      <c r="K22" s="424"/>
      <c r="L22" s="424"/>
      <c r="M22" s="426"/>
      <c r="N22" s="153"/>
      <c r="O22" s="153"/>
      <c r="P22" s="157"/>
      <c r="Q22" s="57"/>
      <c r="R22" s="57" t="s">
        <v>323</v>
      </c>
      <c r="S22" s="140"/>
    </row>
    <row r="23" spans="1:19" s="139" customFormat="1" ht="33.75" customHeight="1">
      <c r="A23" s="682"/>
      <c r="B23" s="150"/>
      <c r="C23" s="57"/>
      <c r="D23" s="700"/>
      <c r="E23" s="699"/>
      <c r="F23" s="716"/>
      <c r="G23" s="700"/>
      <c r="H23" s="712"/>
      <c r="I23" s="699"/>
      <c r="J23" s="734"/>
      <c r="K23" s="424"/>
      <c r="L23" s="424"/>
      <c r="M23" s="426"/>
      <c r="N23" s="153"/>
      <c r="O23" s="153"/>
      <c r="P23" s="157"/>
      <c r="Q23" s="57"/>
      <c r="R23" s="57" t="s">
        <v>372</v>
      </c>
      <c r="S23" s="140"/>
    </row>
    <row r="24" spans="1:19" s="139" customFormat="1" ht="33.75" customHeight="1">
      <c r="A24" s="682"/>
      <c r="B24" s="150"/>
      <c r="C24" s="57"/>
      <c r="D24" s="700"/>
      <c r="E24" s="699"/>
      <c r="F24" s="716"/>
      <c r="G24" s="700"/>
      <c r="H24" s="712"/>
      <c r="I24" s="699"/>
      <c r="J24" s="734"/>
      <c r="K24" s="424"/>
      <c r="L24" s="424"/>
      <c r="M24" s="426"/>
      <c r="N24" s="153"/>
      <c r="O24" s="153"/>
      <c r="P24" s="157"/>
      <c r="Q24" s="57"/>
      <c r="R24" s="57" t="s">
        <v>324</v>
      </c>
      <c r="S24" s="140"/>
    </row>
    <row r="25" spans="1:19" s="139" customFormat="1" ht="48" customHeight="1">
      <c r="A25" s="682"/>
      <c r="B25" s="150"/>
      <c r="C25" s="57"/>
      <c r="D25" s="700"/>
      <c r="E25" s="699"/>
      <c r="F25" s="716"/>
      <c r="G25" s="700"/>
      <c r="H25" s="712"/>
      <c r="I25" s="699"/>
      <c r="J25" s="734"/>
      <c r="K25" s="424"/>
      <c r="L25" s="424"/>
      <c r="M25" s="426"/>
      <c r="N25" s="153"/>
      <c r="O25" s="153"/>
      <c r="P25" s="157"/>
      <c r="Q25" s="57"/>
      <c r="R25" s="57" t="s">
        <v>403</v>
      </c>
      <c r="S25" s="140"/>
    </row>
    <row r="26" spans="1:19" s="139" customFormat="1" ht="34.5" customHeight="1">
      <c r="A26" s="682"/>
      <c r="B26" s="150"/>
      <c r="C26" s="57"/>
      <c r="D26" s="700"/>
      <c r="E26" s="699"/>
      <c r="F26" s="716"/>
      <c r="G26" s="700"/>
      <c r="H26" s="712"/>
      <c r="I26" s="699"/>
      <c r="J26" s="734"/>
      <c r="K26" s="424"/>
      <c r="L26" s="424"/>
      <c r="M26" s="426"/>
      <c r="N26" s="153"/>
      <c r="O26" s="153"/>
      <c r="P26" s="157"/>
      <c r="Q26" s="57"/>
      <c r="R26" s="57" t="s">
        <v>377</v>
      </c>
      <c r="S26" s="140"/>
    </row>
    <row r="27" spans="1:20" s="139" customFormat="1" ht="22.5" customHeight="1">
      <c r="A27" s="681">
        <v>4</v>
      </c>
      <c r="B27" s="149" t="s">
        <v>328</v>
      </c>
      <c r="C27" s="37" t="s">
        <v>329</v>
      </c>
      <c r="D27" s="710" t="s">
        <v>330</v>
      </c>
      <c r="E27" s="689" t="s">
        <v>213</v>
      </c>
      <c r="F27" s="715">
        <v>36800</v>
      </c>
      <c r="G27" s="710" t="s">
        <v>374</v>
      </c>
      <c r="H27" s="711">
        <v>43255</v>
      </c>
      <c r="I27" s="60">
        <v>34</v>
      </c>
      <c r="J27" s="365">
        <v>3</v>
      </c>
      <c r="K27" s="710" t="s">
        <v>210</v>
      </c>
      <c r="L27" s="366">
        <v>2012</v>
      </c>
      <c r="M27" s="430" t="s">
        <v>373</v>
      </c>
      <c r="N27" s="60" t="s">
        <v>50</v>
      </c>
      <c r="O27" s="60">
        <v>1997</v>
      </c>
      <c r="P27" s="710" t="s">
        <v>355</v>
      </c>
      <c r="Q27" s="37">
        <f>2019-1965</f>
        <v>54</v>
      </c>
      <c r="R27" s="37" t="s">
        <v>331</v>
      </c>
      <c r="S27" s="138"/>
      <c r="T27" s="432"/>
    </row>
    <row r="28" spans="1:20" s="139" customFormat="1" ht="35.25" customHeight="1">
      <c r="A28" s="682"/>
      <c r="B28" s="150"/>
      <c r="C28" s="170">
        <v>23760</v>
      </c>
      <c r="D28" s="700"/>
      <c r="E28" s="699"/>
      <c r="F28" s="716"/>
      <c r="G28" s="700"/>
      <c r="H28" s="712"/>
      <c r="I28" s="57"/>
      <c r="J28" s="367"/>
      <c r="K28" s="700"/>
      <c r="L28" s="368"/>
      <c r="M28" s="146"/>
      <c r="N28" s="153"/>
      <c r="O28" s="153"/>
      <c r="P28" s="700"/>
      <c r="Q28" s="57"/>
      <c r="R28" s="57" t="s">
        <v>332</v>
      </c>
      <c r="S28" s="140"/>
      <c r="T28" s="432"/>
    </row>
    <row r="29" spans="1:20" s="139" customFormat="1" ht="24" customHeight="1">
      <c r="A29" s="682"/>
      <c r="B29" s="150"/>
      <c r="C29" s="57"/>
      <c r="D29" s="700"/>
      <c r="E29" s="699"/>
      <c r="F29" s="716"/>
      <c r="G29" s="700"/>
      <c r="H29" s="712"/>
      <c r="I29" s="57"/>
      <c r="J29" s="145"/>
      <c r="K29" s="57"/>
      <c r="L29" s="57"/>
      <c r="M29" s="146"/>
      <c r="N29" s="153" t="s">
        <v>52</v>
      </c>
      <c r="O29" s="153">
        <v>2008</v>
      </c>
      <c r="P29" s="157" t="s">
        <v>354</v>
      </c>
      <c r="Q29" s="57"/>
      <c r="R29" s="57" t="s">
        <v>333</v>
      </c>
      <c r="S29" s="140"/>
      <c r="T29" s="432"/>
    </row>
    <row r="30" spans="1:20" s="139" customFormat="1" ht="36.75" customHeight="1">
      <c r="A30" s="682"/>
      <c r="B30" s="150"/>
      <c r="C30" s="57"/>
      <c r="D30" s="700"/>
      <c r="E30" s="699"/>
      <c r="F30" s="716"/>
      <c r="G30" s="700"/>
      <c r="H30" s="712"/>
      <c r="I30" s="57"/>
      <c r="J30" s="145"/>
      <c r="K30" s="157"/>
      <c r="L30" s="57"/>
      <c r="M30" s="146"/>
      <c r="N30" s="153" t="s">
        <v>356</v>
      </c>
      <c r="O30" s="153">
        <v>2016</v>
      </c>
      <c r="P30" s="157" t="s">
        <v>54</v>
      </c>
      <c r="Q30" s="57"/>
      <c r="R30" s="57" t="s">
        <v>370</v>
      </c>
      <c r="S30" s="140"/>
      <c r="T30" s="432"/>
    </row>
    <row r="31" spans="1:20" s="139" customFormat="1" ht="34.5" customHeight="1">
      <c r="A31" s="724"/>
      <c r="B31" s="150"/>
      <c r="C31" s="57"/>
      <c r="D31" s="714"/>
      <c r="E31" s="690"/>
      <c r="F31" s="717"/>
      <c r="G31" s="714"/>
      <c r="H31" s="713"/>
      <c r="I31" s="57"/>
      <c r="J31" s="145"/>
      <c r="K31" s="157"/>
      <c r="L31" s="57"/>
      <c r="M31" s="146"/>
      <c r="N31" s="153"/>
      <c r="O31" s="153"/>
      <c r="P31" s="157"/>
      <c r="Q31" s="35"/>
      <c r="R31" s="57" t="s">
        <v>381</v>
      </c>
      <c r="S31" s="140"/>
      <c r="T31" s="432"/>
    </row>
    <row r="32" spans="1:20" s="139" customFormat="1" ht="34.5" customHeight="1">
      <c r="A32" s="401">
        <v>5</v>
      </c>
      <c r="B32" s="149" t="s">
        <v>258</v>
      </c>
      <c r="C32" s="37" t="s">
        <v>139</v>
      </c>
      <c r="D32" s="710" t="s">
        <v>259</v>
      </c>
      <c r="E32" s="60" t="s">
        <v>68</v>
      </c>
      <c r="F32" s="58">
        <v>39539</v>
      </c>
      <c r="G32" s="710" t="s">
        <v>424</v>
      </c>
      <c r="H32" s="59">
        <v>42739</v>
      </c>
      <c r="I32" s="60">
        <v>29</v>
      </c>
      <c r="J32" s="160">
        <v>10</v>
      </c>
      <c r="K32" s="37" t="s">
        <v>210</v>
      </c>
      <c r="L32" s="60">
        <v>2012</v>
      </c>
      <c r="M32" s="283">
        <v>360</v>
      </c>
      <c r="N32" s="60" t="s">
        <v>70</v>
      </c>
      <c r="O32" s="60">
        <v>1988</v>
      </c>
      <c r="P32" s="156" t="s">
        <v>283</v>
      </c>
      <c r="Q32" s="60">
        <f>2017-1963</f>
        <v>54</v>
      </c>
      <c r="R32" s="37" t="s">
        <v>289</v>
      </c>
      <c r="S32" s="138"/>
      <c r="T32" s="432"/>
    </row>
    <row r="33" spans="1:20" s="139" customFormat="1" ht="34.5" customHeight="1">
      <c r="A33" s="405"/>
      <c r="B33" s="150"/>
      <c r="C33" s="280">
        <v>23193</v>
      </c>
      <c r="D33" s="700"/>
      <c r="E33" s="153"/>
      <c r="F33" s="154"/>
      <c r="G33" s="700"/>
      <c r="H33" s="158"/>
      <c r="I33" s="153"/>
      <c r="J33" s="161"/>
      <c r="K33" s="57" t="s">
        <v>120</v>
      </c>
      <c r="L33" s="153">
        <v>2013</v>
      </c>
      <c r="M33" s="284">
        <v>360</v>
      </c>
      <c r="N33" s="153" t="s">
        <v>52</v>
      </c>
      <c r="O33" s="153">
        <v>2006</v>
      </c>
      <c r="P33" s="157" t="s">
        <v>283</v>
      </c>
      <c r="Q33" s="153"/>
      <c r="R33" s="57" t="s">
        <v>290</v>
      </c>
      <c r="S33" s="140"/>
      <c r="T33" s="432"/>
    </row>
    <row r="34" spans="1:20" s="139" customFormat="1" ht="34.5" customHeight="1">
      <c r="A34" s="405"/>
      <c r="B34" s="150"/>
      <c r="C34" s="280"/>
      <c r="D34" s="157"/>
      <c r="E34" s="153"/>
      <c r="F34" s="154"/>
      <c r="G34" s="157"/>
      <c r="H34" s="158"/>
      <c r="I34" s="153"/>
      <c r="J34" s="161"/>
      <c r="K34" s="57"/>
      <c r="L34" s="153"/>
      <c r="M34" s="284"/>
      <c r="N34" s="153"/>
      <c r="O34" s="153"/>
      <c r="P34" s="157"/>
      <c r="Q34" s="153"/>
      <c r="R34" s="57" t="s">
        <v>291</v>
      </c>
      <c r="S34" s="140"/>
      <c r="T34" s="432"/>
    </row>
    <row r="35" spans="1:20" s="139" customFormat="1" ht="34.5" customHeight="1">
      <c r="A35" s="405"/>
      <c r="B35" s="150"/>
      <c r="C35" s="280"/>
      <c r="D35" s="157"/>
      <c r="E35" s="153"/>
      <c r="F35" s="154"/>
      <c r="G35" s="157"/>
      <c r="H35" s="158"/>
      <c r="I35" s="153"/>
      <c r="J35" s="161"/>
      <c r="K35" s="57"/>
      <c r="L35" s="153"/>
      <c r="M35" s="284"/>
      <c r="N35" s="153"/>
      <c r="O35" s="153"/>
      <c r="P35" s="157"/>
      <c r="Q35" s="153"/>
      <c r="R35" s="57" t="s">
        <v>292</v>
      </c>
      <c r="S35" s="140"/>
      <c r="T35" s="432"/>
    </row>
    <row r="36" spans="1:20" s="139" customFormat="1" ht="34.5" customHeight="1">
      <c r="A36" s="405"/>
      <c r="B36" s="150"/>
      <c r="C36" s="57"/>
      <c r="D36" s="157"/>
      <c r="E36" s="153"/>
      <c r="F36" s="154"/>
      <c r="G36" s="157"/>
      <c r="H36" s="158"/>
      <c r="I36" s="153"/>
      <c r="J36" s="161"/>
      <c r="K36" s="57"/>
      <c r="L36" s="153"/>
      <c r="M36" s="284"/>
      <c r="N36" s="153"/>
      <c r="O36" s="153"/>
      <c r="P36" s="157"/>
      <c r="Q36" s="153"/>
      <c r="R36" s="57" t="s">
        <v>293</v>
      </c>
      <c r="S36" s="140"/>
      <c r="T36" s="432"/>
    </row>
    <row r="37" spans="1:20" s="139" customFormat="1" ht="34.5" customHeight="1">
      <c r="A37" s="405"/>
      <c r="B37" s="150"/>
      <c r="C37" s="57"/>
      <c r="D37" s="157"/>
      <c r="E37" s="153"/>
      <c r="F37" s="154"/>
      <c r="G37" s="157"/>
      <c r="H37" s="158"/>
      <c r="I37" s="153"/>
      <c r="J37" s="161"/>
      <c r="K37" s="157"/>
      <c r="L37" s="153"/>
      <c r="M37" s="284"/>
      <c r="N37" s="153"/>
      <c r="O37" s="153"/>
      <c r="P37" s="157"/>
      <c r="Q37" s="153"/>
      <c r="R37" s="57" t="s">
        <v>423</v>
      </c>
      <c r="S37" s="140"/>
      <c r="T37" s="432"/>
    </row>
    <row r="38" spans="1:20" s="139" customFormat="1" ht="15" customHeight="1">
      <c r="A38" s="336">
        <v>6</v>
      </c>
      <c r="B38" s="149" t="s">
        <v>270</v>
      </c>
      <c r="C38" s="37" t="s">
        <v>139</v>
      </c>
      <c r="D38" s="710" t="s">
        <v>272</v>
      </c>
      <c r="E38" s="60" t="s">
        <v>42</v>
      </c>
      <c r="F38" s="58">
        <v>39539</v>
      </c>
      <c r="G38" s="710" t="s">
        <v>273</v>
      </c>
      <c r="H38" s="59">
        <v>42739</v>
      </c>
      <c r="I38" s="60">
        <v>23</v>
      </c>
      <c r="J38" s="160">
        <v>1</v>
      </c>
      <c r="K38" s="156"/>
      <c r="L38" s="60"/>
      <c r="M38" s="259"/>
      <c r="N38" s="60" t="s">
        <v>70</v>
      </c>
      <c r="O38" s="60">
        <v>1990</v>
      </c>
      <c r="P38" s="156" t="s">
        <v>276</v>
      </c>
      <c r="Q38" s="60">
        <v>52</v>
      </c>
      <c r="R38" s="37" t="s">
        <v>278</v>
      </c>
      <c r="S38" s="138"/>
      <c r="T38" s="431"/>
    </row>
    <row r="39" spans="1:20" s="139" customFormat="1" ht="15" customHeight="1">
      <c r="A39" s="337"/>
      <c r="B39" s="150"/>
      <c r="C39" s="280">
        <v>24712</v>
      </c>
      <c r="D39" s="700"/>
      <c r="E39" s="153"/>
      <c r="F39" s="154"/>
      <c r="G39" s="700"/>
      <c r="H39" s="158"/>
      <c r="I39" s="153"/>
      <c r="J39" s="161"/>
      <c r="K39" s="157" t="s">
        <v>275</v>
      </c>
      <c r="L39" s="153">
        <v>2012</v>
      </c>
      <c r="M39" s="260">
        <v>360</v>
      </c>
      <c r="N39" s="153" t="s">
        <v>52</v>
      </c>
      <c r="O39" s="153">
        <v>2002</v>
      </c>
      <c r="P39" s="700" t="s">
        <v>277</v>
      </c>
      <c r="Q39" s="153"/>
      <c r="R39" s="57" t="s">
        <v>279</v>
      </c>
      <c r="S39" s="140"/>
      <c r="T39" s="431"/>
    </row>
    <row r="40" spans="1:20" s="139" customFormat="1" ht="15" customHeight="1">
      <c r="A40" s="337"/>
      <c r="B40" s="150"/>
      <c r="C40" s="57"/>
      <c r="D40" s="157"/>
      <c r="E40" s="153"/>
      <c r="F40" s="154"/>
      <c r="G40" s="700"/>
      <c r="H40" s="158"/>
      <c r="I40" s="153"/>
      <c r="J40" s="161"/>
      <c r="K40" s="157"/>
      <c r="L40" s="153"/>
      <c r="M40" s="260"/>
      <c r="N40" s="153"/>
      <c r="O40" s="153"/>
      <c r="P40" s="700"/>
      <c r="Q40" s="153"/>
      <c r="R40" s="700" t="s">
        <v>280</v>
      </c>
      <c r="S40" s="140"/>
      <c r="T40" s="431"/>
    </row>
    <row r="41" spans="1:20" s="139" customFormat="1" ht="15" customHeight="1">
      <c r="A41" s="337"/>
      <c r="B41" s="150"/>
      <c r="C41" s="57"/>
      <c r="D41" s="157"/>
      <c r="E41" s="153"/>
      <c r="F41" s="154"/>
      <c r="G41" s="157"/>
      <c r="H41" s="158"/>
      <c r="I41" s="153"/>
      <c r="J41" s="161"/>
      <c r="K41" s="157"/>
      <c r="L41" s="153"/>
      <c r="M41" s="260"/>
      <c r="N41" s="153"/>
      <c r="O41" s="153"/>
      <c r="P41" s="157"/>
      <c r="Q41" s="153"/>
      <c r="R41" s="700"/>
      <c r="S41" s="140"/>
      <c r="T41" s="431"/>
    </row>
    <row r="42" spans="1:20" s="139" customFormat="1" ht="22.5" customHeight="1">
      <c r="A42" s="337"/>
      <c r="B42" s="150"/>
      <c r="C42" s="57"/>
      <c r="D42" s="157"/>
      <c r="E42" s="153"/>
      <c r="F42" s="154"/>
      <c r="G42" s="157"/>
      <c r="H42" s="158"/>
      <c r="I42" s="153"/>
      <c r="J42" s="161"/>
      <c r="K42" s="157"/>
      <c r="L42" s="153"/>
      <c r="M42" s="260"/>
      <c r="N42" s="153"/>
      <c r="O42" s="153"/>
      <c r="P42" s="157"/>
      <c r="Q42" s="153"/>
      <c r="R42" s="57" t="s">
        <v>408</v>
      </c>
      <c r="S42" s="140"/>
      <c r="T42" s="431"/>
    </row>
    <row r="43" spans="1:20" s="139" customFormat="1" ht="21.75" customHeight="1">
      <c r="A43" s="337"/>
      <c r="B43" s="150"/>
      <c r="C43" s="57"/>
      <c r="D43" s="157"/>
      <c r="E43" s="153"/>
      <c r="F43" s="154"/>
      <c r="G43" s="157"/>
      <c r="H43" s="158"/>
      <c r="I43" s="153"/>
      <c r="J43" s="161"/>
      <c r="K43" s="157"/>
      <c r="L43" s="153"/>
      <c r="M43" s="260"/>
      <c r="N43" s="153"/>
      <c r="O43" s="153"/>
      <c r="P43" s="157"/>
      <c r="Q43" s="153"/>
      <c r="R43" s="57" t="s">
        <v>407</v>
      </c>
      <c r="S43" s="140"/>
      <c r="T43" s="431"/>
    </row>
    <row r="44" spans="1:20" s="139" customFormat="1" ht="7.5" customHeight="1">
      <c r="A44" s="341"/>
      <c r="B44" s="48"/>
      <c r="C44" s="35"/>
      <c r="D44" s="104"/>
      <c r="E44" s="55"/>
      <c r="F44" s="155"/>
      <c r="G44" s="104"/>
      <c r="H44" s="159"/>
      <c r="I44" s="55"/>
      <c r="J44" s="162"/>
      <c r="K44" s="104"/>
      <c r="L44" s="55"/>
      <c r="M44" s="276"/>
      <c r="N44" s="55"/>
      <c r="O44" s="55"/>
      <c r="P44" s="104"/>
      <c r="Q44" s="55"/>
      <c r="R44" s="35"/>
      <c r="S44" s="141"/>
      <c r="T44" s="431"/>
    </row>
    <row r="45" spans="1:20" s="31" customFormat="1" ht="15" customHeight="1">
      <c r="A45" s="681">
        <v>7</v>
      </c>
      <c r="B45" s="119" t="s">
        <v>24</v>
      </c>
      <c r="C45" s="339" t="s">
        <v>139</v>
      </c>
      <c r="D45" s="701" t="s">
        <v>31</v>
      </c>
      <c r="E45" s="689" t="s">
        <v>42</v>
      </c>
      <c r="F45" s="725">
        <v>39092</v>
      </c>
      <c r="G45" s="701" t="s">
        <v>59</v>
      </c>
      <c r="H45" s="711">
        <v>40635</v>
      </c>
      <c r="I45" s="689">
        <v>36</v>
      </c>
      <c r="J45" s="689">
        <v>9</v>
      </c>
      <c r="K45" s="701" t="s">
        <v>97</v>
      </c>
      <c r="L45" s="718">
        <v>2012</v>
      </c>
      <c r="M45" s="718">
        <v>360</v>
      </c>
      <c r="N45" s="721" t="s">
        <v>55</v>
      </c>
      <c r="O45" s="689">
        <v>2000</v>
      </c>
      <c r="P45" s="701" t="s">
        <v>143</v>
      </c>
      <c r="Q45" s="689">
        <f>2019-1962</f>
        <v>57</v>
      </c>
      <c r="R45" s="121" t="s">
        <v>132</v>
      </c>
      <c r="S45" s="689"/>
      <c r="T45" s="432"/>
    </row>
    <row r="46" spans="1:20" s="31" customFormat="1" ht="15" customHeight="1">
      <c r="A46" s="682"/>
      <c r="B46" s="120"/>
      <c r="C46" s="374"/>
      <c r="D46" s="702"/>
      <c r="E46" s="699"/>
      <c r="F46" s="726"/>
      <c r="G46" s="702"/>
      <c r="H46" s="712"/>
      <c r="I46" s="699"/>
      <c r="J46" s="699"/>
      <c r="K46" s="702"/>
      <c r="L46" s="719"/>
      <c r="M46" s="719"/>
      <c r="N46" s="722"/>
      <c r="O46" s="699"/>
      <c r="P46" s="702"/>
      <c r="Q46" s="699"/>
      <c r="R46" s="121"/>
      <c r="S46" s="699"/>
      <c r="T46" s="432"/>
    </row>
    <row r="47" spans="1:20" s="31" customFormat="1" ht="30" customHeight="1">
      <c r="A47" s="724"/>
      <c r="B47" s="107"/>
      <c r="C47" s="110">
        <v>22706</v>
      </c>
      <c r="D47" s="706"/>
      <c r="E47" s="690"/>
      <c r="F47" s="727"/>
      <c r="G47" s="706"/>
      <c r="H47" s="713"/>
      <c r="I47" s="690"/>
      <c r="J47" s="690"/>
      <c r="K47" s="706"/>
      <c r="L47" s="720"/>
      <c r="M47" s="720"/>
      <c r="N47" s="723"/>
      <c r="O47" s="690"/>
      <c r="P47" s="706"/>
      <c r="Q47" s="690"/>
      <c r="R47" s="34" t="s">
        <v>380</v>
      </c>
      <c r="S47" s="690"/>
      <c r="T47" s="432"/>
    </row>
    <row r="48" spans="1:20" s="31" customFormat="1" ht="15" customHeight="1">
      <c r="A48" s="401">
        <v>8</v>
      </c>
      <c r="B48" s="172" t="s">
        <v>106</v>
      </c>
      <c r="C48" s="737" t="s">
        <v>140</v>
      </c>
      <c r="D48" s="707" t="s">
        <v>107</v>
      </c>
      <c r="E48" s="46" t="s">
        <v>68</v>
      </c>
      <c r="F48" s="173">
        <v>41284</v>
      </c>
      <c r="G48" s="707" t="s">
        <v>108</v>
      </c>
      <c r="H48" s="413">
        <v>41039</v>
      </c>
      <c r="I48" s="46">
        <v>26</v>
      </c>
      <c r="J48" s="123">
        <v>0</v>
      </c>
      <c r="K48" s="114" t="s">
        <v>121</v>
      </c>
      <c r="L48" s="46">
        <v>1996</v>
      </c>
      <c r="M48" s="46">
        <v>250</v>
      </c>
      <c r="N48" s="46" t="s">
        <v>70</v>
      </c>
      <c r="O48" s="46">
        <v>1996</v>
      </c>
      <c r="P48" s="114" t="s">
        <v>145</v>
      </c>
      <c r="Q48" s="46">
        <v>51</v>
      </c>
      <c r="R48" s="38" t="s">
        <v>164</v>
      </c>
      <c r="S48" s="408"/>
      <c r="T48" s="433"/>
    </row>
    <row r="49" spans="1:20" s="31" customFormat="1" ht="15" customHeight="1">
      <c r="A49" s="405"/>
      <c r="B49" s="174"/>
      <c r="C49" s="738"/>
      <c r="D49" s="708"/>
      <c r="E49" s="113"/>
      <c r="F49" s="175"/>
      <c r="G49" s="708"/>
      <c r="H49" s="414"/>
      <c r="I49" s="113"/>
      <c r="J49" s="113"/>
      <c r="K49" s="167"/>
      <c r="L49" s="113"/>
      <c r="M49" s="113"/>
      <c r="N49" s="113"/>
      <c r="O49" s="113"/>
      <c r="P49" s="167"/>
      <c r="Q49" s="113"/>
      <c r="R49" s="121" t="s">
        <v>161</v>
      </c>
      <c r="S49" s="409"/>
      <c r="T49" s="433"/>
    </row>
    <row r="50" spans="1:20" s="31" customFormat="1" ht="15" customHeight="1">
      <c r="A50" s="405"/>
      <c r="B50" s="174"/>
      <c r="C50" s="216"/>
      <c r="D50" s="406"/>
      <c r="E50" s="113"/>
      <c r="F50" s="175"/>
      <c r="G50" s="708"/>
      <c r="H50" s="414"/>
      <c r="I50" s="113"/>
      <c r="J50" s="113"/>
      <c r="K50" s="167"/>
      <c r="L50" s="113"/>
      <c r="M50" s="113"/>
      <c r="N50" s="113"/>
      <c r="O50" s="113"/>
      <c r="P50" s="167"/>
      <c r="Q50" s="113"/>
      <c r="R50" s="121" t="s">
        <v>162</v>
      </c>
      <c r="S50" s="409"/>
      <c r="T50" s="433"/>
    </row>
    <row r="51" spans="1:20" s="31" customFormat="1" ht="15" customHeight="1">
      <c r="A51" s="405"/>
      <c r="B51" s="174"/>
      <c r="C51" s="216"/>
      <c r="D51" s="406"/>
      <c r="E51" s="113"/>
      <c r="F51" s="175"/>
      <c r="G51" s="708"/>
      <c r="H51" s="414"/>
      <c r="I51" s="113"/>
      <c r="J51" s="113"/>
      <c r="K51" s="167"/>
      <c r="L51" s="113"/>
      <c r="M51" s="113"/>
      <c r="N51" s="113" t="s">
        <v>52</v>
      </c>
      <c r="O51" s="113">
        <v>2008</v>
      </c>
      <c r="P51" s="167" t="s">
        <v>122</v>
      </c>
      <c r="Q51" s="113"/>
      <c r="R51" s="121" t="s">
        <v>163</v>
      </c>
      <c r="S51" s="409"/>
      <c r="T51" s="433"/>
    </row>
    <row r="52" spans="1:20" s="31" customFormat="1" ht="27.75" customHeight="1">
      <c r="A52" s="405"/>
      <c r="B52" s="174"/>
      <c r="C52" s="216"/>
      <c r="D52" s="406"/>
      <c r="E52" s="113"/>
      <c r="F52" s="175"/>
      <c r="G52" s="708"/>
      <c r="H52" s="414"/>
      <c r="I52" s="113"/>
      <c r="J52" s="113"/>
      <c r="K52" s="167"/>
      <c r="L52" s="113"/>
      <c r="M52" s="113"/>
      <c r="N52" s="113"/>
      <c r="O52" s="113"/>
      <c r="P52" s="167"/>
      <c r="Q52" s="113"/>
      <c r="R52" s="121" t="s">
        <v>375</v>
      </c>
      <c r="S52" s="409"/>
      <c r="T52" s="433"/>
    </row>
    <row r="53" spans="1:20" s="31" customFormat="1" ht="37.5" customHeight="1">
      <c r="A53" s="402"/>
      <c r="B53" s="171"/>
      <c r="C53" s="217"/>
      <c r="D53" s="407"/>
      <c r="E53" s="47"/>
      <c r="F53" s="137"/>
      <c r="G53" s="709"/>
      <c r="H53" s="415"/>
      <c r="I53" s="47"/>
      <c r="J53" s="47"/>
      <c r="K53" s="103"/>
      <c r="L53" s="47"/>
      <c r="M53" s="47"/>
      <c r="N53" s="47"/>
      <c r="O53" s="47"/>
      <c r="P53" s="103"/>
      <c r="Q53" s="47"/>
      <c r="R53" s="34" t="s">
        <v>376</v>
      </c>
      <c r="S53" s="412"/>
      <c r="T53" s="433"/>
    </row>
    <row r="54" spans="1:20" s="31" customFormat="1" ht="30.75" customHeight="1">
      <c r="A54" s="336">
        <v>9</v>
      </c>
      <c r="B54" s="119" t="s">
        <v>91</v>
      </c>
      <c r="C54" s="339" t="s">
        <v>144</v>
      </c>
      <c r="D54" s="114" t="s">
        <v>92</v>
      </c>
      <c r="E54" s="46" t="s">
        <v>42</v>
      </c>
      <c r="F54" s="342">
        <v>40188</v>
      </c>
      <c r="G54" s="701" t="s">
        <v>409</v>
      </c>
      <c r="H54" s="59">
        <v>40913</v>
      </c>
      <c r="I54" s="46">
        <v>21</v>
      </c>
      <c r="J54" s="123">
        <v>11</v>
      </c>
      <c r="K54" s="114" t="s">
        <v>96</v>
      </c>
      <c r="L54" s="46" t="s">
        <v>49</v>
      </c>
      <c r="M54" s="46" t="s">
        <v>49</v>
      </c>
      <c r="N54" s="46" t="s">
        <v>70</v>
      </c>
      <c r="O54" s="46">
        <v>1993</v>
      </c>
      <c r="P54" s="114" t="s">
        <v>94</v>
      </c>
      <c r="Q54" s="46">
        <f>2019-1969</f>
        <v>50</v>
      </c>
      <c r="R54" s="38" t="s">
        <v>165</v>
      </c>
      <c r="S54" s="339"/>
      <c r="T54" s="433"/>
    </row>
    <row r="55" spans="1:20" s="31" customFormat="1" ht="18.75" customHeight="1">
      <c r="A55" s="378"/>
      <c r="B55" s="120"/>
      <c r="C55" s="374"/>
      <c r="D55" s="167"/>
      <c r="E55" s="113"/>
      <c r="F55" s="381"/>
      <c r="G55" s="702"/>
      <c r="H55" s="158"/>
      <c r="I55" s="113"/>
      <c r="J55" s="166"/>
      <c r="K55" s="167"/>
      <c r="L55" s="113"/>
      <c r="M55" s="113"/>
      <c r="N55" s="113"/>
      <c r="O55" s="113"/>
      <c r="P55" s="167"/>
      <c r="Q55" s="113"/>
      <c r="R55" s="121" t="s">
        <v>231</v>
      </c>
      <c r="S55" s="374"/>
      <c r="T55" s="433"/>
    </row>
    <row r="56" spans="1:20" s="31" customFormat="1" ht="34.5" customHeight="1">
      <c r="A56" s="341"/>
      <c r="B56" s="107"/>
      <c r="C56" s="345"/>
      <c r="D56" s="103"/>
      <c r="E56" s="47"/>
      <c r="F56" s="344"/>
      <c r="G56" s="706"/>
      <c r="H56" s="159"/>
      <c r="I56" s="47"/>
      <c r="J56" s="47"/>
      <c r="K56" s="103"/>
      <c r="L56" s="47"/>
      <c r="M56" s="47"/>
      <c r="N56" s="47" t="s">
        <v>52</v>
      </c>
      <c r="O56" s="47">
        <v>2010</v>
      </c>
      <c r="P56" s="103" t="s">
        <v>95</v>
      </c>
      <c r="Q56" s="47"/>
      <c r="R56" s="34" t="s">
        <v>410</v>
      </c>
      <c r="S56" s="345"/>
      <c r="T56" s="433"/>
    </row>
    <row r="57" spans="1:20" s="31" customFormat="1" ht="22.5" customHeight="1">
      <c r="A57" s="377">
        <v>10</v>
      </c>
      <c r="B57" s="94" t="s">
        <v>26</v>
      </c>
      <c r="C57" s="373" t="s">
        <v>38</v>
      </c>
      <c r="D57" s="114" t="s">
        <v>33</v>
      </c>
      <c r="E57" s="95" t="s">
        <v>43</v>
      </c>
      <c r="F57" s="396">
        <v>39092</v>
      </c>
      <c r="G57" s="721" t="s">
        <v>266</v>
      </c>
      <c r="H57" s="399">
        <v>42739</v>
      </c>
      <c r="I57" s="373">
        <v>35</v>
      </c>
      <c r="J57" s="230">
        <v>10</v>
      </c>
      <c r="K57" s="390" t="s">
        <v>86</v>
      </c>
      <c r="L57" s="96">
        <v>2007</v>
      </c>
      <c r="M57" s="43">
        <v>334</v>
      </c>
      <c r="N57" s="392" t="s">
        <v>77</v>
      </c>
      <c r="O57" s="44">
        <v>1982</v>
      </c>
      <c r="P57" s="375" t="s">
        <v>87</v>
      </c>
      <c r="Q57" s="373">
        <v>56</v>
      </c>
      <c r="R57" s="121" t="s">
        <v>382</v>
      </c>
      <c r="S57" s="374"/>
      <c r="T57" s="433"/>
    </row>
    <row r="58" spans="1:20" s="31" customFormat="1" ht="24.75" customHeight="1">
      <c r="A58" s="378"/>
      <c r="B58" s="120"/>
      <c r="C58" s="374"/>
      <c r="D58" s="167"/>
      <c r="E58" s="113"/>
      <c r="F58" s="381"/>
      <c r="G58" s="722"/>
      <c r="H58" s="158"/>
      <c r="I58" s="113"/>
      <c r="J58" s="113"/>
      <c r="K58" s="167"/>
      <c r="L58" s="113"/>
      <c r="M58" s="113"/>
      <c r="N58" s="113"/>
      <c r="O58" s="192"/>
      <c r="P58" s="167"/>
      <c r="Q58" s="113"/>
      <c r="R58" s="202" t="s">
        <v>383</v>
      </c>
      <c r="S58" s="374"/>
      <c r="T58" s="433"/>
    </row>
    <row r="59" spans="1:20" s="31" customFormat="1" ht="27.75" customHeight="1">
      <c r="A59" s="378"/>
      <c r="B59" s="120"/>
      <c r="C59" s="374"/>
      <c r="D59" s="167"/>
      <c r="E59" s="113"/>
      <c r="F59" s="381"/>
      <c r="G59" s="722"/>
      <c r="H59" s="158"/>
      <c r="I59" s="113"/>
      <c r="J59" s="113"/>
      <c r="K59" s="167"/>
      <c r="L59" s="113"/>
      <c r="M59" s="113"/>
      <c r="N59" s="113"/>
      <c r="O59" s="192"/>
      <c r="P59" s="167"/>
      <c r="Q59" s="113"/>
      <c r="R59" s="121" t="s">
        <v>384</v>
      </c>
      <c r="S59" s="374"/>
      <c r="T59" s="433"/>
    </row>
    <row r="60" spans="1:20" ht="48.75" customHeight="1">
      <c r="A60" s="379"/>
      <c r="B60" s="236"/>
      <c r="C60" s="385"/>
      <c r="D60" s="103"/>
      <c r="E60" s="237"/>
      <c r="F60" s="398"/>
      <c r="G60" s="103"/>
      <c r="H60" s="400"/>
      <c r="I60" s="385"/>
      <c r="J60" s="238"/>
      <c r="K60" s="136"/>
      <c r="L60" s="239"/>
      <c r="M60" s="116"/>
      <c r="N60" s="393"/>
      <c r="O60" s="240"/>
      <c r="P60" s="376"/>
      <c r="Q60" s="6"/>
      <c r="R60" s="376" t="s">
        <v>385</v>
      </c>
      <c r="S60" s="6"/>
      <c r="T60" s="434"/>
    </row>
    <row r="61" spans="1:20" s="42" customFormat="1" ht="26.25" customHeight="1">
      <c r="A61" s="336">
        <v>11</v>
      </c>
      <c r="B61" s="119" t="s">
        <v>25</v>
      </c>
      <c r="C61" s="339" t="s">
        <v>146</v>
      </c>
      <c r="D61" s="114" t="s">
        <v>32</v>
      </c>
      <c r="E61" s="349" t="s">
        <v>79</v>
      </c>
      <c r="F61" s="342">
        <v>39457</v>
      </c>
      <c r="G61" s="701" t="s">
        <v>147</v>
      </c>
      <c r="H61" s="346">
        <v>40635</v>
      </c>
      <c r="I61" s="46">
        <v>33</v>
      </c>
      <c r="J61" s="123">
        <v>11</v>
      </c>
      <c r="K61" s="114" t="s">
        <v>149</v>
      </c>
      <c r="L61" s="46">
        <v>1986</v>
      </c>
      <c r="M61" s="46">
        <v>350</v>
      </c>
      <c r="N61" s="46" t="s">
        <v>50</v>
      </c>
      <c r="O61" s="46">
        <v>2004</v>
      </c>
      <c r="P61" s="114" t="s">
        <v>56</v>
      </c>
      <c r="Q61" s="46">
        <f>2019-1962</f>
        <v>57</v>
      </c>
      <c r="R61" s="38" t="s">
        <v>386</v>
      </c>
      <c r="S61" s="43"/>
      <c r="T61" s="174"/>
    </row>
    <row r="62" spans="1:20" s="42" customFormat="1" ht="30.75" customHeight="1">
      <c r="A62" s="337"/>
      <c r="B62" s="120"/>
      <c r="C62" s="340"/>
      <c r="D62" s="167"/>
      <c r="E62" s="350"/>
      <c r="F62" s="343"/>
      <c r="G62" s="702"/>
      <c r="H62" s="347"/>
      <c r="I62" s="113"/>
      <c r="J62" s="113"/>
      <c r="K62" s="167" t="s">
        <v>148</v>
      </c>
      <c r="L62" s="113">
        <v>2007</v>
      </c>
      <c r="M62" s="113">
        <v>350</v>
      </c>
      <c r="N62" s="113"/>
      <c r="O62" s="113"/>
      <c r="P62" s="167"/>
      <c r="Q62" s="113"/>
      <c r="R62" s="167" t="s">
        <v>171</v>
      </c>
      <c r="S62" s="118"/>
      <c r="T62" s="174"/>
    </row>
    <row r="63" spans="1:20" s="42" customFormat="1" ht="23.25" customHeight="1">
      <c r="A63" s="337"/>
      <c r="B63" s="120"/>
      <c r="C63" s="340"/>
      <c r="D63" s="167"/>
      <c r="E63" s="350"/>
      <c r="F63" s="343"/>
      <c r="G63" s="167"/>
      <c r="H63" s="347"/>
      <c r="I63" s="113"/>
      <c r="J63" s="113"/>
      <c r="K63" s="167"/>
      <c r="L63" s="113"/>
      <c r="M63" s="113"/>
      <c r="N63" s="113"/>
      <c r="O63" s="113"/>
      <c r="P63" s="167"/>
      <c r="Q63" s="113"/>
      <c r="R63" s="167" t="s">
        <v>172</v>
      </c>
      <c r="S63" s="118"/>
      <c r="T63" s="174"/>
    </row>
    <row r="64" spans="1:20" s="42" customFormat="1" ht="23.25" customHeight="1">
      <c r="A64" s="337"/>
      <c r="B64" s="120"/>
      <c r="C64" s="340"/>
      <c r="D64" s="167"/>
      <c r="E64" s="350"/>
      <c r="F64" s="343"/>
      <c r="G64" s="167"/>
      <c r="H64" s="347"/>
      <c r="I64" s="113"/>
      <c r="J64" s="113"/>
      <c r="K64" s="167"/>
      <c r="L64" s="113"/>
      <c r="M64" s="113"/>
      <c r="N64" s="113"/>
      <c r="O64" s="113"/>
      <c r="P64" s="167"/>
      <c r="Q64" s="113"/>
      <c r="R64" s="167" t="s">
        <v>387</v>
      </c>
      <c r="S64" s="118"/>
      <c r="T64" s="174"/>
    </row>
    <row r="65" spans="1:20" s="42" customFormat="1" ht="23.25" customHeight="1">
      <c r="A65" s="405"/>
      <c r="B65" s="120"/>
      <c r="C65" s="409"/>
      <c r="D65" s="167"/>
      <c r="E65" s="418"/>
      <c r="F65" s="410"/>
      <c r="G65" s="167"/>
      <c r="H65" s="414"/>
      <c r="I65" s="113"/>
      <c r="J65" s="113"/>
      <c r="K65" s="167"/>
      <c r="L65" s="113"/>
      <c r="M65" s="113"/>
      <c r="N65" s="113"/>
      <c r="O65" s="113"/>
      <c r="P65" s="167"/>
      <c r="Q65" s="113"/>
      <c r="R65" s="167" t="s">
        <v>388</v>
      </c>
      <c r="S65" s="118"/>
      <c r="T65" s="174"/>
    </row>
    <row r="66" spans="1:20" s="42" customFormat="1" ht="23.25" customHeight="1">
      <c r="A66" s="402"/>
      <c r="B66" s="107"/>
      <c r="C66" s="412"/>
      <c r="D66" s="103"/>
      <c r="E66" s="419"/>
      <c r="F66" s="404"/>
      <c r="G66" s="103"/>
      <c r="H66" s="415"/>
      <c r="I66" s="47"/>
      <c r="J66" s="47"/>
      <c r="K66" s="103"/>
      <c r="L66" s="47"/>
      <c r="M66" s="47"/>
      <c r="N66" s="47"/>
      <c r="O66" s="47"/>
      <c r="P66" s="103"/>
      <c r="Q66" s="47"/>
      <c r="R66" s="103"/>
      <c r="S66" s="116"/>
      <c r="T66" s="174"/>
    </row>
    <row r="67" spans="1:20" s="31" customFormat="1" ht="22.5" customHeight="1">
      <c r="A67" s="401">
        <v>12</v>
      </c>
      <c r="B67" s="119" t="s">
        <v>89</v>
      </c>
      <c r="C67" s="218" t="s">
        <v>98</v>
      </c>
      <c r="D67" s="114" t="s">
        <v>90</v>
      </c>
      <c r="E67" s="46" t="s">
        <v>43</v>
      </c>
      <c r="F67" s="403">
        <v>39817</v>
      </c>
      <c r="G67" s="703" t="s">
        <v>394</v>
      </c>
      <c r="H67" s="413">
        <v>40913</v>
      </c>
      <c r="I67" s="46">
        <v>28</v>
      </c>
      <c r="J67" s="46">
        <v>8</v>
      </c>
      <c r="K67" s="114" t="s">
        <v>93</v>
      </c>
      <c r="L67" s="123">
        <v>1991</v>
      </c>
      <c r="M67" s="416" t="s">
        <v>49</v>
      </c>
      <c r="N67" s="420" t="s">
        <v>50</v>
      </c>
      <c r="O67" s="46">
        <v>1998</v>
      </c>
      <c r="P67" s="114" t="s">
        <v>94</v>
      </c>
      <c r="Q67" s="420">
        <f>2019-1968</f>
        <v>51</v>
      </c>
      <c r="R67" s="37" t="s">
        <v>241</v>
      </c>
      <c r="S67" s="96"/>
      <c r="T67" s="433"/>
    </row>
    <row r="68" spans="1:20" s="31" customFormat="1" ht="22.5" customHeight="1">
      <c r="A68" s="405"/>
      <c r="B68" s="120"/>
      <c r="C68" s="219"/>
      <c r="D68" s="167"/>
      <c r="E68" s="113"/>
      <c r="F68" s="410"/>
      <c r="G68" s="704"/>
      <c r="H68" s="414"/>
      <c r="I68" s="113"/>
      <c r="J68" s="113"/>
      <c r="K68" s="167"/>
      <c r="L68" s="166"/>
      <c r="M68" s="422"/>
      <c r="N68" s="421"/>
      <c r="O68" s="113"/>
      <c r="P68" s="167"/>
      <c r="Q68" s="421"/>
      <c r="R68" s="57" t="s">
        <v>242</v>
      </c>
      <c r="S68" s="144"/>
      <c r="T68" s="433"/>
    </row>
    <row r="69" spans="1:20" s="31" customFormat="1" ht="18.75" customHeight="1">
      <c r="A69" s="405"/>
      <c r="B69" s="120"/>
      <c r="C69" s="231"/>
      <c r="D69" s="167"/>
      <c r="E69" s="113"/>
      <c r="F69" s="410"/>
      <c r="G69" s="704"/>
      <c r="H69" s="414"/>
      <c r="I69" s="113"/>
      <c r="J69" s="113"/>
      <c r="K69" s="167"/>
      <c r="L69" s="166"/>
      <c r="M69" s="422"/>
      <c r="N69" s="421"/>
      <c r="O69" s="113"/>
      <c r="P69" s="167"/>
      <c r="Q69" s="421"/>
      <c r="R69" s="57" t="s">
        <v>395</v>
      </c>
      <c r="S69" s="144"/>
      <c r="T69" s="433"/>
    </row>
    <row r="70" spans="1:20" s="31" customFormat="1" ht="22.5" customHeight="1">
      <c r="A70" s="405"/>
      <c r="B70" s="120"/>
      <c r="C70" s="219"/>
      <c r="D70" s="167"/>
      <c r="E70" s="113"/>
      <c r="F70" s="410"/>
      <c r="G70" s="704"/>
      <c r="H70" s="414"/>
      <c r="I70" s="113"/>
      <c r="J70" s="113"/>
      <c r="K70" s="167"/>
      <c r="L70" s="166"/>
      <c r="M70" s="422"/>
      <c r="N70" s="421"/>
      <c r="O70" s="113"/>
      <c r="P70" s="167"/>
      <c r="Q70" s="421"/>
      <c r="R70" s="57" t="s">
        <v>244</v>
      </c>
      <c r="S70" s="144"/>
      <c r="T70" s="433"/>
    </row>
    <row r="71" spans="1:20" s="31" customFormat="1" ht="48.75" customHeight="1">
      <c r="A71" s="402"/>
      <c r="B71" s="107"/>
      <c r="C71" s="220"/>
      <c r="D71" s="103"/>
      <c r="E71" s="47"/>
      <c r="F71" s="404"/>
      <c r="G71" s="705"/>
      <c r="H71" s="415"/>
      <c r="I71" s="47"/>
      <c r="J71" s="47"/>
      <c r="K71" s="103"/>
      <c r="L71" s="124"/>
      <c r="M71" s="417"/>
      <c r="N71" s="117"/>
      <c r="O71" s="47"/>
      <c r="P71" s="103"/>
      <c r="Q71" s="117"/>
      <c r="R71" s="35" t="s">
        <v>389</v>
      </c>
      <c r="S71" s="239"/>
      <c r="T71" s="433"/>
    </row>
    <row r="72" spans="1:20" s="31" customFormat="1" ht="24.75" customHeight="1">
      <c r="A72" s="401">
        <v>13</v>
      </c>
      <c r="B72" s="149" t="s">
        <v>101</v>
      </c>
      <c r="C72" s="261" t="s">
        <v>141</v>
      </c>
      <c r="D72" s="114" t="s">
        <v>102</v>
      </c>
      <c r="E72" s="46" t="s">
        <v>43</v>
      </c>
      <c r="F72" s="403">
        <v>42095</v>
      </c>
      <c r="G72" s="703" t="s">
        <v>103</v>
      </c>
      <c r="H72" s="413">
        <v>40918</v>
      </c>
      <c r="I72" s="46">
        <v>27</v>
      </c>
      <c r="J72" s="123">
        <v>10</v>
      </c>
      <c r="K72" s="114" t="s">
        <v>78</v>
      </c>
      <c r="L72" s="46">
        <v>1992</v>
      </c>
      <c r="M72" s="46"/>
      <c r="N72" s="46" t="s">
        <v>52</v>
      </c>
      <c r="O72" s="46">
        <v>2012</v>
      </c>
      <c r="P72" s="114" t="s">
        <v>114</v>
      </c>
      <c r="Q72" s="46">
        <f>2019-1970</f>
        <v>49</v>
      </c>
      <c r="R72" s="114" t="s">
        <v>176</v>
      </c>
      <c r="S72" s="408"/>
      <c r="T72" s="433"/>
    </row>
    <row r="73" spans="1:20" s="31" customFormat="1" ht="15.75" customHeight="1">
      <c r="A73" s="405"/>
      <c r="B73" s="150"/>
      <c r="C73" s="221"/>
      <c r="D73" s="167"/>
      <c r="E73" s="113"/>
      <c r="F73" s="410"/>
      <c r="G73" s="704"/>
      <c r="H73" s="414"/>
      <c r="I73" s="113"/>
      <c r="J73" s="113"/>
      <c r="K73" s="167"/>
      <c r="L73" s="113"/>
      <c r="M73" s="113"/>
      <c r="N73" s="113"/>
      <c r="O73" s="113"/>
      <c r="P73" s="167"/>
      <c r="Q73" s="113"/>
      <c r="R73" s="167" t="s">
        <v>391</v>
      </c>
      <c r="S73" s="409"/>
      <c r="T73" s="433"/>
    </row>
    <row r="74" spans="1:20" s="31" customFormat="1" ht="24.75" customHeight="1">
      <c r="A74" s="405"/>
      <c r="B74" s="150"/>
      <c r="C74" s="221"/>
      <c r="D74" s="167"/>
      <c r="E74" s="113"/>
      <c r="F74" s="410"/>
      <c r="G74" s="185"/>
      <c r="H74" s="414"/>
      <c r="I74" s="113"/>
      <c r="J74" s="113"/>
      <c r="K74" s="167"/>
      <c r="L74" s="113"/>
      <c r="M74" s="113"/>
      <c r="N74" s="113"/>
      <c r="O74" s="113"/>
      <c r="P74" s="167"/>
      <c r="Q74" s="113"/>
      <c r="R74" s="167" t="s">
        <v>390</v>
      </c>
      <c r="S74" s="409"/>
      <c r="T74" s="433"/>
    </row>
    <row r="75" spans="1:20" s="13" customFormat="1" ht="24" customHeight="1">
      <c r="A75" s="336">
        <v>14</v>
      </c>
      <c r="B75" s="226" t="s">
        <v>81</v>
      </c>
      <c r="C75" s="37" t="s">
        <v>82</v>
      </c>
      <c r="D75" s="156" t="s">
        <v>83</v>
      </c>
      <c r="E75" s="46" t="s">
        <v>43</v>
      </c>
      <c r="F75" s="222">
        <v>41548</v>
      </c>
      <c r="G75" s="710" t="s">
        <v>393</v>
      </c>
      <c r="H75" s="223">
        <v>41153</v>
      </c>
      <c r="I75" s="196">
        <v>26</v>
      </c>
      <c r="J75" s="229">
        <v>1</v>
      </c>
      <c r="K75" s="160" t="s">
        <v>49</v>
      </c>
      <c r="L75" s="196" t="s">
        <v>49</v>
      </c>
      <c r="M75" s="196" t="s">
        <v>49</v>
      </c>
      <c r="N75" s="196" t="s">
        <v>52</v>
      </c>
      <c r="O75" s="50">
        <v>2008</v>
      </c>
      <c r="P75" s="227" t="s">
        <v>85</v>
      </c>
      <c r="Q75" s="196">
        <f>2019-1966</f>
        <v>53</v>
      </c>
      <c r="R75" s="37" t="s">
        <v>166</v>
      </c>
      <c r="S75" s="228"/>
      <c r="T75" s="435"/>
    </row>
    <row r="76" spans="1:20" s="13" customFormat="1" ht="25.5" customHeight="1">
      <c r="A76" s="341"/>
      <c r="B76" s="106"/>
      <c r="C76" s="35"/>
      <c r="D76" s="104"/>
      <c r="E76" s="47"/>
      <c r="F76" s="164"/>
      <c r="G76" s="714"/>
      <c r="H76" s="165"/>
      <c r="I76" s="163"/>
      <c r="J76" s="163"/>
      <c r="K76" s="104"/>
      <c r="L76" s="163"/>
      <c r="M76" s="163"/>
      <c r="N76" s="163"/>
      <c r="O76" s="63"/>
      <c r="P76" s="212"/>
      <c r="Q76" s="163"/>
      <c r="R76" s="35" t="s">
        <v>392</v>
      </c>
      <c r="S76" s="176"/>
      <c r="T76" s="435"/>
    </row>
    <row r="77" spans="1:20" s="1" customFormat="1" ht="21" customHeight="1">
      <c r="A77" s="336">
        <v>15</v>
      </c>
      <c r="B77" s="178" t="s">
        <v>109</v>
      </c>
      <c r="C77" s="339" t="s">
        <v>110</v>
      </c>
      <c r="D77" s="114" t="s">
        <v>111</v>
      </c>
      <c r="E77" s="179" t="s">
        <v>79</v>
      </c>
      <c r="F77" s="342">
        <v>42373</v>
      </c>
      <c r="G77" s="701" t="s">
        <v>112</v>
      </c>
      <c r="H77" s="346">
        <v>41039</v>
      </c>
      <c r="I77" s="46">
        <v>21</v>
      </c>
      <c r="J77" s="123">
        <v>10</v>
      </c>
      <c r="K77" s="114" t="s">
        <v>78</v>
      </c>
      <c r="L77" s="123">
        <v>1997</v>
      </c>
      <c r="M77" s="46" t="s">
        <v>49</v>
      </c>
      <c r="N77" s="46" t="s">
        <v>70</v>
      </c>
      <c r="O77" s="46">
        <v>2003</v>
      </c>
      <c r="P77" s="114" t="s">
        <v>72</v>
      </c>
      <c r="Q77" s="46">
        <f>2019-1973</f>
        <v>46</v>
      </c>
      <c r="R77" s="114" t="s">
        <v>411</v>
      </c>
      <c r="S77" s="16"/>
      <c r="T77" s="436"/>
    </row>
    <row r="78" spans="1:20" s="1" customFormat="1" ht="14.25" customHeight="1">
      <c r="A78" s="337"/>
      <c r="B78" s="180"/>
      <c r="C78" s="340"/>
      <c r="D78" s="167"/>
      <c r="E78" s="181"/>
      <c r="F78" s="343"/>
      <c r="G78" s="702"/>
      <c r="H78" s="347"/>
      <c r="I78" s="113"/>
      <c r="J78" s="113"/>
      <c r="K78" s="167"/>
      <c r="L78" s="166"/>
      <c r="M78" s="113"/>
      <c r="N78" s="113"/>
      <c r="O78" s="113"/>
      <c r="P78" s="167"/>
      <c r="Q78" s="113"/>
      <c r="R78" s="167" t="s">
        <v>412</v>
      </c>
      <c r="S78" s="182"/>
      <c r="T78" s="436"/>
    </row>
    <row r="79" spans="1:20" s="1" customFormat="1" ht="15.75" customHeight="1">
      <c r="A79" s="378"/>
      <c r="B79" s="180"/>
      <c r="C79" s="374"/>
      <c r="D79" s="167"/>
      <c r="E79" s="181"/>
      <c r="F79" s="381"/>
      <c r="G79" s="167"/>
      <c r="H79" s="383"/>
      <c r="I79" s="113"/>
      <c r="J79" s="113"/>
      <c r="K79" s="167"/>
      <c r="L79" s="166"/>
      <c r="M79" s="113"/>
      <c r="N79" s="113"/>
      <c r="O79" s="113"/>
      <c r="P79" s="167"/>
      <c r="Q79" s="113"/>
      <c r="R79" s="167" t="s">
        <v>413</v>
      </c>
      <c r="S79" s="182"/>
      <c r="T79" s="436"/>
    </row>
    <row r="80" spans="1:20" s="1" customFormat="1" ht="22.5" customHeight="1">
      <c r="A80" s="337"/>
      <c r="B80" s="180"/>
      <c r="C80" s="340"/>
      <c r="D80" s="167"/>
      <c r="E80" s="181"/>
      <c r="F80" s="343"/>
      <c r="G80" s="167"/>
      <c r="H80" s="347"/>
      <c r="I80" s="113"/>
      <c r="J80" s="113"/>
      <c r="K80" s="167"/>
      <c r="L80" s="166"/>
      <c r="M80" s="113"/>
      <c r="N80" s="113" t="s">
        <v>52</v>
      </c>
      <c r="O80" s="113">
        <v>2006</v>
      </c>
      <c r="P80" s="167" t="s">
        <v>54</v>
      </c>
      <c r="Q80" s="113"/>
      <c r="R80" s="167" t="s">
        <v>414</v>
      </c>
      <c r="S80" s="182"/>
      <c r="T80" s="436"/>
    </row>
    <row r="81" spans="1:20" s="1" customFormat="1" ht="22.5" customHeight="1">
      <c r="A81" s="337"/>
      <c r="B81" s="180"/>
      <c r="C81" s="340"/>
      <c r="D81" s="167"/>
      <c r="E81" s="181"/>
      <c r="F81" s="343"/>
      <c r="G81" s="167"/>
      <c r="H81" s="347"/>
      <c r="I81" s="113"/>
      <c r="J81" s="113"/>
      <c r="K81" s="167"/>
      <c r="L81" s="166"/>
      <c r="M81" s="113"/>
      <c r="N81" s="113"/>
      <c r="O81" s="113"/>
      <c r="P81" s="167"/>
      <c r="Q81" s="113"/>
      <c r="R81" s="167" t="s">
        <v>249</v>
      </c>
      <c r="S81" s="182"/>
      <c r="T81" s="436"/>
    </row>
    <row r="82" spans="1:20" s="1" customFormat="1" ht="22.5" customHeight="1">
      <c r="A82" s="341"/>
      <c r="B82" s="108"/>
      <c r="C82" s="345"/>
      <c r="D82" s="103"/>
      <c r="E82" s="56"/>
      <c r="F82" s="344"/>
      <c r="G82" s="103"/>
      <c r="H82" s="348"/>
      <c r="I82" s="47"/>
      <c r="J82" s="47"/>
      <c r="K82" s="103"/>
      <c r="L82" s="124"/>
      <c r="M82" s="47"/>
      <c r="N82" s="47"/>
      <c r="O82" s="47"/>
      <c r="P82" s="103"/>
      <c r="Q82" s="47"/>
      <c r="R82" s="103" t="s">
        <v>250</v>
      </c>
      <c r="S82" s="6"/>
      <c r="T82" s="436"/>
    </row>
    <row r="83" spans="1:20" s="1" customFormat="1" ht="38.25" customHeight="1">
      <c r="A83" s="337">
        <v>16</v>
      </c>
      <c r="B83" s="188" t="s">
        <v>335</v>
      </c>
      <c r="C83" s="338" t="s">
        <v>338</v>
      </c>
      <c r="D83" s="113" t="s">
        <v>339</v>
      </c>
      <c r="E83" s="181" t="s">
        <v>357</v>
      </c>
      <c r="F83" s="343">
        <v>42095</v>
      </c>
      <c r="G83" s="167" t="s">
        <v>340</v>
      </c>
      <c r="H83" s="343">
        <v>43313</v>
      </c>
      <c r="I83" s="113">
        <f>2019-2005</f>
        <v>14</v>
      </c>
      <c r="J83" s="113">
        <v>0</v>
      </c>
      <c r="K83" s="134" t="s">
        <v>78</v>
      </c>
      <c r="L83" s="166">
        <v>2000</v>
      </c>
      <c r="M83" s="166">
        <v>123</v>
      </c>
      <c r="N83" s="187" t="s">
        <v>218</v>
      </c>
      <c r="O83" s="113">
        <v>1980</v>
      </c>
      <c r="P83" s="167" t="s">
        <v>117</v>
      </c>
      <c r="Q83" s="113">
        <f>2019-1980</f>
        <v>39</v>
      </c>
      <c r="R83" s="439" t="s">
        <v>415</v>
      </c>
      <c r="S83" s="182"/>
      <c r="T83" s="436"/>
    </row>
    <row r="84" spans="1:20" s="1" customFormat="1" ht="35.25" customHeight="1">
      <c r="A84" s="337"/>
      <c r="B84" s="188"/>
      <c r="C84" s="338"/>
      <c r="D84" s="113"/>
      <c r="E84" s="181"/>
      <c r="F84" s="343"/>
      <c r="G84" s="167"/>
      <c r="H84" s="347"/>
      <c r="I84" s="113"/>
      <c r="J84" s="113"/>
      <c r="K84" s="190"/>
      <c r="L84" s="166"/>
      <c r="M84" s="166"/>
      <c r="N84" s="187" t="s">
        <v>50</v>
      </c>
      <c r="O84" s="113">
        <v>2007</v>
      </c>
      <c r="P84" s="167" t="s">
        <v>61</v>
      </c>
      <c r="Q84" s="113"/>
      <c r="R84" s="439" t="s">
        <v>416</v>
      </c>
      <c r="S84" s="182"/>
      <c r="T84" s="436"/>
    </row>
    <row r="85" spans="1:20" s="1" customFormat="1" ht="24.75" customHeight="1">
      <c r="A85" s="402"/>
      <c r="B85" s="106"/>
      <c r="C85" s="407"/>
      <c r="D85" s="47"/>
      <c r="E85" s="56"/>
      <c r="F85" s="404"/>
      <c r="G85" s="103"/>
      <c r="H85" s="415"/>
      <c r="I85" s="47"/>
      <c r="J85" s="47"/>
      <c r="K85" s="189"/>
      <c r="L85" s="124"/>
      <c r="M85" s="124"/>
      <c r="N85" s="102" t="s">
        <v>52</v>
      </c>
      <c r="O85" s="47">
        <v>2011</v>
      </c>
      <c r="P85" s="103" t="s">
        <v>363</v>
      </c>
      <c r="Q85" s="47"/>
      <c r="R85" s="440"/>
      <c r="S85" s="6"/>
      <c r="T85" s="436"/>
    </row>
    <row r="86" spans="1:20" s="1" customFormat="1" ht="31.5" customHeight="1">
      <c r="A86" s="401">
        <v>17</v>
      </c>
      <c r="B86" s="351" t="s">
        <v>336</v>
      </c>
      <c r="C86" s="408" t="s">
        <v>341</v>
      </c>
      <c r="D86" s="114" t="s">
        <v>342</v>
      </c>
      <c r="E86" s="46" t="s">
        <v>39</v>
      </c>
      <c r="F86" s="403">
        <v>43009</v>
      </c>
      <c r="G86" s="721" t="s">
        <v>301</v>
      </c>
      <c r="H86" s="403">
        <v>43313</v>
      </c>
      <c r="I86" s="46">
        <f>2019-2010</f>
        <v>9</v>
      </c>
      <c r="J86" s="46">
        <v>2</v>
      </c>
      <c r="K86" s="134" t="s">
        <v>78</v>
      </c>
      <c r="L86" s="123">
        <v>2011</v>
      </c>
      <c r="M86" s="123">
        <v>216</v>
      </c>
      <c r="N86" s="112" t="s">
        <v>50</v>
      </c>
      <c r="O86" s="46">
        <v>1997</v>
      </c>
      <c r="P86" s="114" t="s">
        <v>361</v>
      </c>
      <c r="Q86" s="179">
        <f>2019-1971</f>
        <v>48</v>
      </c>
      <c r="R86" s="447" t="s">
        <v>401</v>
      </c>
      <c r="S86" s="16"/>
      <c r="T86" s="436"/>
    </row>
    <row r="87" spans="1:22" s="1" customFormat="1" ht="46.5" customHeight="1">
      <c r="A87" s="405"/>
      <c r="B87" s="188"/>
      <c r="C87" s="409"/>
      <c r="D87" s="167"/>
      <c r="E87" s="181"/>
      <c r="F87" s="410"/>
      <c r="G87" s="722"/>
      <c r="H87" s="414"/>
      <c r="I87" s="113"/>
      <c r="J87" s="113"/>
      <c r="K87" s="190" t="s">
        <v>210</v>
      </c>
      <c r="L87" s="166">
        <v>2013</v>
      </c>
      <c r="M87" s="166">
        <v>285</v>
      </c>
      <c r="N87" s="187"/>
      <c r="O87" s="113"/>
      <c r="P87" s="167"/>
      <c r="Q87" s="181"/>
      <c r="R87" s="448" t="s">
        <v>418</v>
      </c>
      <c r="S87" s="182"/>
      <c r="T87" s="191"/>
      <c r="U87" s="15"/>
      <c r="V87" s="81"/>
    </row>
    <row r="88" spans="1:22" s="1" customFormat="1" ht="36" customHeight="1">
      <c r="A88" s="405"/>
      <c r="B88" s="188"/>
      <c r="C88" s="409"/>
      <c r="D88" s="167"/>
      <c r="E88" s="181"/>
      <c r="F88" s="410"/>
      <c r="G88" s="722"/>
      <c r="H88" s="414"/>
      <c r="I88" s="113"/>
      <c r="J88" s="113"/>
      <c r="K88" s="190"/>
      <c r="L88" s="166"/>
      <c r="M88" s="166"/>
      <c r="N88" s="187"/>
      <c r="O88" s="113"/>
      <c r="P88" s="167"/>
      <c r="Q88" s="181"/>
      <c r="R88" s="448" t="s">
        <v>417</v>
      </c>
      <c r="S88" s="182"/>
      <c r="T88" s="436"/>
      <c r="U88" s="15"/>
      <c r="V88" s="15"/>
    </row>
    <row r="89" spans="1:22" s="1" customFormat="1" ht="27" customHeight="1">
      <c r="A89" s="378"/>
      <c r="B89" s="188"/>
      <c r="C89" s="374"/>
      <c r="D89" s="167"/>
      <c r="E89" s="181"/>
      <c r="F89" s="381"/>
      <c r="G89" s="167"/>
      <c r="H89" s="383"/>
      <c r="I89" s="113"/>
      <c r="J89" s="113"/>
      <c r="K89" s="190"/>
      <c r="L89" s="166"/>
      <c r="M89" s="166"/>
      <c r="N89" s="187"/>
      <c r="O89" s="113"/>
      <c r="P89" s="167"/>
      <c r="Q89" s="181"/>
      <c r="R89" s="448" t="s">
        <v>419</v>
      </c>
      <c r="S89" s="182"/>
      <c r="T89" s="191"/>
      <c r="U89" s="15"/>
      <c r="V89" s="15"/>
    </row>
    <row r="90" spans="1:20" s="1" customFormat="1" ht="26.25" customHeight="1">
      <c r="A90" s="379"/>
      <c r="B90" s="106"/>
      <c r="C90" s="385"/>
      <c r="D90" s="103"/>
      <c r="E90" s="56"/>
      <c r="F90" s="380"/>
      <c r="G90" s="103"/>
      <c r="H90" s="384"/>
      <c r="I90" s="47"/>
      <c r="J90" s="47"/>
      <c r="K90" s="189"/>
      <c r="L90" s="124"/>
      <c r="M90" s="124"/>
      <c r="N90" s="102"/>
      <c r="O90" s="47"/>
      <c r="P90" s="103"/>
      <c r="Q90" s="56"/>
      <c r="R90" s="449" t="s">
        <v>420</v>
      </c>
      <c r="S90" s="6"/>
      <c r="T90" s="436"/>
    </row>
    <row r="91" spans="1:20" s="1" customFormat="1" ht="30.75" customHeight="1">
      <c r="A91" s="377">
        <v>18</v>
      </c>
      <c r="B91" s="133" t="s">
        <v>256</v>
      </c>
      <c r="C91" s="373" t="s">
        <v>65</v>
      </c>
      <c r="D91" s="114" t="s">
        <v>35</v>
      </c>
      <c r="E91" s="112" t="s">
        <v>44</v>
      </c>
      <c r="F91" s="396">
        <v>43009</v>
      </c>
      <c r="G91" s="114" t="s">
        <v>254</v>
      </c>
      <c r="H91" s="382">
        <v>42739</v>
      </c>
      <c r="I91" s="112">
        <f>2017-2010</f>
        <v>7</v>
      </c>
      <c r="J91" s="135">
        <v>5</v>
      </c>
      <c r="K91" s="114" t="s">
        <v>134</v>
      </c>
      <c r="L91" s="46">
        <v>2011</v>
      </c>
      <c r="M91" s="135">
        <v>210</v>
      </c>
      <c r="N91" s="112" t="s">
        <v>50</v>
      </c>
      <c r="O91" s="112">
        <v>2007</v>
      </c>
      <c r="P91" s="114" t="s">
        <v>62</v>
      </c>
      <c r="Q91" s="112">
        <f>2019-1985</f>
        <v>34</v>
      </c>
      <c r="R91" s="450" t="s">
        <v>396</v>
      </c>
      <c r="S91" s="16"/>
      <c r="T91" s="436"/>
    </row>
    <row r="92" spans="1:20" s="1" customFormat="1" ht="25.5" customHeight="1">
      <c r="A92" s="378"/>
      <c r="B92" s="197"/>
      <c r="C92" s="374"/>
      <c r="D92" s="167"/>
      <c r="E92" s="187"/>
      <c r="F92" s="397"/>
      <c r="G92" s="167"/>
      <c r="H92" s="383"/>
      <c r="I92" s="187"/>
      <c r="J92" s="198"/>
      <c r="K92" s="167" t="s">
        <v>63</v>
      </c>
      <c r="L92" s="274">
        <v>2011</v>
      </c>
      <c r="M92" s="275">
        <v>216</v>
      </c>
      <c r="N92" s="270" t="s">
        <v>52</v>
      </c>
      <c r="O92" s="270">
        <v>2012</v>
      </c>
      <c r="P92" s="232" t="s">
        <v>135</v>
      </c>
      <c r="Q92" s="270"/>
      <c r="R92" s="451" t="s">
        <v>397</v>
      </c>
      <c r="S92" s="182"/>
      <c r="T92" s="436"/>
    </row>
    <row r="93" spans="1:20" s="1" customFormat="1" ht="27" customHeight="1">
      <c r="A93" s="379"/>
      <c r="B93" s="125"/>
      <c r="C93" s="122"/>
      <c r="D93" s="4"/>
      <c r="E93" s="5"/>
      <c r="F93" s="126"/>
      <c r="G93" s="127"/>
      <c r="H93" s="128"/>
      <c r="I93" s="5"/>
      <c r="J93" s="5"/>
      <c r="K93" s="103"/>
      <c r="L93" s="129"/>
      <c r="M93" s="130"/>
      <c r="N93" s="5"/>
      <c r="O93" s="5"/>
      <c r="P93" s="4"/>
      <c r="Q93" s="5"/>
      <c r="R93" s="452" t="s">
        <v>364</v>
      </c>
      <c r="S93" s="6"/>
      <c r="T93" s="436"/>
    </row>
    <row r="94" spans="1:20" s="1" customFormat="1" ht="30.75" customHeight="1">
      <c r="A94" s="336">
        <v>19</v>
      </c>
      <c r="B94" s="226" t="s">
        <v>156</v>
      </c>
      <c r="C94" s="339" t="s">
        <v>157</v>
      </c>
      <c r="D94" s="114" t="s">
        <v>158</v>
      </c>
      <c r="E94" s="179" t="s">
        <v>357</v>
      </c>
      <c r="F94" s="342">
        <v>42095</v>
      </c>
      <c r="G94" s="114" t="s">
        <v>48</v>
      </c>
      <c r="H94" s="354">
        <v>42217</v>
      </c>
      <c r="I94" s="46">
        <v>10</v>
      </c>
      <c r="J94" s="123">
        <v>0</v>
      </c>
      <c r="K94" s="134" t="s">
        <v>78</v>
      </c>
      <c r="L94" s="123">
        <v>2010</v>
      </c>
      <c r="M94" s="123">
        <v>135</v>
      </c>
      <c r="N94" s="112" t="s">
        <v>70</v>
      </c>
      <c r="O94" s="46">
        <v>2000</v>
      </c>
      <c r="P94" s="114" t="s">
        <v>51</v>
      </c>
      <c r="Q94" s="46">
        <f>2019-1976</f>
        <v>43</v>
      </c>
      <c r="R94" s="225" t="s">
        <v>398</v>
      </c>
      <c r="S94" s="16"/>
      <c r="T94" s="436"/>
    </row>
    <row r="95" spans="1:20" s="1" customFormat="1" ht="38.25" customHeight="1">
      <c r="A95" s="379"/>
      <c r="B95" s="106"/>
      <c r="C95" s="385"/>
      <c r="D95" s="103"/>
      <c r="E95" s="56"/>
      <c r="F95" s="380"/>
      <c r="G95" s="103"/>
      <c r="H95" s="380"/>
      <c r="I95" s="47"/>
      <c r="J95" s="124"/>
      <c r="K95" s="189"/>
      <c r="L95" s="124"/>
      <c r="M95" s="124"/>
      <c r="N95" s="102" t="s">
        <v>52</v>
      </c>
      <c r="O95" s="47">
        <v>2013</v>
      </c>
      <c r="P95" s="103" t="s">
        <v>159</v>
      </c>
      <c r="Q95" s="47"/>
      <c r="R95" s="440" t="s">
        <v>399</v>
      </c>
      <c r="S95" s="6"/>
      <c r="T95" s="436"/>
    </row>
    <row r="96" spans="1:20" s="1" customFormat="1" ht="39" customHeight="1">
      <c r="A96" s="337">
        <v>20</v>
      </c>
      <c r="B96" s="370" t="s">
        <v>362</v>
      </c>
      <c r="C96" s="340" t="s">
        <v>343</v>
      </c>
      <c r="D96" s="167" t="s">
        <v>349</v>
      </c>
      <c r="E96" s="181" t="s">
        <v>347</v>
      </c>
      <c r="F96" s="343">
        <v>42461</v>
      </c>
      <c r="G96" s="167" t="s">
        <v>348</v>
      </c>
      <c r="H96" s="347">
        <v>43255</v>
      </c>
      <c r="I96" s="113">
        <v>9</v>
      </c>
      <c r="J96" s="113">
        <v>9</v>
      </c>
      <c r="K96" s="190" t="s">
        <v>350</v>
      </c>
      <c r="L96" s="166">
        <v>2010</v>
      </c>
      <c r="M96" s="166">
        <v>90</v>
      </c>
      <c r="N96" s="187" t="s">
        <v>71</v>
      </c>
      <c r="O96" s="113"/>
      <c r="P96" s="167" t="s">
        <v>351</v>
      </c>
      <c r="Q96" s="113">
        <f>2019-1986</f>
        <v>33</v>
      </c>
      <c r="R96" s="429" t="s">
        <v>344</v>
      </c>
      <c r="S96" s="182"/>
      <c r="T96" s="436"/>
    </row>
    <row r="97" spans="1:20" s="1" customFormat="1" ht="39" customHeight="1">
      <c r="A97" s="352"/>
      <c r="B97" s="369"/>
      <c r="C97" s="353"/>
      <c r="D97" s="167"/>
      <c r="E97" s="181"/>
      <c r="F97" s="355" t="s">
        <v>346</v>
      </c>
      <c r="G97" s="167"/>
      <c r="H97" s="356"/>
      <c r="I97" s="113"/>
      <c r="J97" s="113"/>
      <c r="K97" s="190"/>
      <c r="L97" s="166"/>
      <c r="M97" s="166"/>
      <c r="N97" s="187" t="s">
        <v>50</v>
      </c>
      <c r="O97" s="113"/>
      <c r="P97" s="167" t="s">
        <v>352</v>
      </c>
      <c r="Q97" s="113"/>
      <c r="R97" s="429" t="s">
        <v>368</v>
      </c>
      <c r="S97" s="182"/>
      <c r="T97" s="436"/>
    </row>
    <row r="98" spans="1:20" s="1" customFormat="1" ht="39" customHeight="1">
      <c r="A98" s="337"/>
      <c r="B98" s="188"/>
      <c r="C98" s="340"/>
      <c r="D98" s="167"/>
      <c r="E98" s="181"/>
      <c r="F98" s="343"/>
      <c r="G98" s="167"/>
      <c r="H98" s="347"/>
      <c r="I98" s="113"/>
      <c r="J98" s="113"/>
      <c r="K98" s="190"/>
      <c r="L98" s="166"/>
      <c r="M98" s="166"/>
      <c r="N98" s="187" t="s">
        <v>52</v>
      </c>
      <c r="O98" s="113"/>
      <c r="P98" s="167" t="s">
        <v>353</v>
      </c>
      <c r="Q98" s="113"/>
      <c r="R98" s="118" t="s">
        <v>365</v>
      </c>
      <c r="S98" s="182"/>
      <c r="T98" s="436"/>
    </row>
    <row r="99" spans="1:20" s="1" customFormat="1" ht="37.5" customHeight="1">
      <c r="A99" s="402"/>
      <c r="B99" s="106"/>
      <c r="C99" s="412"/>
      <c r="D99" s="103"/>
      <c r="E99" s="56"/>
      <c r="F99" s="404"/>
      <c r="G99" s="103"/>
      <c r="H99" s="415"/>
      <c r="I99" s="47"/>
      <c r="J99" s="47"/>
      <c r="K99" s="189"/>
      <c r="L99" s="124"/>
      <c r="M99" s="124"/>
      <c r="N99" s="102"/>
      <c r="O99" s="47"/>
      <c r="P99" s="103"/>
      <c r="Q99" s="47"/>
      <c r="R99" s="440" t="s">
        <v>369</v>
      </c>
      <c r="S99" s="6"/>
      <c r="T99" s="436"/>
    </row>
    <row r="100" spans="1:20" s="1" customFormat="1" ht="37.5" customHeight="1">
      <c r="A100" s="50"/>
      <c r="B100" s="457"/>
      <c r="C100" s="51"/>
      <c r="D100" s="455"/>
      <c r="E100" s="54"/>
      <c r="F100" s="52"/>
      <c r="G100" s="455"/>
      <c r="H100" s="53"/>
      <c r="I100" s="54"/>
      <c r="J100" s="54"/>
      <c r="K100" s="458"/>
      <c r="L100" s="456"/>
      <c r="M100" s="456"/>
      <c r="N100" s="459"/>
      <c r="O100" s="54"/>
      <c r="P100" s="455"/>
      <c r="Q100" s="54"/>
      <c r="R100" s="460"/>
      <c r="S100" s="17"/>
      <c r="T100" s="15"/>
    </row>
    <row r="101" spans="1:20" ht="24.75" customHeight="1">
      <c r="A101" s="371">
        <v>21</v>
      </c>
      <c r="B101" s="201" t="s">
        <v>28</v>
      </c>
      <c r="C101" s="408" t="s">
        <v>64</v>
      </c>
      <c r="D101" s="114" t="s">
        <v>37</v>
      </c>
      <c r="E101" s="46" t="s">
        <v>125</v>
      </c>
      <c r="F101" s="403">
        <v>42095</v>
      </c>
      <c r="G101" s="114" t="s">
        <v>48</v>
      </c>
      <c r="H101" s="413">
        <v>42739</v>
      </c>
      <c r="I101" s="123">
        <v>8</v>
      </c>
      <c r="J101" s="123">
        <v>0</v>
      </c>
      <c r="K101" s="114" t="s">
        <v>63</v>
      </c>
      <c r="L101" s="123">
        <v>2012</v>
      </c>
      <c r="M101" s="123">
        <v>216</v>
      </c>
      <c r="N101" s="46" t="s">
        <v>50</v>
      </c>
      <c r="O101" s="46">
        <v>2014</v>
      </c>
      <c r="P101" s="701" t="s">
        <v>60</v>
      </c>
      <c r="Q101" s="46">
        <f>2019-1982</f>
        <v>37</v>
      </c>
      <c r="R101" s="450" t="s">
        <v>366</v>
      </c>
      <c r="S101" s="115"/>
      <c r="T101" s="434"/>
    </row>
    <row r="102" spans="1:20" ht="39.75" customHeight="1">
      <c r="A102" s="363"/>
      <c r="B102" s="32"/>
      <c r="C102" s="412"/>
      <c r="D102" s="103"/>
      <c r="E102" s="47"/>
      <c r="F102" s="404"/>
      <c r="G102" s="103"/>
      <c r="H102" s="415"/>
      <c r="I102" s="124"/>
      <c r="J102" s="47"/>
      <c r="K102" s="103"/>
      <c r="L102" s="124"/>
      <c r="M102" s="124"/>
      <c r="N102" s="47" t="s">
        <v>214</v>
      </c>
      <c r="O102" s="47" t="s">
        <v>345</v>
      </c>
      <c r="P102" s="706"/>
      <c r="Q102" s="47"/>
      <c r="R102" s="452" t="s">
        <v>400</v>
      </c>
      <c r="S102" s="132"/>
      <c r="T102" s="434"/>
    </row>
    <row r="103" spans="1:19" s="31" customFormat="1" ht="30.75" customHeight="1">
      <c r="A103" s="332">
        <v>22</v>
      </c>
      <c r="B103" s="119" t="s">
        <v>311</v>
      </c>
      <c r="C103" s="331" t="s">
        <v>64</v>
      </c>
      <c r="D103" s="372" t="s">
        <v>360</v>
      </c>
      <c r="E103" s="360" t="s">
        <v>46</v>
      </c>
      <c r="F103" s="357">
        <v>42644</v>
      </c>
      <c r="G103" s="114" t="str">
        <f>G91</f>
        <v>Kasubag Keuangan</v>
      </c>
      <c r="H103" s="333">
        <v>42739</v>
      </c>
      <c r="I103" s="358">
        <v>10</v>
      </c>
      <c r="J103" s="204">
        <v>0</v>
      </c>
      <c r="K103" s="114" t="s">
        <v>63</v>
      </c>
      <c r="L103" s="123">
        <v>2011</v>
      </c>
      <c r="M103" s="358" t="s">
        <v>49</v>
      </c>
      <c r="N103" s="358" t="s">
        <v>71</v>
      </c>
      <c r="O103" s="358">
        <v>2007</v>
      </c>
      <c r="P103" s="359" t="s">
        <v>72</v>
      </c>
      <c r="Q103" s="46">
        <f>2019-1986</f>
        <v>33</v>
      </c>
      <c r="R103" s="411" t="s">
        <v>170</v>
      </c>
      <c r="S103" s="331"/>
    </row>
    <row r="104" spans="1:19" s="31" customFormat="1" ht="18.75" customHeight="1">
      <c r="A104" s="378"/>
      <c r="B104" s="177"/>
      <c r="C104" s="374"/>
      <c r="D104" s="428"/>
      <c r="E104" s="394"/>
      <c r="F104" s="386"/>
      <c r="G104" s="167"/>
      <c r="H104" s="383"/>
      <c r="I104" s="388"/>
      <c r="J104" s="207"/>
      <c r="K104" s="167"/>
      <c r="L104" s="166"/>
      <c r="M104" s="388"/>
      <c r="N104" s="388" t="s">
        <v>50</v>
      </c>
      <c r="O104" s="388"/>
      <c r="P104" s="391"/>
      <c r="Q104" s="113"/>
      <c r="R104" s="453" t="s">
        <v>367</v>
      </c>
      <c r="S104" s="374"/>
    </row>
    <row r="105" spans="1:19" s="31" customFormat="1" ht="24.75" customHeight="1">
      <c r="A105" s="379"/>
      <c r="B105" s="32"/>
      <c r="C105" s="385"/>
      <c r="D105" s="441"/>
      <c r="E105" s="395"/>
      <c r="F105" s="387"/>
      <c r="G105" s="103"/>
      <c r="H105" s="384"/>
      <c r="I105" s="389"/>
      <c r="J105" s="210"/>
      <c r="K105" s="103"/>
      <c r="L105" s="124"/>
      <c r="M105" s="389"/>
      <c r="N105" s="389"/>
      <c r="O105" s="389"/>
      <c r="P105" s="136"/>
      <c r="Q105" s="47"/>
      <c r="R105" s="454" t="s">
        <v>402</v>
      </c>
      <c r="S105" s="385"/>
    </row>
    <row r="106" ht="8.25" customHeight="1"/>
    <row r="107" spans="5:17" ht="8.25" customHeight="1">
      <c r="E107" s="423"/>
      <c r="F107" s="423"/>
      <c r="I107" s="423"/>
      <c r="J107" s="423"/>
      <c r="L107" s="423"/>
      <c r="M107" s="423"/>
      <c r="N107" s="423"/>
      <c r="O107" s="423"/>
      <c r="Q107" s="423"/>
    </row>
    <row r="108" spans="16:19" ht="18.75" customHeight="1">
      <c r="P108" s="698" t="s">
        <v>358</v>
      </c>
      <c r="Q108" s="698"/>
      <c r="R108" s="698"/>
      <c r="S108" s="698"/>
    </row>
    <row r="109" spans="2:19" ht="15.75">
      <c r="B109" s="11" t="s">
        <v>274</v>
      </c>
      <c r="P109" s="696" t="s">
        <v>359</v>
      </c>
      <c r="Q109" s="696"/>
      <c r="R109" s="696"/>
      <c r="S109" s="696"/>
    </row>
    <row r="110" spans="16:19" ht="15.75">
      <c r="P110" s="696" t="s">
        <v>73</v>
      </c>
      <c r="Q110" s="696"/>
      <c r="R110" s="696"/>
      <c r="S110" s="696"/>
    </row>
    <row r="111" spans="16:19" ht="15.75">
      <c r="P111" s="698" t="s">
        <v>211</v>
      </c>
      <c r="Q111" s="698"/>
      <c r="R111" s="698"/>
      <c r="S111" s="698"/>
    </row>
    <row r="112" spans="16:19" ht="37.5" customHeight="1">
      <c r="P112" s="213"/>
      <c r="Q112" s="330"/>
      <c r="R112" s="99"/>
      <c r="S112" s="98"/>
    </row>
    <row r="113" spans="16:19" ht="15.75" customHeight="1">
      <c r="P113" s="213"/>
      <c r="Q113" s="330"/>
      <c r="R113" s="99"/>
      <c r="S113" s="98"/>
    </row>
    <row r="114" spans="16:19" ht="15.75">
      <c r="P114" s="697" t="s">
        <v>216</v>
      </c>
      <c r="Q114" s="697"/>
      <c r="R114" s="697"/>
      <c r="S114" s="697"/>
    </row>
    <row r="115" spans="16:19" ht="15.75">
      <c r="P115" s="698" t="s">
        <v>212</v>
      </c>
      <c r="Q115" s="698"/>
      <c r="R115" s="698"/>
      <c r="S115" s="698"/>
    </row>
    <row r="116" spans="16:19" ht="15.75">
      <c r="P116" s="214"/>
      <c r="Q116" s="329"/>
      <c r="R116" s="101"/>
      <c r="S116" s="100"/>
    </row>
  </sheetData>
  <sheetProtection/>
  <mergeCells count="81">
    <mergeCell ref="E27:E31"/>
    <mergeCell ref="D27:D31"/>
    <mergeCell ref="A27:A31"/>
    <mergeCell ref="P115:S115"/>
    <mergeCell ref="P108:S108"/>
    <mergeCell ref="P109:S109"/>
    <mergeCell ref="P110:S110"/>
    <mergeCell ref="P111:S111"/>
    <mergeCell ref="C48:C49"/>
    <mergeCell ref="D48:D49"/>
    <mergeCell ref="P114:S114"/>
    <mergeCell ref="P9:P11"/>
    <mergeCell ref="P7:P8"/>
    <mergeCell ref="I16:I26"/>
    <mergeCell ref="J16:J26"/>
    <mergeCell ref="K27:K28"/>
    <mergeCell ref="P101:P102"/>
    <mergeCell ref="I7:I12"/>
    <mergeCell ref="Q7:Q12"/>
    <mergeCell ref="S45:S47"/>
    <mergeCell ref="S4:S5"/>
    <mergeCell ref="J7:J12"/>
    <mergeCell ref="P18:P19"/>
    <mergeCell ref="P27:P28"/>
    <mergeCell ref="I4:J4"/>
    <mergeCell ref="K4:M4"/>
    <mergeCell ref="N4:P4"/>
    <mergeCell ref="A1:S1"/>
    <mergeCell ref="A2:S2"/>
    <mergeCell ref="A4:A5"/>
    <mergeCell ref="B4:B5"/>
    <mergeCell ref="C4:C5"/>
    <mergeCell ref="D4:D5"/>
    <mergeCell ref="E4:F4"/>
    <mergeCell ref="G4:H4"/>
    <mergeCell ref="Q4:Q5"/>
    <mergeCell ref="R4:R5"/>
    <mergeCell ref="D7:D12"/>
    <mergeCell ref="E7:E12"/>
    <mergeCell ref="F7:F12"/>
    <mergeCell ref="G7:G12"/>
    <mergeCell ref="H7:H12"/>
    <mergeCell ref="F16:F26"/>
    <mergeCell ref="G16:G26"/>
    <mergeCell ref="H16:H26"/>
    <mergeCell ref="G57:G59"/>
    <mergeCell ref="G86:G88"/>
    <mergeCell ref="A45:A47"/>
    <mergeCell ref="D45:D47"/>
    <mergeCell ref="E45:E47"/>
    <mergeCell ref="F45:F47"/>
    <mergeCell ref="G45:G47"/>
    <mergeCell ref="G75:G76"/>
    <mergeCell ref="G72:G73"/>
    <mergeCell ref="G77:G78"/>
    <mergeCell ref="I45:I47"/>
    <mergeCell ref="J45:J47"/>
    <mergeCell ref="K45:K47"/>
    <mergeCell ref="L45:L47"/>
    <mergeCell ref="M45:M47"/>
    <mergeCell ref="N45:N47"/>
    <mergeCell ref="D38:D39"/>
    <mergeCell ref="G38:G40"/>
    <mergeCell ref="P39:P40"/>
    <mergeCell ref="H45:H47"/>
    <mergeCell ref="A16:A26"/>
    <mergeCell ref="D16:D26"/>
    <mergeCell ref="E16:E26"/>
    <mergeCell ref="H27:H31"/>
    <mergeCell ref="G27:G31"/>
    <mergeCell ref="F27:F31"/>
    <mergeCell ref="R40:R41"/>
    <mergeCell ref="G61:G62"/>
    <mergeCell ref="G67:G71"/>
    <mergeCell ref="G54:G56"/>
    <mergeCell ref="G48:G53"/>
    <mergeCell ref="D32:D33"/>
    <mergeCell ref="G32:G33"/>
    <mergeCell ref="O45:O47"/>
    <mergeCell ref="P45:P47"/>
    <mergeCell ref="Q45:Q47"/>
  </mergeCells>
  <printOptions/>
  <pageMargins left="1.18" right="0.1968503937007874" top="0.81" bottom="0.9" header="0.21" footer="0.17"/>
  <pageSetup horizontalDpi="300" verticalDpi="300" orientation="landscape" paperSize="5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32"/>
  <sheetViews>
    <sheetView zoomScalePageLayoutView="0" workbookViewId="0" topLeftCell="A1">
      <selection activeCell="G125" sqref="G125"/>
    </sheetView>
  </sheetViews>
  <sheetFormatPr defaultColWidth="9.140625" defaultRowHeight="15"/>
  <cols>
    <col min="1" max="1" width="3.57421875" style="41" customWidth="1"/>
    <col min="2" max="2" width="30.421875" style="11" customWidth="1"/>
    <col min="3" max="3" width="9.8515625" style="14" customWidth="1"/>
    <col min="4" max="4" width="10.140625" style="111" customWidth="1"/>
    <col min="5" max="5" width="5.57421875" style="328" customWidth="1"/>
    <col min="6" max="6" width="10.28125" style="328" customWidth="1"/>
    <col min="7" max="7" width="10.57421875" style="111" customWidth="1"/>
    <col min="8" max="8" width="10.00390625" style="28" customWidth="1"/>
    <col min="9" max="9" width="4.57421875" style="328" customWidth="1"/>
    <col min="10" max="10" width="5.140625" style="328" customWidth="1"/>
    <col min="11" max="11" width="11.00390625" style="111" customWidth="1"/>
    <col min="12" max="12" width="5.7109375" style="328" customWidth="1"/>
    <col min="13" max="13" width="5.57421875" style="328" customWidth="1"/>
    <col min="14" max="14" width="6.28125" style="328" customWidth="1"/>
    <col min="15" max="15" width="5.140625" style="328" customWidth="1"/>
    <col min="16" max="16" width="11.7109375" style="111" customWidth="1"/>
    <col min="17" max="17" width="4.57421875" style="328" customWidth="1"/>
    <col min="18" max="18" width="26.00390625" style="14" customWidth="1"/>
    <col min="19" max="19" width="6.7109375" style="2" customWidth="1"/>
    <col min="20" max="20" width="9.00390625" style="0" customWidth="1"/>
    <col min="21" max="21" width="1.7109375" style="0" customWidth="1"/>
    <col min="22" max="22" width="17.8515625" style="0" customWidth="1"/>
  </cols>
  <sheetData>
    <row r="1" spans="1:19" ht="15">
      <c r="A1" s="739" t="s">
        <v>0</v>
      </c>
      <c r="B1" s="739"/>
      <c r="C1" s="739"/>
      <c r="D1" s="739"/>
      <c r="E1" s="739"/>
      <c r="F1" s="739"/>
      <c r="G1" s="739"/>
      <c r="H1" s="739"/>
      <c r="I1" s="739"/>
      <c r="J1" s="739"/>
      <c r="K1" s="739"/>
      <c r="L1" s="739"/>
      <c r="M1" s="739"/>
      <c r="N1" s="739"/>
      <c r="O1" s="739"/>
      <c r="P1" s="739"/>
      <c r="Q1" s="739"/>
      <c r="R1" s="739"/>
      <c r="S1" s="739"/>
    </row>
    <row r="2" spans="1:19" ht="15">
      <c r="A2" s="739" t="s">
        <v>315</v>
      </c>
      <c r="B2" s="739"/>
      <c r="C2" s="739"/>
      <c r="D2" s="739"/>
      <c r="E2" s="739"/>
      <c r="F2" s="739"/>
      <c r="G2" s="739"/>
      <c r="H2" s="739"/>
      <c r="I2" s="739"/>
      <c r="J2" s="739"/>
      <c r="K2" s="739"/>
      <c r="L2" s="739"/>
      <c r="M2" s="739"/>
      <c r="N2" s="739"/>
      <c r="O2" s="739"/>
      <c r="P2" s="739"/>
      <c r="Q2" s="739"/>
      <c r="R2" s="739"/>
      <c r="S2" s="739"/>
    </row>
    <row r="3" spans="1:19" ht="15">
      <c r="A3" s="97"/>
      <c r="B3" s="105"/>
      <c r="C3" s="215"/>
      <c r="D3" s="109"/>
      <c r="E3" s="97"/>
      <c r="F3" s="97"/>
      <c r="G3" s="109"/>
      <c r="H3" s="97"/>
      <c r="I3" s="97"/>
      <c r="J3" s="97"/>
      <c r="K3" s="109"/>
      <c r="L3" s="97"/>
      <c r="M3" s="97"/>
      <c r="N3" s="97"/>
      <c r="O3" s="97"/>
      <c r="P3" s="109"/>
      <c r="Q3" s="97"/>
      <c r="R3" s="97"/>
      <c r="S3" s="97"/>
    </row>
    <row r="4" spans="1:19" s="9" customFormat="1" ht="21.75" customHeight="1">
      <c r="A4" s="728" t="s">
        <v>40</v>
      </c>
      <c r="B4" s="729" t="s">
        <v>1</v>
      </c>
      <c r="C4" s="661" t="s">
        <v>2</v>
      </c>
      <c r="D4" s="730" t="s">
        <v>3</v>
      </c>
      <c r="E4" s="731" t="s">
        <v>4</v>
      </c>
      <c r="F4" s="732"/>
      <c r="G4" s="731" t="s">
        <v>7</v>
      </c>
      <c r="H4" s="732"/>
      <c r="I4" s="731" t="s">
        <v>9</v>
      </c>
      <c r="J4" s="732"/>
      <c r="K4" s="731" t="s">
        <v>12</v>
      </c>
      <c r="L4" s="736"/>
      <c r="M4" s="732"/>
      <c r="N4" s="731" t="s">
        <v>15</v>
      </c>
      <c r="O4" s="736"/>
      <c r="P4" s="732"/>
      <c r="Q4" s="730" t="s">
        <v>18</v>
      </c>
      <c r="R4" s="740" t="s">
        <v>19</v>
      </c>
      <c r="S4" s="730" t="s">
        <v>20</v>
      </c>
    </row>
    <row r="5" spans="1:19" s="9" customFormat="1" ht="24" customHeight="1">
      <c r="A5" s="658"/>
      <c r="B5" s="660"/>
      <c r="C5" s="662"/>
      <c r="D5" s="662"/>
      <c r="E5" s="327" t="s">
        <v>5</v>
      </c>
      <c r="F5" s="327" t="s">
        <v>6</v>
      </c>
      <c r="G5" s="183" t="s">
        <v>8</v>
      </c>
      <c r="H5" s="29" t="s">
        <v>6</v>
      </c>
      <c r="I5" s="327" t="s">
        <v>10</v>
      </c>
      <c r="J5" s="327" t="s">
        <v>11</v>
      </c>
      <c r="K5" s="183" t="s">
        <v>13</v>
      </c>
      <c r="L5" s="327" t="s">
        <v>10</v>
      </c>
      <c r="M5" s="327" t="s">
        <v>14</v>
      </c>
      <c r="N5" s="327" t="s">
        <v>16</v>
      </c>
      <c r="O5" s="327" t="s">
        <v>10</v>
      </c>
      <c r="P5" s="183" t="s">
        <v>17</v>
      </c>
      <c r="Q5" s="662"/>
      <c r="R5" s="667"/>
      <c r="S5" s="662"/>
    </row>
    <row r="6" spans="1:19" s="1" customFormat="1" ht="17.25" customHeight="1">
      <c r="A6" s="8">
        <v>1</v>
      </c>
      <c r="B6" s="12">
        <v>2</v>
      </c>
      <c r="C6" s="122">
        <v>3</v>
      </c>
      <c r="D6" s="6">
        <v>4</v>
      </c>
      <c r="E6" s="7">
        <v>5</v>
      </c>
      <c r="F6" s="7">
        <v>6</v>
      </c>
      <c r="G6" s="7">
        <v>7</v>
      </c>
      <c r="H6" s="30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6">
        <v>17</v>
      </c>
      <c r="R6" s="7">
        <v>18</v>
      </c>
      <c r="S6" s="7">
        <v>19</v>
      </c>
    </row>
    <row r="7" spans="1:19" s="31" customFormat="1" ht="35.25" customHeight="1">
      <c r="A7" s="297">
        <v>1</v>
      </c>
      <c r="B7" s="149" t="s">
        <v>21</v>
      </c>
      <c r="C7" s="37" t="s">
        <v>75</v>
      </c>
      <c r="D7" s="37" t="s">
        <v>104</v>
      </c>
      <c r="E7" s="60" t="s">
        <v>124</v>
      </c>
      <c r="F7" s="58">
        <v>41278</v>
      </c>
      <c r="G7" s="37" t="s">
        <v>47</v>
      </c>
      <c r="H7" s="59">
        <v>42739</v>
      </c>
      <c r="I7" s="60">
        <f>2017-1983</f>
        <v>34</v>
      </c>
      <c r="J7" s="160">
        <v>3</v>
      </c>
      <c r="K7" s="37" t="s">
        <v>67</v>
      </c>
      <c r="L7" s="60">
        <v>2010</v>
      </c>
      <c r="M7" s="60">
        <v>360</v>
      </c>
      <c r="N7" s="60" t="s">
        <v>50</v>
      </c>
      <c r="O7" s="60">
        <v>2002</v>
      </c>
      <c r="P7" s="37" t="s">
        <v>51</v>
      </c>
      <c r="Q7" s="60">
        <f>2017-1958</f>
        <v>59</v>
      </c>
      <c r="R7" s="37" t="s">
        <v>219</v>
      </c>
      <c r="S7" s="689"/>
    </row>
    <row r="8" spans="1:19" s="31" customFormat="1" ht="23.25" customHeight="1">
      <c r="A8" s="291"/>
      <c r="B8" s="150"/>
      <c r="C8" s="57"/>
      <c r="D8" s="57"/>
      <c r="E8" s="153"/>
      <c r="F8" s="154"/>
      <c r="G8" s="57"/>
      <c r="H8" s="158"/>
      <c r="I8" s="153"/>
      <c r="J8" s="161"/>
      <c r="K8" s="57" t="s">
        <v>271</v>
      </c>
      <c r="L8" s="153"/>
      <c r="M8" s="153"/>
      <c r="N8" s="153"/>
      <c r="O8" s="153"/>
      <c r="P8" s="57"/>
      <c r="Q8" s="153"/>
      <c r="R8" s="57" t="s">
        <v>220</v>
      </c>
      <c r="S8" s="699"/>
    </row>
    <row r="9" spans="1:19" s="31" customFormat="1" ht="23.25" customHeight="1">
      <c r="A9" s="291"/>
      <c r="B9" s="150"/>
      <c r="C9" s="57"/>
      <c r="D9" s="57"/>
      <c r="E9" s="153"/>
      <c r="F9" s="154"/>
      <c r="G9" s="57"/>
      <c r="H9" s="158"/>
      <c r="I9" s="153"/>
      <c r="J9" s="161"/>
      <c r="K9" s="57"/>
      <c r="L9" s="153"/>
      <c r="M9" s="153"/>
      <c r="N9" s="153"/>
      <c r="O9" s="153"/>
      <c r="P9" s="57"/>
      <c r="Q9" s="153"/>
      <c r="R9" s="57" t="s">
        <v>221</v>
      </c>
      <c r="S9" s="699"/>
    </row>
    <row r="10" spans="1:19" s="31" customFormat="1" ht="23.25" customHeight="1">
      <c r="A10" s="291"/>
      <c r="B10" s="150"/>
      <c r="C10" s="57"/>
      <c r="D10" s="57"/>
      <c r="E10" s="153"/>
      <c r="F10" s="154"/>
      <c r="G10" s="57"/>
      <c r="H10" s="158"/>
      <c r="I10" s="153"/>
      <c r="J10" s="161"/>
      <c r="K10" s="57"/>
      <c r="L10" s="153"/>
      <c r="M10" s="153"/>
      <c r="N10" s="153"/>
      <c r="O10" s="153"/>
      <c r="P10" s="57"/>
      <c r="Q10" s="153"/>
      <c r="R10" s="57" t="s">
        <v>222</v>
      </c>
      <c r="S10" s="699"/>
    </row>
    <row r="11" spans="1:19" s="31" customFormat="1" ht="32.25" customHeight="1">
      <c r="A11" s="298"/>
      <c r="B11" s="48"/>
      <c r="C11" s="35"/>
      <c r="D11" s="35"/>
      <c r="E11" s="55"/>
      <c r="F11" s="155"/>
      <c r="G11" s="35"/>
      <c r="H11" s="159"/>
      <c r="I11" s="55"/>
      <c r="J11" s="162"/>
      <c r="K11" s="35"/>
      <c r="L11" s="55"/>
      <c r="M11" s="55"/>
      <c r="N11" s="55"/>
      <c r="O11" s="55"/>
      <c r="P11" s="35"/>
      <c r="Q11" s="55"/>
      <c r="R11" s="35" t="s">
        <v>223</v>
      </c>
      <c r="S11" s="690"/>
    </row>
    <row r="12" spans="1:19" s="139" customFormat="1" ht="15.75" customHeight="1">
      <c r="A12" s="681">
        <v>2</v>
      </c>
      <c r="B12" s="149" t="s">
        <v>22</v>
      </c>
      <c r="C12" s="37" t="s">
        <v>138</v>
      </c>
      <c r="D12" s="710" t="s">
        <v>29</v>
      </c>
      <c r="E12" s="689" t="s">
        <v>123</v>
      </c>
      <c r="F12" s="715">
        <v>41278</v>
      </c>
      <c r="G12" s="710" t="s">
        <v>115</v>
      </c>
      <c r="H12" s="711">
        <v>42739</v>
      </c>
      <c r="I12" s="689">
        <f>2017-1992</f>
        <v>25</v>
      </c>
      <c r="J12" s="733">
        <v>4</v>
      </c>
      <c r="K12" s="37" t="s">
        <v>210</v>
      </c>
      <c r="L12" s="37"/>
      <c r="M12" s="282"/>
      <c r="N12" s="60" t="s">
        <v>70</v>
      </c>
      <c r="O12" s="60">
        <v>1991</v>
      </c>
      <c r="P12" s="710" t="s">
        <v>133</v>
      </c>
      <c r="Q12" s="689">
        <f>2017-1966</f>
        <v>51</v>
      </c>
      <c r="R12" s="37" t="s">
        <v>284</v>
      </c>
      <c r="S12" s="138"/>
    </row>
    <row r="13" spans="1:19" s="139" customFormat="1" ht="15" customHeight="1">
      <c r="A13" s="682"/>
      <c r="B13" s="150"/>
      <c r="C13" s="170">
        <v>24231</v>
      </c>
      <c r="D13" s="700"/>
      <c r="E13" s="699"/>
      <c r="F13" s="716"/>
      <c r="G13" s="700"/>
      <c r="H13" s="712"/>
      <c r="I13" s="699"/>
      <c r="J13" s="734"/>
      <c r="K13" s="57"/>
      <c r="L13" s="57"/>
      <c r="M13" s="146"/>
      <c r="N13" s="153"/>
      <c r="O13" s="153"/>
      <c r="P13" s="700"/>
      <c r="Q13" s="699"/>
      <c r="R13" s="57" t="s">
        <v>286</v>
      </c>
      <c r="S13" s="140"/>
    </row>
    <row r="14" spans="1:19" s="139" customFormat="1" ht="14.25" customHeight="1">
      <c r="A14" s="682"/>
      <c r="B14" s="150"/>
      <c r="C14" s="57"/>
      <c r="D14" s="700"/>
      <c r="E14" s="699"/>
      <c r="F14" s="716"/>
      <c r="G14" s="700"/>
      <c r="H14" s="712"/>
      <c r="I14" s="699"/>
      <c r="J14" s="734"/>
      <c r="K14" s="57" t="s">
        <v>120</v>
      </c>
      <c r="L14" s="57">
        <v>2011</v>
      </c>
      <c r="M14" s="260" t="s">
        <v>116</v>
      </c>
      <c r="N14" s="153" t="s">
        <v>52</v>
      </c>
      <c r="O14" s="153">
        <v>2005</v>
      </c>
      <c r="P14" s="700" t="s">
        <v>215</v>
      </c>
      <c r="Q14" s="699"/>
      <c r="R14" s="57" t="s">
        <v>285</v>
      </c>
      <c r="S14" s="140"/>
    </row>
    <row r="15" spans="1:19" s="139" customFormat="1" ht="15" customHeight="1">
      <c r="A15" s="682"/>
      <c r="B15" s="150"/>
      <c r="C15" s="57"/>
      <c r="D15" s="700"/>
      <c r="E15" s="699"/>
      <c r="F15" s="716"/>
      <c r="G15" s="700"/>
      <c r="H15" s="712"/>
      <c r="I15" s="699"/>
      <c r="J15" s="734"/>
      <c r="K15" s="57"/>
      <c r="L15" s="57"/>
      <c r="M15" s="146"/>
      <c r="N15" s="153"/>
      <c r="O15" s="153"/>
      <c r="P15" s="700"/>
      <c r="Q15" s="699"/>
      <c r="R15" s="57" t="s">
        <v>287</v>
      </c>
      <c r="S15" s="140"/>
    </row>
    <row r="16" spans="1:19" s="139" customFormat="1" ht="15" customHeight="1">
      <c r="A16" s="682"/>
      <c r="B16" s="150"/>
      <c r="C16" s="57"/>
      <c r="D16" s="700"/>
      <c r="E16" s="699"/>
      <c r="F16" s="716"/>
      <c r="G16" s="700"/>
      <c r="H16" s="712"/>
      <c r="I16" s="699"/>
      <c r="J16" s="734"/>
      <c r="K16" s="57"/>
      <c r="L16" s="57"/>
      <c r="M16" s="146"/>
      <c r="N16" s="153"/>
      <c r="O16" s="153"/>
      <c r="P16" s="157"/>
      <c r="Q16" s="699"/>
      <c r="R16" s="57" t="s">
        <v>288</v>
      </c>
      <c r="S16" s="140"/>
    </row>
    <row r="17" spans="1:19" s="139" customFormat="1" ht="15" customHeight="1">
      <c r="A17" s="682"/>
      <c r="B17" s="150"/>
      <c r="C17" s="57"/>
      <c r="D17" s="700"/>
      <c r="E17" s="699"/>
      <c r="F17" s="716"/>
      <c r="G17" s="700"/>
      <c r="H17" s="712"/>
      <c r="I17" s="699"/>
      <c r="J17" s="734"/>
      <c r="K17" s="35"/>
      <c r="L17" s="35"/>
      <c r="M17" s="148"/>
      <c r="N17" s="153"/>
      <c r="O17" s="153"/>
      <c r="P17" s="157"/>
      <c r="Q17" s="699"/>
      <c r="R17" s="57" t="s">
        <v>297</v>
      </c>
      <c r="S17" s="140"/>
    </row>
    <row r="18" spans="1:19" s="139" customFormat="1" ht="21" customHeight="1">
      <c r="A18" s="297">
        <v>3</v>
      </c>
      <c r="B18" s="149" t="s">
        <v>258</v>
      </c>
      <c r="C18" s="37" t="s">
        <v>139</v>
      </c>
      <c r="D18" s="710" t="s">
        <v>259</v>
      </c>
      <c r="E18" s="60" t="str">
        <f>E12</f>
        <v>IV.B</v>
      </c>
      <c r="F18" s="58">
        <v>36617</v>
      </c>
      <c r="G18" s="710" t="s">
        <v>257</v>
      </c>
      <c r="H18" s="59">
        <v>42739</v>
      </c>
      <c r="I18" s="60">
        <f>2017-1989</f>
        <v>28</v>
      </c>
      <c r="J18" s="160">
        <v>3</v>
      </c>
      <c r="K18" s="37" t="s">
        <v>210</v>
      </c>
      <c r="L18" s="60">
        <v>2012</v>
      </c>
      <c r="M18" s="283">
        <v>360</v>
      </c>
      <c r="N18" s="60" t="s">
        <v>70</v>
      </c>
      <c r="O18" s="60">
        <v>1988</v>
      </c>
      <c r="P18" s="156" t="s">
        <v>283</v>
      </c>
      <c r="Q18" s="60">
        <f>2017-1963</f>
        <v>54</v>
      </c>
      <c r="R18" s="37" t="s">
        <v>289</v>
      </c>
      <c r="S18" s="138"/>
    </row>
    <row r="19" spans="1:19" s="139" customFormat="1" ht="32.25" customHeight="1">
      <c r="A19" s="291"/>
      <c r="B19" s="150"/>
      <c r="C19" s="280">
        <v>23193</v>
      </c>
      <c r="D19" s="700"/>
      <c r="E19" s="153"/>
      <c r="F19" s="154"/>
      <c r="G19" s="700"/>
      <c r="H19" s="158"/>
      <c r="I19" s="153"/>
      <c r="J19" s="161"/>
      <c r="K19" s="57" t="s">
        <v>120</v>
      </c>
      <c r="L19" s="153">
        <v>2013</v>
      </c>
      <c r="M19" s="284">
        <v>360</v>
      </c>
      <c r="N19" s="153" t="s">
        <v>52</v>
      </c>
      <c r="O19" s="153">
        <v>2006</v>
      </c>
      <c r="P19" s="157" t="s">
        <v>283</v>
      </c>
      <c r="Q19" s="153"/>
      <c r="R19" s="57" t="s">
        <v>290</v>
      </c>
      <c r="S19" s="140"/>
    </row>
    <row r="20" spans="1:19" s="139" customFormat="1" ht="27.75" customHeight="1">
      <c r="A20" s="291"/>
      <c r="B20" s="150"/>
      <c r="C20" s="280"/>
      <c r="D20" s="157"/>
      <c r="E20" s="153"/>
      <c r="F20" s="154"/>
      <c r="G20" s="157"/>
      <c r="H20" s="158"/>
      <c r="I20" s="153"/>
      <c r="J20" s="161"/>
      <c r="K20" s="57"/>
      <c r="L20" s="153"/>
      <c r="M20" s="284"/>
      <c r="N20" s="153"/>
      <c r="O20" s="153"/>
      <c r="P20" s="157"/>
      <c r="Q20" s="153"/>
      <c r="R20" s="57" t="s">
        <v>291</v>
      </c>
      <c r="S20" s="140"/>
    </row>
    <row r="21" spans="1:19" s="139" customFormat="1" ht="22.5" customHeight="1">
      <c r="A21" s="291"/>
      <c r="B21" s="150"/>
      <c r="C21" s="280"/>
      <c r="D21" s="157"/>
      <c r="E21" s="153"/>
      <c r="F21" s="154"/>
      <c r="G21" s="157"/>
      <c r="H21" s="158"/>
      <c r="I21" s="153"/>
      <c r="J21" s="161"/>
      <c r="K21" s="57"/>
      <c r="L21" s="153"/>
      <c r="M21" s="284"/>
      <c r="N21" s="153"/>
      <c r="O21" s="153"/>
      <c r="P21" s="157"/>
      <c r="Q21" s="153"/>
      <c r="R21" s="57" t="s">
        <v>292</v>
      </c>
      <c r="S21" s="140"/>
    </row>
    <row r="22" spans="1:19" s="139" customFormat="1" ht="28.5" customHeight="1">
      <c r="A22" s="291"/>
      <c r="B22" s="150"/>
      <c r="C22" s="57"/>
      <c r="D22" s="157"/>
      <c r="E22" s="153"/>
      <c r="F22" s="154"/>
      <c r="G22" s="157"/>
      <c r="H22" s="158"/>
      <c r="I22" s="153"/>
      <c r="J22" s="161"/>
      <c r="K22" s="57"/>
      <c r="L22" s="153"/>
      <c r="M22" s="284"/>
      <c r="N22" s="153"/>
      <c r="O22" s="153"/>
      <c r="P22" s="157"/>
      <c r="Q22" s="153"/>
      <c r="R22" s="57" t="s">
        <v>293</v>
      </c>
      <c r="S22" s="140"/>
    </row>
    <row r="23" spans="1:19" s="139" customFormat="1" ht="35.25" customHeight="1">
      <c r="A23" s="291"/>
      <c r="B23" s="150"/>
      <c r="C23" s="57"/>
      <c r="D23" s="157"/>
      <c r="E23" s="153"/>
      <c r="F23" s="154"/>
      <c r="G23" s="157"/>
      <c r="H23" s="158"/>
      <c r="I23" s="153"/>
      <c r="J23" s="161"/>
      <c r="K23" s="157"/>
      <c r="L23" s="153"/>
      <c r="M23" s="284"/>
      <c r="N23" s="153"/>
      <c r="O23" s="153"/>
      <c r="P23" s="157"/>
      <c r="Q23" s="153"/>
      <c r="R23" s="57" t="s">
        <v>294</v>
      </c>
      <c r="S23" s="140"/>
    </row>
    <row r="24" spans="1:19" s="143" customFormat="1" ht="10.5" customHeight="1">
      <c r="A24" s="681">
        <v>4</v>
      </c>
      <c r="B24" s="151" t="s">
        <v>23</v>
      </c>
      <c r="C24" s="37" t="s">
        <v>137</v>
      </c>
      <c r="D24" s="710" t="s">
        <v>30</v>
      </c>
      <c r="E24" s="741" t="s">
        <v>42</v>
      </c>
      <c r="F24" s="743">
        <v>38362</v>
      </c>
      <c r="G24" s="710" t="s">
        <v>260</v>
      </c>
      <c r="H24" s="745">
        <v>42739</v>
      </c>
      <c r="I24" s="741">
        <v>37</v>
      </c>
      <c r="J24" s="747">
        <v>6</v>
      </c>
      <c r="K24" s="710" t="s">
        <v>53</v>
      </c>
      <c r="L24" s="689" t="s">
        <v>136</v>
      </c>
      <c r="M24" s="169">
        <v>70</v>
      </c>
      <c r="N24" s="196" t="s">
        <v>70</v>
      </c>
      <c r="O24" s="196">
        <v>2006</v>
      </c>
      <c r="P24" s="156" t="s">
        <v>142</v>
      </c>
      <c r="Q24" s="741">
        <f>2017-1960</f>
        <v>57</v>
      </c>
      <c r="R24" s="37" t="s">
        <v>130</v>
      </c>
      <c r="S24" s="142"/>
    </row>
    <row r="25" spans="1:19" s="139" customFormat="1" ht="21" customHeight="1">
      <c r="A25" s="682"/>
      <c r="B25" s="152"/>
      <c r="C25" s="170">
        <v>22071</v>
      </c>
      <c r="D25" s="700"/>
      <c r="E25" s="742"/>
      <c r="F25" s="744"/>
      <c r="G25" s="700"/>
      <c r="H25" s="746"/>
      <c r="I25" s="742"/>
      <c r="J25" s="742"/>
      <c r="K25" s="700"/>
      <c r="L25" s="699"/>
      <c r="M25" s="168"/>
      <c r="N25" s="193" t="s">
        <v>52</v>
      </c>
      <c r="O25" s="193">
        <v>2008</v>
      </c>
      <c r="P25" s="157" t="s">
        <v>54</v>
      </c>
      <c r="Q25" s="742"/>
      <c r="R25" s="57" t="s">
        <v>131</v>
      </c>
      <c r="S25" s="140"/>
    </row>
    <row r="26" spans="1:19" s="139" customFormat="1" ht="10.5" customHeight="1">
      <c r="A26" s="682"/>
      <c r="B26" s="152"/>
      <c r="C26" s="57"/>
      <c r="D26" s="700"/>
      <c r="E26" s="742"/>
      <c r="F26" s="744"/>
      <c r="G26" s="700"/>
      <c r="H26" s="746"/>
      <c r="I26" s="742"/>
      <c r="J26" s="742"/>
      <c r="K26" s="700"/>
      <c r="L26" s="699"/>
      <c r="M26" s="168"/>
      <c r="N26" s="193"/>
      <c r="O26" s="193"/>
      <c r="P26" s="157"/>
      <c r="Q26" s="742"/>
      <c r="R26" s="700" t="s">
        <v>224</v>
      </c>
      <c r="S26" s="140"/>
    </row>
    <row r="27" spans="1:19" s="139" customFormat="1" ht="10.5" customHeight="1">
      <c r="A27" s="682"/>
      <c r="B27" s="152"/>
      <c r="C27" s="57"/>
      <c r="D27" s="700"/>
      <c r="E27" s="742"/>
      <c r="F27" s="744"/>
      <c r="G27" s="700"/>
      <c r="H27" s="746"/>
      <c r="I27" s="742"/>
      <c r="J27" s="742"/>
      <c r="K27" s="700"/>
      <c r="L27" s="699"/>
      <c r="M27" s="168">
        <v>70</v>
      </c>
      <c r="N27" s="193"/>
      <c r="O27" s="193"/>
      <c r="P27" s="157"/>
      <c r="Q27" s="742"/>
      <c r="R27" s="700"/>
      <c r="S27" s="140"/>
    </row>
    <row r="28" spans="1:19" s="139" customFormat="1" ht="10.5" customHeight="1">
      <c r="A28" s="682"/>
      <c r="B28" s="152"/>
      <c r="C28" s="57"/>
      <c r="D28" s="700"/>
      <c r="E28" s="742"/>
      <c r="F28" s="744"/>
      <c r="G28" s="700"/>
      <c r="H28" s="746"/>
      <c r="I28" s="742"/>
      <c r="J28" s="742"/>
      <c r="K28" s="700"/>
      <c r="L28" s="699"/>
      <c r="M28" s="168"/>
      <c r="N28" s="193"/>
      <c r="O28" s="193"/>
      <c r="P28" s="157"/>
      <c r="Q28" s="742"/>
      <c r="R28" s="157"/>
      <c r="S28" s="140"/>
    </row>
    <row r="29" spans="1:19" s="139" customFormat="1" ht="18.75" customHeight="1">
      <c r="A29" s="682"/>
      <c r="B29" s="152"/>
      <c r="C29" s="57"/>
      <c r="D29" s="700"/>
      <c r="E29" s="742"/>
      <c r="F29" s="744"/>
      <c r="G29" s="700"/>
      <c r="H29" s="746"/>
      <c r="I29" s="742"/>
      <c r="J29" s="742"/>
      <c r="K29" s="714"/>
      <c r="L29" s="690"/>
      <c r="M29" s="168"/>
      <c r="N29" s="193"/>
      <c r="O29" s="193"/>
      <c r="P29" s="157"/>
      <c r="Q29" s="742"/>
      <c r="R29" s="35" t="s">
        <v>225</v>
      </c>
      <c r="S29" s="140"/>
    </row>
    <row r="30" spans="1:19" s="31" customFormat="1" ht="15" customHeight="1">
      <c r="A30" s="681">
        <v>5</v>
      </c>
      <c r="B30" s="119" t="s">
        <v>24</v>
      </c>
      <c r="C30" s="299" t="s">
        <v>139</v>
      </c>
      <c r="D30" s="701" t="s">
        <v>31</v>
      </c>
      <c r="E30" s="689" t="s">
        <v>42</v>
      </c>
      <c r="F30" s="725">
        <v>39092</v>
      </c>
      <c r="G30" s="701" t="s">
        <v>261</v>
      </c>
      <c r="H30" s="711">
        <f>H24</f>
        <v>42739</v>
      </c>
      <c r="I30" s="689">
        <f>2017-1982</f>
        <v>35</v>
      </c>
      <c r="J30" s="689">
        <v>2</v>
      </c>
      <c r="K30" s="701" t="s">
        <v>97</v>
      </c>
      <c r="L30" s="718">
        <v>2012</v>
      </c>
      <c r="M30" s="718">
        <v>360</v>
      </c>
      <c r="N30" s="721" t="s">
        <v>55</v>
      </c>
      <c r="O30" s="689">
        <v>2000</v>
      </c>
      <c r="P30" s="701" t="s">
        <v>143</v>
      </c>
      <c r="Q30" s="689">
        <f>2017-1962</f>
        <v>55</v>
      </c>
      <c r="R30" s="121" t="s">
        <v>132</v>
      </c>
      <c r="S30" s="689"/>
    </row>
    <row r="31" spans="1:19" s="31" customFormat="1" ht="22.5" customHeight="1">
      <c r="A31" s="682"/>
      <c r="B31" s="120"/>
      <c r="C31" s="224">
        <v>22706</v>
      </c>
      <c r="D31" s="702"/>
      <c r="E31" s="699"/>
      <c r="F31" s="726"/>
      <c r="G31" s="702"/>
      <c r="H31" s="712"/>
      <c r="I31" s="699"/>
      <c r="J31" s="699"/>
      <c r="K31" s="702"/>
      <c r="L31" s="719"/>
      <c r="M31" s="719"/>
      <c r="N31" s="722"/>
      <c r="O31" s="699"/>
      <c r="P31" s="702"/>
      <c r="Q31" s="699"/>
      <c r="R31" s="121" t="s">
        <v>226</v>
      </c>
      <c r="S31" s="699"/>
    </row>
    <row r="32" spans="1:19" s="31" customFormat="1" ht="30" customHeight="1">
      <c r="A32" s="724"/>
      <c r="B32" s="107"/>
      <c r="C32" s="281"/>
      <c r="D32" s="706"/>
      <c r="E32" s="690"/>
      <c r="F32" s="727"/>
      <c r="G32" s="706"/>
      <c r="H32" s="713"/>
      <c r="I32" s="690"/>
      <c r="J32" s="690"/>
      <c r="K32" s="706"/>
      <c r="L32" s="720"/>
      <c r="M32" s="720"/>
      <c r="N32" s="723"/>
      <c r="O32" s="690"/>
      <c r="P32" s="706"/>
      <c r="Q32" s="690"/>
      <c r="R32" s="34" t="s">
        <v>227</v>
      </c>
      <c r="S32" s="690"/>
    </row>
    <row r="33" spans="1:19" s="139" customFormat="1" ht="15" customHeight="1">
      <c r="A33" s="297">
        <v>6</v>
      </c>
      <c r="B33" s="149" t="s">
        <v>270</v>
      </c>
      <c r="C33" s="37" t="s">
        <v>139</v>
      </c>
      <c r="D33" s="710" t="s">
        <v>272</v>
      </c>
      <c r="E33" s="60" t="str">
        <f>E30</f>
        <v>IV/a</v>
      </c>
      <c r="F33" s="58">
        <v>39539</v>
      </c>
      <c r="G33" s="710" t="s">
        <v>273</v>
      </c>
      <c r="H33" s="59">
        <f>H30</f>
        <v>42739</v>
      </c>
      <c r="I33" s="60">
        <v>21</v>
      </c>
      <c r="J33" s="160">
        <v>6</v>
      </c>
      <c r="K33" s="156"/>
      <c r="L33" s="60"/>
      <c r="M33" s="259"/>
      <c r="N33" s="60" t="s">
        <v>70</v>
      </c>
      <c r="O33" s="60">
        <v>1990</v>
      </c>
      <c r="P33" s="156" t="s">
        <v>276</v>
      </c>
      <c r="Q33" s="60">
        <f>2017-1967</f>
        <v>50</v>
      </c>
      <c r="R33" s="37" t="s">
        <v>278</v>
      </c>
      <c r="S33" s="138"/>
    </row>
    <row r="34" spans="1:19" s="139" customFormat="1" ht="15" customHeight="1">
      <c r="A34" s="291"/>
      <c r="B34" s="150"/>
      <c r="C34" s="280">
        <v>24712</v>
      </c>
      <c r="D34" s="700"/>
      <c r="E34" s="153"/>
      <c r="F34" s="154"/>
      <c r="G34" s="700"/>
      <c r="H34" s="158"/>
      <c r="I34" s="153"/>
      <c r="J34" s="161"/>
      <c r="K34" s="157" t="s">
        <v>275</v>
      </c>
      <c r="L34" s="153">
        <v>2012</v>
      </c>
      <c r="M34" s="260">
        <v>360</v>
      </c>
      <c r="N34" s="153" t="s">
        <v>52</v>
      </c>
      <c r="O34" s="153">
        <v>2002</v>
      </c>
      <c r="P34" s="700" t="s">
        <v>277</v>
      </c>
      <c r="Q34" s="153"/>
      <c r="R34" s="57" t="s">
        <v>279</v>
      </c>
      <c r="S34" s="140"/>
    </row>
    <row r="35" spans="1:19" s="139" customFormat="1" ht="15" customHeight="1">
      <c r="A35" s="291"/>
      <c r="B35" s="150"/>
      <c r="C35" s="57"/>
      <c r="D35" s="157"/>
      <c r="E35" s="153"/>
      <c r="F35" s="154"/>
      <c r="G35" s="700"/>
      <c r="H35" s="158"/>
      <c r="I35" s="153"/>
      <c r="J35" s="161"/>
      <c r="K35" s="157"/>
      <c r="L35" s="153"/>
      <c r="M35" s="260"/>
      <c r="N35" s="153"/>
      <c r="O35" s="153"/>
      <c r="P35" s="700"/>
      <c r="Q35" s="153"/>
      <c r="R35" s="700" t="s">
        <v>280</v>
      </c>
      <c r="S35" s="140"/>
    </row>
    <row r="36" spans="1:19" s="139" customFormat="1" ht="15" customHeight="1">
      <c r="A36" s="291"/>
      <c r="B36" s="150"/>
      <c r="C36" s="57"/>
      <c r="D36" s="157"/>
      <c r="E36" s="153"/>
      <c r="F36" s="154"/>
      <c r="G36" s="157"/>
      <c r="H36" s="158"/>
      <c r="I36" s="153"/>
      <c r="J36" s="161"/>
      <c r="K36" s="157"/>
      <c r="L36" s="153"/>
      <c r="M36" s="260"/>
      <c r="N36" s="153"/>
      <c r="O36" s="153"/>
      <c r="P36" s="157"/>
      <c r="Q36" s="153"/>
      <c r="R36" s="700"/>
      <c r="S36" s="140"/>
    </row>
    <row r="37" spans="1:19" s="139" customFormat="1" ht="22.5" customHeight="1">
      <c r="A37" s="291"/>
      <c r="B37" s="150"/>
      <c r="C37" s="57"/>
      <c r="D37" s="157"/>
      <c r="E37" s="153"/>
      <c r="F37" s="154"/>
      <c r="G37" s="157"/>
      <c r="H37" s="158"/>
      <c r="I37" s="153"/>
      <c r="J37" s="161"/>
      <c r="K37" s="157"/>
      <c r="L37" s="153"/>
      <c r="M37" s="260"/>
      <c r="N37" s="153"/>
      <c r="O37" s="153"/>
      <c r="P37" s="157"/>
      <c r="Q37" s="153"/>
      <c r="R37" s="57" t="s">
        <v>281</v>
      </c>
      <c r="S37" s="140"/>
    </row>
    <row r="38" spans="1:19" s="139" customFormat="1" ht="21.75" customHeight="1">
      <c r="A38" s="291"/>
      <c r="B38" s="150"/>
      <c r="C38" s="57"/>
      <c r="D38" s="157"/>
      <c r="E38" s="153"/>
      <c r="F38" s="154"/>
      <c r="G38" s="157"/>
      <c r="H38" s="158"/>
      <c r="I38" s="153"/>
      <c r="J38" s="161"/>
      <c r="K38" s="157"/>
      <c r="L38" s="153"/>
      <c r="M38" s="260"/>
      <c r="N38" s="153"/>
      <c r="O38" s="153"/>
      <c r="P38" s="157"/>
      <c r="Q38" s="153"/>
      <c r="R38" s="57" t="s">
        <v>282</v>
      </c>
      <c r="S38" s="140"/>
    </row>
    <row r="39" spans="1:19" s="139" customFormat="1" ht="15" customHeight="1">
      <c r="A39" s="298"/>
      <c r="B39" s="48"/>
      <c r="C39" s="35"/>
      <c r="D39" s="104"/>
      <c r="E39" s="55"/>
      <c r="F39" s="155"/>
      <c r="G39" s="104"/>
      <c r="H39" s="159"/>
      <c r="I39" s="55"/>
      <c r="J39" s="162"/>
      <c r="K39" s="104"/>
      <c r="L39" s="55"/>
      <c r="M39" s="276"/>
      <c r="N39" s="55"/>
      <c r="O39" s="55"/>
      <c r="P39" s="104"/>
      <c r="Q39" s="55"/>
      <c r="R39" s="35"/>
      <c r="S39" s="141"/>
    </row>
    <row r="40" spans="1:19" s="31" customFormat="1" ht="26.25" customHeight="1">
      <c r="A40" s="297">
        <v>7</v>
      </c>
      <c r="B40" s="119" t="s">
        <v>118</v>
      </c>
      <c r="C40" s="119" t="s">
        <v>113</v>
      </c>
      <c r="D40" s="114" t="s">
        <v>119</v>
      </c>
      <c r="E40" s="46" t="s">
        <v>42</v>
      </c>
      <c r="F40" s="302">
        <v>40182</v>
      </c>
      <c r="G40" s="701" t="s">
        <v>262</v>
      </c>
      <c r="H40" s="294">
        <f>H30</f>
        <v>42739</v>
      </c>
      <c r="I40" s="46">
        <f>2017-1986</f>
        <v>31</v>
      </c>
      <c r="J40" s="123">
        <v>3</v>
      </c>
      <c r="K40" s="156" t="s">
        <v>120</v>
      </c>
      <c r="L40" s="46">
        <v>2012</v>
      </c>
      <c r="M40" s="46">
        <v>250</v>
      </c>
      <c r="N40" s="46" t="s">
        <v>70</v>
      </c>
      <c r="O40" s="46">
        <v>2002</v>
      </c>
      <c r="P40" s="114" t="s">
        <v>51</v>
      </c>
      <c r="Q40" s="46">
        <v>56</v>
      </c>
      <c r="R40" s="186" t="s">
        <v>155</v>
      </c>
      <c r="S40" s="299"/>
    </row>
    <row r="41" spans="1:19" s="31" customFormat="1" ht="26.25" customHeight="1">
      <c r="A41" s="291"/>
      <c r="B41" s="120"/>
      <c r="C41" s="120"/>
      <c r="D41" s="167"/>
      <c r="E41" s="113"/>
      <c r="F41" s="303"/>
      <c r="G41" s="702"/>
      <c r="H41" s="295"/>
      <c r="I41" s="113"/>
      <c r="J41" s="113"/>
      <c r="K41" s="157"/>
      <c r="L41" s="113"/>
      <c r="M41" s="113"/>
      <c r="N41" s="113" t="s">
        <v>52</v>
      </c>
      <c r="O41" s="113">
        <v>2006</v>
      </c>
      <c r="P41" s="702" t="s">
        <v>58</v>
      </c>
      <c r="Q41" s="113"/>
      <c r="R41" s="232" t="s">
        <v>228</v>
      </c>
      <c r="S41" s="300"/>
    </row>
    <row r="42" spans="1:19" s="31" customFormat="1" ht="26.25" customHeight="1">
      <c r="A42" s="291"/>
      <c r="B42" s="120"/>
      <c r="C42" s="120"/>
      <c r="D42" s="167"/>
      <c r="E42" s="113"/>
      <c r="F42" s="303"/>
      <c r="G42" s="167"/>
      <c r="H42" s="295"/>
      <c r="I42" s="113"/>
      <c r="J42" s="113"/>
      <c r="K42" s="157"/>
      <c r="L42" s="113"/>
      <c r="M42" s="113"/>
      <c r="N42" s="113"/>
      <c r="O42" s="113"/>
      <c r="P42" s="702"/>
      <c r="Q42" s="113"/>
      <c r="R42" s="232" t="s">
        <v>229</v>
      </c>
      <c r="S42" s="300"/>
    </row>
    <row r="43" spans="1:19" s="31" customFormat="1" ht="26.25" customHeight="1">
      <c r="A43" s="298"/>
      <c r="B43" s="107"/>
      <c r="C43" s="107"/>
      <c r="D43" s="103"/>
      <c r="E43" s="47"/>
      <c r="F43" s="304"/>
      <c r="G43" s="103"/>
      <c r="H43" s="296"/>
      <c r="I43" s="47"/>
      <c r="J43" s="47"/>
      <c r="K43" s="104"/>
      <c r="L43" s="47"/>
      <c r="M43" s="47"/>
      <c r="N43" s="47"/>
      <c r="O43" s="47"/>
      <c r="P43" s="706"/>
      <c r="Q43" s="47"/>
      <c r="R43" s="4" t="s">
        <v>230</v>
      </c>
      <c r="S43" s="301"/>
    </row>
    <row r="44" spans="1:19" s="31" customFormat="1" ht="30.75" customHeight="1">
      <c r="A44" s="297">
        <v>8</v>
      </c>
      <c r="B44" s="119" t="s">
        <v>91</v>
      </c>
      <c r="C44" s="299" t="s">
        <v>144</v>
      </c>
      <c r="D44" s="114" t="s">
        <v>92</v>
      </c>
      <c r="E44" s="46" t="s">
        <v>42</v>
      </c>
      <c r="F44" s="302">
        <v>40188</v>
      </c>
      <c r="G44" s="701" t="s">
        <v>263</v>
      </c>
      <c r="H44" s="59">
        <f>H40</f>
        <v>42739</v>
      </c>
      <c r="I44" s="46">
        <f>2017-1997</f>
        <v>20</v>
      </c>
      <c r="J44" s="123">
        <v>4</v>
      </c>
      <c r="K44" s="114" t="s">
        <v>96</v>
      </c>
      <c r="L44" s="46" t="s">
        <v>49</v>
      </c>
      <c r="M44" s="46" t="s">
        <v>49</v>
      </c>
      <c r="N44" s="46" t="s">
        <v>70</v>
      </c>
      <c r="O44" s="46">
        <v>1993</v>
      </c>
      <c r="P44" s="114" t="s">
        <v>94</v>
      </c>
      <c r="Q44" s="46">
        <v>48</v>
      </c>
      <c r="R44" s="200" t="s">
        <v>165</v>
      </c>
      <c r="S44" s="299"/>
    </row>
    <row r="45" spans="1:19" s="31" customFormat="1" ht="16.5" customHeight="1">
      <c r="A45" s="291"/>
      <c r="B45" s="120"/>
      <c r="C45" s="300"/>
      <c r="D45" s="167"/>
      <c r="E45" s="113"/>
      <c r="F45" s="303"/>
      <c r="G45" s="702"/>
      <c r="H45" s="158"/>
      <c r="I45" s="113"/>
      <c r="J45" s="166"/>
      <c r="K45" s="167"/>
      <c r="L45" s="113"/>
      <c r="M45" s="113"/>
      <c r="N45" s="113" t="s">
        <v>52</v>
      </c>
      <c r="O45" s="113">
        <v>2010</v>
      </c>
      <c r="P45" s="702" t="s">
        <v>95</v>
      </c>
      <c r="Q45" s="113"/>
      <c r="R45" s="121" t="s">
        <v>231</v>
      </c>
      <c r="S45" s="300"/>
    </row>
    <row r="46" spans="1:19" s="31" customFormat="1" ht="39" customHeight="1">
      <c r="A46" s="291"/>
      <c r="B46" s="120"/>
      <c r="C46" s="300"/>
      <c r="D46" s="167"/>
      <c r="E46" s="113"/>
      <c r="F46" s="303"/>
      <c r="G46" s="702"/>
      <c r="H46" s="158"/>
      <c r="I46" s="113"/>
      <c r="J46" s="113"/>
      <c r="K46" s="167"/>
      <c r="L46" s="113"/>
      <c r="M46" s="113"/>
      <c r="N46" s="113"/>
      <c r="O46" s="113"/>
      <c r="P46" s="702"/>
      <c r="Q46" s="113"/>
      <c r="R46" s="121" t="s">
        <v>232</v>
      </c>
      <c r="S46" s="300"/>
    </row>
    <row r="47" spans="1:19" s="31" customFormat="1" ht="20.25" customHeight="1">
      <c r="A47" s="298"/>
      <c r="B47" s="107"/>
      <c r="C47" s="301"/>
      <c r="D47" s="103"/>
      <c r="E47" s="47"/>
      <c r="F47" s="304"/>
      <c r="G47" s="103"/>
      <c r="H47" s="159"/>
      <c r="I47" s="47"/>
      <c r="J47" s="47"/>
      <c r="K47" s="103"/>
      <c r="L47" s="47"/>
      <c r="M47" s="47"/>
      <c r="N47" s="47"/>
      <c r="O47" s="47"/>
      <c r="P47" s="103"/>
      <c r="Q47" s="47"/>
      <c r="R47" s="34"/>
      <c r="S47" s="301"/>
    </row>
    <row r="48" spans="1:19" s="31" customFormat="1" ht="15" customHeight="1">
      <c r="A48" s="297">
        <v>9</v>
      </c>
      <c r="B48" s="172" t="s">
        <v>106</v>
      </c>
      <c r="C48" s="737" t="s">
        <v>140</v>
      </c>
      <c r="D48" s="707" t="s">
        <v>107</v>
      </c>
      <c r="E48" s="46" t="s">
        <v>68</v>
      </c>
      <c r="F48" s="173">
        <v>41284</v>
      </c>
      <c r="G48" s="707" t="s">
        <v>264</v>
      </c>
      <c r="H48" s="294">
        <f>H44</f>
        <v>42739</v>
      </c>
      <c r="I48" s="46">
        <f>2017-1993</f>
        <v>24</v>
      </c>
      <c r="J48" s="123">
        <v>3</v>
      </c>
      <c r="K48" s="114" t="s">
        <v>121</v>
      </c>
      <c r="L48" s="46">
        <v>1996</v>
      </c>
      <c r="M48" s="46">
        <v>250</v>
      </c>
      <c r="N48" s="46" t="s">
        <v>70</v>
      </c>
      <c r="O48" s="46">
        <v>1996</v>
      </c>
      <c r="P48" s="114" t="s">
        <v>145</v>
      </c>
      <c r="Q48" s="46">
        <f>2017-1968</f>
        <v>49</v>
      </c>
      <c r="R48" s="38" t="s">
        <v>164</v>
      </c>
      <c r="S48" s="299"/>
    </row>
    <row r="49" spans="1:19" s="31" customFormat="1" ht="15" customHeight="1">
      <c r="A49" s="291"/>
      <c r="B49" s="174"/>
      <c r="C49" s="738"/>
      <c r="D49" s="708"/>
      <c r="E49" s="113"/>
      <c r="F49" s="175"/>
      <c r="G49" s="708"/>
      <c r="H49" s="295"/>
      <c r="I49" s="113"/>
      <c r="J49" s="113"/>
      <c r="K49" s="167"/>
      <c r="L49" s="113"/>
      <c r="M49" s="113"/>
      <c r="N49" s="113"/>
      <c r="O49" s="113"/>
      <c r="P49" s="167"/>
      <c r="Q49" s="113"/>
      <c r="R49" s="121" t="s">
        <v>161</v>
      </c>
      <c r="S49" s="300"/>
    </row>
    <row r="50" spans="1:19" s="31" customFormat="1" ht="15" customHeight="1">
      <c r="A50" s="291"/>
      <c r="B50" s="174"/>
      <c r="C50" s="216"/>
      <c r="D50" s="292"/>
      <c r="E50" s="113"/>
      <c r="F50" s="175"/>
      <c r="G50" s="708"/>
      <c r="H50" s="295"/>
      <c r="I50" s="113"/>
      <c r="J50" s="113"/>
      <c r="K50" s="167"/>
      <c r="L50" s="113"/>
      <c r="M50" s="113"/>
      <c r="N50" s="113"/>
      <c r="O50" s="113"/>
      <c r="P50" s="167"/>
      <c r="Q50" s="113"/>
      <c r="R50" s="121" t="s">
        <v>162</v>
      </c>
      <c r="S50" s="300"/>
    </row>
    <row r="51" spans="1:19" s="31" customFormat="1" ht="15" customHeight="1">
      <c r="A51" s="291"/>
      <c r="B51" s="174"/>
      <c r="C51" s="216"/>
      <c r="D51" s="292"/>
      <c r="E51" s="113"/>
      <c r="F51" s="175"/>
      <c r="G51" s="708"/>
      <c r="H51" s="295"/>
      <c r="I51" s="113"/>
      <c r="J51" s="113"/>
      <c r="K51" s="167"/>
      <c r="L51" s="113"/>
      <c r="M51" s="113"/>
      <c r="N51" s="113" t="s">
        <v>52</v>
      </c>
      <c r="O51" s="113">
        <v>2008</v>
      </c>
      <c r="P51" s="167" t="s">
        <v>122</v>
      </c>
      <c r="Q51" s="113"/>
      <c r="R51" s="121" t="s">
        <v>163</v>
      </c>
      <c r="S51" s="300"/>
    </row>
    <row r="52" spans="1:19" s="31" customFormat="1" ht="24" customHeight="1">
      <c r="A52" s="291"/>
      <c r="B52" s="174"/>
      <c r="C52" s="216"/>
      <c r="D52" s="292"/>
      <c r="E52" s="113"/>
      <c r="F52" s="175"/>
      <c r="G52" s="708"/>
      <c r="H52" s="295"/>
      <c r="I52" s="113"/>
      <c r="J52" s="113"/>
      <c r="K52" s="167"/>
      <c r="L52" s="113"/>
      <c r="M52" s="113"/>
      <c r="N52" s="113"/>
      <c r="O52" s="113"/>
      <c r="P52" s="167"/>
      <c r="Q52" s="113"/>
      <c r="R52" s="121" t="s">
        <v>233</v>
      </c>
      <c r="S52" s="300"/>
    </row>
    <row r="53" spans="1:19" s="31" customFormat="1" ht="23.25" customHeight="1">
      <c r="A53" s="298"/>
      <c r="B53" s="171"/>
      <c r="C53" s="217"/>
      <c r="D53" s="293"/>
      <c r="E53" s="47"/>
      <c r="F53" s="137"/>
      <c r="G53" s="709"/>
      <c r="H53" s="296"/>
      <c r="I53" s="47"/>
      <c r="J53" s="47"/>
      <c r="K53" s="103"/>
      <c r="L53" s="47"/>
      <c r="M53" s="47"/>
      <c r="N53" s="47"/>
      <c r="O53" s="47"/>
      <c r="P53" s="103"/>
      <c r="Q53" s="47"/>
      <c r="R53" s="34" t="s">
        <v>234</v>
      </c>
      <c r="S53" s="301"/>
    </row>
    <row r="54" spans="1:19" s="235" customFormat="1" ht="32.25" customHeight="1">
      <c r="A54" s="233">
        <v>10</v>
      </c>
      <c r="B54" s="180" t="s">
        <v>197</v>
      </c>
      <c r="C54" s="300" t="s">
        <v>198</v>
      </c>
      <c r="D54" s="167" t="s">
        <v>199</v>
      </c>
      <c r="E54" s="181" t="s">
        <v>105</v>
      </c>
      <c r="F54" s="175">
        <v>38808</v>
      </c>
      <c r="G54" s="701" t="s">
        <v>265</v>
      </c>
      <c r="H54" s="295">
        <f>H48</f>
        <v>42739</v>
      </c>
      <c r="I54" s="113">
        <f>2017-1983</f>
        <v>34</v>
      </c>
      <c r="J54" s="166">
        <v>3</v>
      </c>
      <c r="K54" s="190" t="s">
        <v>160</v>
      </c>
      <c r="L54" s="166">
        <v>1999</v>
      </c>
      <c r="M54" s="166">
        <v>250</v>
      </c>
      <c r="N54" s="187" t="s">
        <v>70</v>
      </c>
      <c r="O54" s="45">
        <v>2007</v>
      </c>
      <c r="P54" s="167" t="s">
        <v>200</v>
      </c>
      <c r="Q54" s="113">
        <f>2017-1960</f>
        <v>57</v>
      </c>
      <c r="R54" s="234" t="s">
        <v>201</v>
      </c>
      <c r="S54" s="182"/>
    </row>
    <row r="55" spans="1:19" s="235" customFormat="1" ht="18.75" customHeight="1">
      <c r="A55" s="233"/>
      <c r="B55" s="180"/>
      <c r="C55" s="300"/>
      <c r="D55" s="167"/>
      <c r="E55" s="181"/>
      <c r="F55" s="175"/>
      <c r="G55" s="702"/>
      <c r="H55" s="295"/>
      <c r="I55" s="113"/>
      <c r="J55" s="113"/>
      <c r="K55" s="190"/>
      <c r="L55" s="166"/>
      <c r="M55" s="166"/>
      <c r="N55" s="187"/>
      <c r="O55" s="45"/>
      <c r="P55" s="167"/>
      <c r="Q55" s="113"/>
      <c r="R55" s="234" t="s">
        <v>202</v>
      </c>
      <c r="S55" s="182"/>
    </row>
    <row r="56" spans="1:19" s="235" customFormat="1" ht="19.5" customHeight="1">
      <c r="A56" s="233"/>
      <c r="B56" s="180"/>
      <c r="C56" s="300"/>
      <c r="D56" s="167"/>
      <c r="E56" s="181"/>
      <c r="F56" s="175"/>
      <c r="G56" s="702"/>
      <c r="H56" s="295"/>
      <c r="I56" s="113"/>
      <c r="J56" s="113"/>
      <c r="K56" s="190"/>
      <c r="L56" s="166"/>
      <c r="M56" s="166"/>
      <c r="N56" s="187"/>
      <c r="O56" s="45"/>
      <c r="P56" s="167"/>
      <c r="Q56" s="113"/>
      <c r="R56" s="234" t="s">
        <v>203</v>
      </c>
      <c r="S56" s="182"/>
    </row>
    <row r="57" spans="1:19" s="235" customFormat="1" ht="41.25" customHeight="1">
      <c r="A57" s="233"/>
      <c r="B57" s="180"/>
      <c r="C57" s="300"/>
      <c r="D57" s="167"/>
      <c r="E57" s="181"/>
      <c r="F57" s="175"/>
      <c r="G57" s="702"/>
      <c r="H57" s="295"/>
      <c r="I57" s="113"/>
      <c r="J57" s="113"/>
      <c r="K57" s="190"/>
      <c r="L57" s="166"/>
      <c r="M57" s="166"/>
      <c r="N57" s="187"/>
      <c r="O57" s="45"/>
      <c r="P57" s="167"/>
      <c r="Q57" s="113"/>
      <c r="R57" s="234" t="s">
        <v>204</v>
      </c>
      <c r="S57" s="182"/>
    </row>
    <row r="58" spans="1:19" s="235" customFormat="1" ht="25.5" customHeight="1">
      <c r="A58" s="233"/>
      <c r="B58" s="180"/>
      <c r="C58" s="300"/>
      <c r="D58" s="167"/>
      <c r="E58" s="181"/>
      <c r="F58" s="175"/>
      <c r="G58" s="702"/>
      <c r="H58" s="295"/>
      <c r="I58" s="113"/>
      <c r="J58" s="113"/>
      <c r="K58" s="190"/>
      <c r="L58" s="166"/>
      <c r="M58" s="166"/>
      <c r="N58" s="187"/>
      <c r="O58" s="45"/>
      <c r="P58" s="167"/>
      <c r="Q58" s="113"/>
      <c r="R58" s="234" t="s">
        <v>205</v>
      </c>
      <c r="S58" s="182"/>
    </row>
    <row r="59" spans="1:19" s="235" customFormat="1" ht="42" customHeight="1">
      <c r="A59" s="233"/>
      <c r="B59" s="180"/>
      <c r="C59" s="300"/>
      <c r="D59" s="167"/>
      <c r="E59" s="181"/>
      <c r="F59" s="175"/>
      <c r="G59" s="702"/>
      <c r="H59" s="295"/>
      <c r="I59" s="113"/>
      <c r="J59" s="113"/>
      <c r="K59" s="190"/>
      <c r="L59" s="166"/>
      <c r="M59" s="166"/>
      <c r="N59" s="187"/>
      <c r="O59" s="45"/>
      <c r="P59" s="167"/>
      <c r="Q59" s="113"/>
      <c r="R59" s="234" t="s">
        <v>206</v>
      </c>
      <c r="S59" s="182"/>
    </row>
    <row r="60" spans="1:19" s="1" customFormat="1" ht="17.25" customHeight="1">
      <c r="A60" s="291"/>
      <c r="B60" s="180"/>
      <c r="C60" s="300"/>
      <c r="D60" s="167"/>
      <c r="E60" s="181"/>
      <c r="F60" s="303"/>
      <c r="G60" s="702"/>
      <c r="H60" s="295"/>
      <c r="I60" s="113"/>
      <c r="J60" s="113"/>
      <c r="K60" s="190"/>
      <c r="L60" s="166"/>
      <c r="M60" s="166"/>
      <c r="N60" s="187"/>
      <c r="O60" s="45"/>
      <c r="P60" s="167"/>
      <c r="Q60" s="113"/>
      <c r="R60" s="314" t="s">
        <v>207</v>
      </c>
      <c r="S60" s="182"/>
    </row>
    <row r="61" spans="1:19" s="1" customFormat="1" ht="25.5" customHeight="1">
      <c r="A61" s="291"/>
      <c r="B61" s="180"/>
      <c r="C61" s="300"/>
      <c r="D61" s="167"/>
      <c r="E61" s="181"/>
      <c r="F61" s="303"/>
      <c r="G61" s="702"/>
      <c r="H61" s="295"/>
      <c r="I61" s="113"/>
      <c r="J61" s="113"/>
      <c r="K61" s="190"/>
      <c r="L61" s="166"/>
      <c r="M61" s="166"/>
      <c r="N61" s="187"/>
      <c r="O61" s="45"/>
      <c r="P61" s="167"/>
      <c r="Q61" s="113"/>
      <c r="R61" s="314" t="s">
        <v>235</v>
      </c>
      <c r="S61" s="182"/>
    </row>
    <row r="62" spans="1:19" s="1" customFormat="1" ht="49.5" customHeight="1">
      <c r="A62" s="291"/>
      <c r="B62" s="180"/>
      <c r="C62" s="300"/>
      <c r="D62" s="167"/>
      <c r="E62" s="181"/>
      <c r="F62" s="303"/>
      <c r="G62" s="706"/>
      <c r="H62" s="295"/>
      <c r="I62" s="113"/>
      <c r="J62" s="113"/>
      <c r="K62" s="190"/>
      <c r="L62" s="166"/>
      <c r="M62" s="166"/>
      <c r="N62" s="187"/>
      <c r="O62" s="45"/>
      <c r="P62" s="167"/>
      <c r="Q62" s="113"/>
      <c r="R62" s="314" t="s">
        <v>236</v>
      </c>
      <c r="S62" s="182"/>
    </row>
    <row r="63" spans="1:19" ht="45" customHeight="1">
      <c r="A63" s="297">
        <v>11</v>
      </c>
      <c r="B63" s="94" t="s">
        <v>26</v>
      </c>
      <c r="C63" s="299" t="s">
        <v>38</v>
      </c>
      <c r="D63" s="114" t="s">
        <v>33</v>
      </c>
      <c r="E63" s="95" t="s">
        <v>43</v>
      </c>
      <c r="F63" s="322">
        <v>39092</v>
      </c>
      <c r="G63" s="114" t="s">
        <v>266</v>
      </c>
      <c r="H63" s="325">
        <f>H54</f>
        <v>42739</v>
      </c>
      <c r="I63" s="299">
        <f>2017-1983</f>
        <v>34</v>
      </c>
      <c r="J63" s="230">
        <v>3</v>
      </c>
      <c r="K63" s="313" t="s">
        <v>86</v>
      </c>
      <c r="L63" s="96">
        <v>2007</v>
      </c>
      <c r="M63" s="43">
        <v>334</v>
      </c>
      <c r="N63" s="317" t="s">
        <v>77</v>
      </c>
      <c r="O63" s="44">
        <v>1982</v>
      </c>
      <c r="P63" s="305" t="s">
        <v>87</v>
      </c>
      <c r="Q63" s="299">
        <f>2017-1963</f>
        <v>54</v>
      </c>
      <c r="R63" s="373" t="s">
        <v>237</v>
      </c>
      <c r="S63" s="16"/>
    </row>
    <row r="64" spans="1:19" ht="42.75" customHeight="1">
      <c r="A64" s="298"/>
      <c r="B64" s="236"/>
      <c r="C64" s="301"/>
      <c r="D64" s="103"/>
      <c r="E64" s="237"/>
      <c r="F64" s="324"/>
      <c r="G64" s="103"/>
      <c r="H64" s="326"/>
      <c r="I64" s="301"/>
      <c r="J64" s="238"/>
      <c r="K64" s="136"/>
      <c r="L64" s="239"/>
      <c r="M64" s="116"/>
      <c r="N64" s="318"/>
      <c r="O64" s="240"/>
      <c r="P64" s="293"/>
      <c r="Q64" s="301"/>
      <c r="R64" s="385" t="s">
        <v>238</v>
      </c>
      <c r="S64" s="6"/>
    </row>
    <row r="65" spans="1:19" s="42" customFormat="1" ht="21.75" customHeight="1">
      <c r="A65" s="297">
        <v>12</v>
      </c>
      <c r="B65" s="119" t="s">
        <v>25</v>
      </c>
      <c r="C65" s="299" t="s">
        <v>146</v>
      </c>
      <c r="D65" s="114" t="s">
        <v>32</v>
      </c>
      <c r="E65" s="319" t="s">
        <v>79</v>
      </c>
      <c r="F65" s="302">
        <v>39457</v>
      </c>
      <c r="G65" s="701" t="s">
        <v>267</v>
      </c>
      <c r="H65" s="294">
        <f>H63</f>
        <v>42739</v>
      </c>
      <c r="I65" s="46">
        <f>2017-1985</f>
        <v>32</v>
      </c>
      <c r="J65" s="123">
        <v>4</v>
      </c>
      <c r="K65" s="114" t="s">
        <v>149</v>
      </c>
      <c r="L65" s="46">
        <v>1986</v>
      </c>
      <c r="M65" s="46">
        <v>350</v>
      </c>
      <c r="N65" s="46" t="s">
        <v>50</v>
      </c>
      <c r="O65" s="46">
        <v>2004</v>
      </c>
      <c r="P65" s="701" t="s">
        <v>56</v>
      </c>
      <c r="Q65" s="46">
        <f>2017-1962</f>
        <v>55</v>
      </c>
      <c r="R65" s="38" t="s">
        <v>174</v>
      </c>
      <c r="S65" s="43"/>
    </row>
    <row r="66" spans="1:19" s="42" customFormat="1" ht="16.5" customHeight="1">
      <c r="A66" s="291"/>
      <c r="B66" s="120"/>
      <c r="C66" s="300"/>
      <c r="D66" s="167"/>
      <c r="E66" s="320"/>
      <c r="F66" s="303"/>
      <c r="G66" s="702"/>
      <c r="H66" s="295"/>
      <c r="I66" s="113"/>
      <c r="J66" s="113"/>
      <c r="K66" s="702" t="s">
        <v>148</v>
      </c>
      <c r="L66" s="113">
        <v>2007</v>
      </c>
      <c r="M66" s="113">
        <v>350</v>
      </c>
      <c r="N66" s="113"/>
      <c r="O66" s="113"/>
      <c r="P66" s="702"/>
      <c r="Q66" s="113"/>
      <c r="R66" s="167" t="s">
        <v>171</v>
      </c>
      <c r="S66" s="118"/>
    </row>
    <row r="67" spans="1:19" s="42" customFormat="1" ht="23.25" customHeight="1">
      <c r="A67" s="291"/>
      <c r="B67" s="120"/>
      <c r="C67" s="300"/>
      <c r="D67" s="167"/>
      <c r="E67" s="320"/>
      <c r="F67" s="303"/>
      <c r="G67" s="702"/>
      <c r="H67" s="295"/>
      <c r="I67" s="113"/>
      <c r="J67" s="113"/>
      <c r="K67" s="702"/>
      <c r="L67" s="113"/>
      <c r="M67" s="113"/>
      <c r="N67" s="113"/>
      <c r="O67" s="113"/>
      <c r="P67" s="167"/>
      <c r="Q67" s="113"/>
      <c r="R67" s="167" t="s">
        <v>172</v>
      </c>
      <c r="S67" s="118"/>
    </row>
    <row r="68" spans="1:19" s="42" customFormat="1" ht="23.25" customHeight="1">
      <c r="A68" s="291"/>
      <c r="B68" s="120"/>
      <c r="C68" s="300"/>
      <c r="D68" s="167"/>
      <c r="E68" s="320"/>
      <c r="F68" s="303"/>
      <c r="G68" s="167"/>
      <c r="H68" s="295"/>
      <c r="I68" s="113"/>
      <c r="J68" s="113"/>
      <c r="K68" s="167"/>
      <c r="L68" s="113"/>
      <c r="M68" s="113"/>
      <c r="N68" s="113"/>
      <c r="O68" s="113"/>
      <c r="P68" s="167"/>
      <c r="Q68" s="113"/>
      <c r="R68" s="167" t="s">
        <v>173</v>
      </c>
      <c r="S68" s="118"/>
    </row>
    <row r="69" spans="1:19" s="42" customFormat="1" ht="23.25" customHeight="1">
      <c r="A69" s="291"/>
      <c r="B69" s="120"/>
      <c r="C69" s="300"/>
      <c r="D69" s="167"/>
      <c r="E69" s="320"/>
      <c r="F69" s="303"/>
      <c r="G69" s="167"/>
      <c r="H69" s="295"/>
      <c r="I69" s="113"/>
      <c r="J69" s="113"/>
      <c r="K69" s="167"/>
      <c r="L69" s="113"/>
      <c r="M69" s="113"/>
      <c r="N69" s="113"/>
      <c r="O69" s="113"/>
      <c r="P69" s="167"/>
      <c r="Q69" s="113"/>
      <c r="R69" s="167" t="s">
        <v>240</v>
      </c>
      <c r="S69" s="118"/>
    </row>
    <row r="70" spans="1:19" s="42" customFormat="1" ht="21.75" customHeight="1">
      <c r="A70" s="291"/>
      <c r="B70" s="120"/>
      <c r="C70" s="300"/>
      <c r="D70" s="167"/>
      <c r="E70" s="320"/>
      <c r="F70" s="303"/>
      <c r="G70" s="167"/>
      <c r="H70" s="295"/>
      <c r="I70" s="113"/>
      <c r="J70" s="113"/>
      <c r="K70" s="167"/>
      <c r="L70" s="113"/>
      <c r="M70" s="113"/>
      <c r="N70" s="113"/>
      <c r="O70" s="113"/>
      <c r="P70" s="167"/>
      <c r="Q70" s="113"/>
      <c r="R70" s="167" t="s">
        <v>239</v>
      </c>
      <c r="S70" s="118"/>
    </row>
    <row r="71" spans="1:19" s="42" customFormat="1" ht="36.75" customHeight="1">
      <c r="A71" s="291"/>
      <c r="B71" s="120"/>
      <c r="C71" s="300"/>
      <c r="D71" s="167"/>
      <c r="E71" s="320"/>
      <c r="F71" s="303"/>
      <c r="G71" s="167"/>
      <c r="H71" s="295"/>
      <c r="I71" s="113"/>
      <c r="J71" s="113"/>
      <c r="K71" s="167"/>
      <c r="L71" s="113"/>
      <c r="M71" s="113"/>
      <c r="N71" s="113"/>
      <c r="O71" s="113"/>
      <c r="P71" s="167"/>
      <c r="Q71" s="113"/>
      <c r="R71" s="167"/>
      <c r="S71" s="116"/>
    </row>
    <row r="72" spans="1:19" s="36" customFormat="1" ht="22.5" customHeight="1">
      <c r="A72" s="297">
        <v>13</v>
      </c>
      <c r="B72" s="149" t="s">
        <v>89</v>
      </c>
      <c r="C72" s="245" t="s">
        <v>98</v>
      </c>
      <c r="D72" s="156" t="s">
        <v>90</v>
      </c>
      <c r="E72" s="60" t="s">
        <v>43</v>
      </c>
      <c r="F72" s="58">
        <v>39817</v>
      </c>
      <c r="G72" s="748" t="s">
        <v>268</v>
      </c>
      <c r="H72" s="59">
        <f>H65</f>
        <v>42739</v>
      </c>
      <c r="I72" s="60">
        <f>2017-1995</f>
        <v>22</v>
      </c>
      <c r="J72" s="60">
        <v>1</v>
      </c>
      <c r="K72" s="156" t="s">
        <v>93</v>
      </c>
      <c r="L72" s="160">
        <v>1991</v>
      </c>
      <c r="M72" s="60" t="s">
        <v>49</v>
      </c>
      <c r="N72" s="246" t="s">
        <v>50</v>
      </c>
      <c r="O72" s="60">
        <v>1998</v>
      </c>
      <c r="P72" s="156" t="s">
        <v>94</v>
      </c>
      <c r="Q72" s="246">
        <f>2017-1968</f>
        <v>49</v>
      </c>
      <c r="R72" s="37" t="s">
        <v>312</v>
      </c>
      <c r="S72" s="247"/>
    </row>
    <row r="73" spans="1:19" s="36" customFormat="1" ht="18.75" customHeight="1">
      <c r="A73" s="291"/>
      <c r="B73" s="150"/>
      <c r="C73" s="248">
        <v>25085</v>
      </c>
      <c r="D73" s="157"/>
      <c r="E73" s="153"/>
      <c r="F73" s="154"/>
      <c r="G73" s="749"/>
      <c r="H73" s="158"/>
      <c r="I73" s="153"/>
      <c r="J73" s="153"/>
      <c r="K73" s="157"/>
      <c r="L73" s="161"/>
      <c r="M73" s="153"/>
      <c r="N73" s="249"/>
      <c r="O73" s="153"/>
      <c r="P73" s="157"/>
      <c r="Q73" s="249"/>
      <c r="R73" s="57" t="s">
        <v>242</v>
      </c>
      <c r="S73" s="250"/>
    </row>
    <row r="74" spans="1:19" s="36" customFormat="1" ht="18.75" customHeight="1">
      <c r="A74" s="291"/>
      <c r="B74" s="150"/>
      <c r="C74" s="251"/>
      <c r="D74" s="157"/>
      <c r="E74" s="153"/>
      <c r="F74" s="154"/>
      <c r="G74" s="749"/>
      <c r="H74" s="158"/>
      <c r="I74" s="153"/>
      <c r="J74" s="153"/>
      <c r="K74" s="157"/>
      <c r="L74" s="161"/>
      <c r="M74" s="153"/>
      <c r="N74" s="249"/>
      <c r="O74" s="153"/>
      <c r="P74" s="157"/>
      <c r="Q74" s="249"/>
      <c r="R74" s="57" t="s">
        <v>243</v>
      </c>
      <c r="S74" s="250"/>
    </row>
    <row r="75" spans="1:19" s="36" customFormat="1" ht="24.75" customHeight="1">
      <c r="A75" s="291"/>
      <c r="B75" s="150"/>
      <c r="C75" s="251"/>
      <c r="D75" s="157"/>
      <c r="E75" s="153"/>
      <c r="F75" s="154"/>
      <c r="G75" s="749"/>
      <c r="H75" s="158"/>
      <c r="I75" s="153"/>
      <c r="J75" s="153"/>
      <c r="K75" s="157"/>
      <c r="L75" s="161"/>
      <c r="M75" s="153"/>
      <c r="N75" s="249"/>
      <c r="O75" s="153"/>
      <c r="P75" s="157"/>
      <c r="Q75" s="249"/>
      <c r="R75" s="57" t="s">
        <v>244</v>
      </c>
      <c r="S75" s="250"/>
    </row>
    <row r="76" spans="1:19" s="36" customFormat="1" ht="41.25" customHeight="1">
      <c r="A76" s="298"/>
      <c r="B76" s="108"/>
      <c r="C76" s="252"/>
      <c r="D76" s="104"/>
      <c r="E76" s="253"/>
      <c r="F76" s="155"/>
      <c r="G76" s="254"/>
      <c r="H76" s="159"/>
      <c r="I76" s="55"/>
      <c r="J76" s="55"/>
      <c r="K76" s="104"/>
      <c r="L76" s="162"/>
      <c r="M76" s="55"/>
      <c r="N76" s="255"/>
      <c r="O76" s="55"/>
      <c r="P76" s="104"/>
      <c r="Q76" s="255"/>
      <c r="R76" s="57" t="s">
        <v>245</v>
      </c>
      <c r="S76" s="250"/>
    </row>
    <row r="77" spans="1:19" s="265" customFormat="1" ht="24.75" customHeight="1">
      <c r="A77" s="297">
        <v>14</v>
      </c>
      <c r="B77" s="178" t="s">
        <v>187</v>
      </c>
      <c r="C77" s="37" t="s">
        <v>190</v>
      </c>
      <c r="D77" s="710" t="s">
        <v>189</v>
      </c>
      <c r="E77" s="262" t="s">
        <v>105</v>
      </c>
      <c r="F77" s="58">
        <v>41365</v>
      </c>
      <c r="G77" s="710" t="s">
        <v>188</v>
      </c>
      <c r="H77" s="59">
        <f>H72</f>
        <v>42739</v>
      </c>
      <c r="I77" s="60">
        <f>2017-1986</f>
        <v>31</v>
      </c>
      <c r="J77" s="160">
        <v>4</v>
      </c>
      <c r="K77" s="227" t="s">
        <v>150</v>
      </c>
      <c r="L77" s="160">
        <v>1987</v>
      </c>
      <c r="M77" s="160">
        <v>250</v>
      </c>
      <c r="N77" s="196" t="s">
        <v>50</v>
      </c>
      <c r="O77" s="60">
        <v>2007</v>
      </c>
      <c r="P77" s="156" t="s">
        <v>208</v>
      </c>
      <c r="Q77" s="60">
        <f>2017-1960</f>
        <v>57</v>
      </c>
      <c r="R77" s="263" t="s">
        <v>191</v>
      </c>
      <c r="S77" s="264"/>
    </row>
    <row r="78" spans="1:19" s="265" customFormat="1" ht="13.5" customHeight="1">
      <c r="A78" s="291"/>
      <c r="B78" s="180"/>
      <c r="C78" s="170">
        <v>22084</v>
      </c>
      <c r="D78" s="700"/>
      <c r="E78" s="256"/>
      <c r="F78" s="154"/>
      <c r="G78" s="700"/>
      <c r="H78" s="158"/>
      <c r="I78" s="153"/>
      <c r="J78" s="153"/>
      <c r="K78" s="211" t="s">
        <v>210</v>
      </c>
      <c r="L78" s="161"/>
      <c r="M78" s="161"/>
      <c r="N78" s="193"/>
      <c r="O78" s="153"/>
      <c r="P78" s="700" t="s">
        <v>209</v>
      </c>
      <c r="Q78" s="153"/>
      <c r="R78" s="266" t="s">
        <v>193</v>
      </c>
      <c r="S78" s="267"/>
    </row>
    <row r="79" spans="1:19" s="265" customFormat="1" ht="13.5" customHeight="1">
      <c r="A79" s="291"/>
      <c r="B79" s="180"/>
      <c r="C79" s="170"/>
      <c r="D79" s="157"/>
      <c r="E79" s="256"/>
      <c r="F79" s="154"/>
      <c r="G79" s="700"/>
      <c r="H79" s="158"/>
      <c r="I79" s="153"/>
      <c r="J79" s="153"/>
      <c r="K79" s="211"/>
      <c r="L79" s="161"/>
      <c r="M79" s="161"/>
      <c r="N79" s="193"/>
      <c r="O79" s="153"/>
      <c r="P79" s="700"/>
      <c r="Q79" s="153"/>
      <c r="R79" s="266" t="s">
        <v>192</v>
      </c>
      <c r="S79" s="267"/>
    </row>
    <row r="80" spans="1:19" s="265" customFormat="1" ht="15.75" customHeight="1">
      <c r="A80" s="291"/>
      <c r="B80" s="180"/>
      <c r="C80" s="57"/>
      <c r="D80" s="157"/>
      <c r="E80" s="256"/>
      <c r="F80" s="154"/>
      <c r="G80" s="700"/>
      <c r="H80" s="158"/>
      <c r="I80" s="153"/>
      <c r="J80" s="153"/>
      <c r="K80" s="211"/>
      <c r="L80" s="161"/>
      <c r="M80" s="161"/>
      <c r="N80" s="193"/>
      <c r="O80" s="153"/>
      <c r="P80" s="700"/>
      <c r="Q80" s="153"/>
      <c r="R80" s="306" t="s">
        <v>194</v>
      </c>
      <c r="S80" s="267"/>
    </row>
    <row r="81" spans="1:19" s="265" customFormat="1" ht="24.75" customHeight="1">
      <c r="A81" s="291"/>
      <c r="B81" s="180"/>
      <c r="C81" s="57"/>
      <c r="D81" s="157"/>
      <c r="E81" s="256"/>
      <c r="F81" s="154"/>
      <c r="G81" s="157"/>
      <c r="H81" s="158"/>
      <c r="I81" s="153"/>
      <c r="J81" s="153" t="s">
        <v>308</v>
      </c>
      <c r="K81" s="211"/>
      <c r="L81" s="161"/>
      <c r="M81" s="161"/>
      <c r="N81" s="193"/>
      <c r="O81" s="153"/>
      <c r="P81" s="157"/>
      <c r="Q81" s="153"/>
      <c r="R81" s="306" t="s">
        <v>195</v>
      </c>
      <c r="S81" s="267"/>
    </row>
    <row r="82" spans="1:19" s="265" customFormat="1" ht="18" customHeight="1">
      <c r="A82" s="291"/>
      <c r="B82" s="180"/>
      <c r="C82" s="57"/>
      <c r="D82" s="157"/>
      <c r="E82" s="256"/>
      <c r="F82" s="154"/>
      <c r="G82" s="157"/>
      <c r="H82" s="158"/>
      <c r="I82" s="153"/>
      <c r="J82" s="153"/>
      <c r="K82" s="211"/>
      <c r="L82" s="161"/>
      <c r="M82" s="161"/>
      <c r="N82" s="193"/>
      <c r="O82" s="153"/>
      <c r="P82" s="157"/>
      <c r="Q82" s="153"/>
      <c r="R82" s="306" t="s">
        <v>246</v>
      </c>
      <c r="S82" s="267"/>
    </row>
    <row r="83" spans="1:19" s="241" customFormat="1" ht="33" customHeight="1">
      <c r="A83" s="291"/>
      <c r="B83" s="150"/>
      <c r="C83" s="57"/>
      <c r="D83" s="157"/>
      <c r="E83" s="153"/>
      <c r="F83" s="154"/>
      <c r="G83" s="157"/>
      <c r="H83" s="158"/>
      <c r="I83" s="153"/>
      <c r="J83" s="153"/>
      <c r="K83" s="211"/>
      <c r="L83" s="161"/>
      <c r="M83" s="161"/>
      <c r="N83" s="193"/>
      <c r="O83" s="153"/>
      <c r="P83" s="157"/>
      <c r="Q83" s="153"/>
      <c r="R83" s="306" t="s">
        <v>247</v>
      </c>
      <c r="S83" s="242"/>
    </row>
    <row r="84" spans="1:19" s="241" customFormat="1" ht="33" customHeight="1">
      <c r="A84" s="297">
        <v>15</v>
      </c>
      <c r="B84" s="178" t="s">
        <v>298</v>
      </c>
      <c r="C84" s="37" t="s">
        <v>299</v>
      </c>
      <c r="D84" s="156" t="s">
        <v>300</v>
      </c>
      <c r="E84" s="60" t="str">
        <f>E77</f>
        <v>III.D</v>
      </c>
      <c r="F84" s="58">
        <v>41365</v>
      </c>
      <c r="G84" s="156" t="s">
        <v>301</v>
      </c>
      <c r="H84" s="59" t="s">
        <v>306</v>
      </c>
      <c r="I84" s="60">
        <f>2017-1993</f>
        <v>24</v>
      </c>
      <c r="J84" s="60">
        <v>1</v>
      </c>
      <c r="K84" s="227"/>
      <c r="L84" s="160"/>
      <c r="M84" s="160"/>
      <c r="N84" s="196"/>
      <c r="O84" s="61"/>
      <c r="P84" s="156"/>
      <c r="Q84" s="60"/>
      <c r="R84" s="285" t="s">
        <v>302</v>
      </c>
      <c r="S84" s="286"/>
    </row>
    <row r="85" spans="1:19" s="241" customFormat="1" ht="13.5" customHeight="1">
      <c r="A85" s="291"/>
      <c r="B85" s="180"/>
      <c r="C85" s="57"/>
      <c r="D85" s="157"/>
      <c r="E85" s="153"/>
      <c r="F85" s="154"/>
      <c r="G85" s="157"/>
      <c r="H85" s="158"/>
      <c r="I85" s="153"/>
      <c r="J85" s="153"/>
      <c r="K85" s="211"/>
      <c r="L85" s="161"/>
      <c r="M85" s="161"/>
      <c r="N85" s="193"/>
      <c r="O85" s="67"/>
      <c r="P85" s="157"/>
      <c r="Q85" s="153"/>
      <c r="R85" s="750" t="s">
        <v>303</v>
      </c>
      <c r="S85" s="242"/>
    </row>
    <row r="86" spans="1:19" s="241" customFormat="1" ht="13.5" customHeight="1">
      <c r="A86" s="291"/>
      <c r="B86" s="180"/>
      <c r="C86" s="57"/>
      <c r="D86" s="157"/>
      <c r="E86" s="153"/>
      <c r="F86" s="154"/>
      <c r="G86" s="157"/>
      <c r="H86" s="158"/>
      <c r="I86" s="153"/>
      <c r="J86" s="153"/>
      <c r="K86" s="211"/>
      <c r="L86" s="161"/>
      <c r="M86" s="161"/>
      <c r="N86" s="193"/>
      <c r="O86" s="67"/>
      <c r="P86" s="157"/>
      <c r="Q86" s="153"/>
      <c r="R86" s="750"/>
      <c r="S86" s="242"/>
    </row>
    <row r="87" spans="1:19" s="241" customFormat="1" ht="13.5" customHeight="1">
      <c r="A87" s="291"/>
      <c r="B87" s="180"/>
      <c r="C87" s="57"/>
      <c r="D87" s="157"/>
      <c r="E87" s="153"/>
      <c r="F87" s="154"/>
      <c r="G87" s="157"/>
      <c r="H87" s="158"/>
      <c r="I87" s="153"/>
      <c r="J87" s="153"/>
      <c r="K87" s="211"/>
      <c r="L87" s="161"/>
      <c r="M87" s="161"/>
      <c r="N87" s="193"/>
      <c r="O87" s="67"/>
      <c r="P87" s="157"/>
      <c r="Q87" s="153"/>
      <c r="R87" s="750" t="s">
        <v>304</v>
      </c>
      <c r="S87" s="242"/>
    </row>
    <row r="88" spans="1:19" s="241" customFormat="1" ht="13.5" customHeight="1">
      <c r="A88" s="291"/>
      <c r="B88" s="180"/>
      <c r="C88" s="57"/>
      <c r="D88" s="157"/>
      <c r="E88" s="153"/>
      <c r="F88" s="154"/>
      <c r="G88" s="157"/>
      <c r="H88" s="158"/>
      <c r="I88" s="153"/>
      <c r="J88" s="153"/>
      <c r="K88" s="211"/>
      <c r="L88" s="161"/>
      <c r="M88" s="161"/>
      <c r="N88" s="193"/>
      <c r="O88" s="67"/>
      <c r="P88" s="157"/>
      <c r="Q88" s="153"/>
      <c r="R88" s="750"/>
      <c r="S88" s="242"/>
    </row>
    <row r="89" spans="1:19" s="241" customFormat="1" ht="13.5" customHeight="1">
      <c r="A89" s="291"/>
      <c r="B89" s="180"/>
      <c r="C89" s="57"/>
      <c r="D89" s="157"/>
      <c r="E89" s="153"/>
      <c r="F89" s="154"/>
      <c r="G89" s="157"/>
      <c r="H89" s="158"/>
      <c r="I89" s="153"/>
      <c r="J89" s="153"/>
      <c r="K89" s="211"/>
      <c r="L89" s="161"/>
      <c r="M89" s="161"/>
      <c r="N89" s="193"/>
      <c r="O89" s="67"/>
      <c r="P89" s="157"/>
      <c r="Q89" s="153"/>
      <c r="R89" s="750" t="s">
        <v>305</v>
      </c>
      <c r="S89" s="242"/>
    </row>
    <row r="90" spans="1:19" s="241" customFormat="1" ht="13.5" customHeight="1">
      <c r="A90" s="291"/>
      <c r="B90" s="180"/>
      <c r="C90" s="57"/>
      <c r="D90" s="157"/>
      <c r="E90" s="153"/>
      <c r="F90" s="154"/>
      <c r="G90" s="157"/>
      <c r="H90" s="158"/>
      <c r="I90" s="153"/>
      <c r="J90" s="153"/>
      <c r="K90" s="211"/>
      <c r="L90" s="161"/>
      <c r="M90" s="161"/>
      <c r="N90" s="193"/>
      <c r="O90" s="67"/>
      <c r="P90" s="157"/>
      <c r="Q90" s="153"/>
      <c r="R90" s="750"/>
      <c r="S90" s="242"/>
    </row>
    <row r="91" spans="1:19" s="241" customFormat="1" ht="13.5" customHeight="1">
      <c r="A91" s="291"/>
      <c r="B91" s="180"/>
      <c r="C91" s="57"/>
      <c r="D91" s="157"/>
      <c r="E91" s="153"/>
      <c r="F91" s="154"/>
      <c r="G91" s="157"/>
      <c r="H91" s="158"/>
      <c r="I91" s="153"/>
      <c r="J91" s="153"/>
      <c r="K91" s="211"/>
      <c r="L91" s="161"/>
      <c r="M91" s="161"/>
      <c r="N91" s="193"/>
      <c r="O91" s="67"/>
      <c r="P91" s="157"/>
      <c r="Q91" s="153"/>
      <c r="R91" s="306" t="s">
        <v>307</v>
      </c>
      <c r="S91" s="242"/>
    </row>
    <row r="92" spans="1:19" s="241" customFormat="1" ht="13.5" customHeight="1">
      <c r="A92" s="291"/>
      <c r="B92" s="180"/>
      <c r="C92" s="57"/>
      <c r="D92" s="157"/>
      <c r="E92" s="153"/>
      <c r="F92" s="154"/>
      <c r="G92" s="157"/>
      <c r="H92" s="158"/>
      <c r="I92" s="153"/>
      <c r="J92" s="153"/>
      <c r="K92" s="211"/>
      <c r="L92" s="161"/>
      <c r="M92" s="161"/>
      <c r="N92" s="193"/>
      <c r="O92" s="67"/>
      <c r="P92" s="157"/>
      <c r="Q92" s="153"/>
      <c r="R92" s="306" t="s">
        <v>309</v>
      </c>
      <c r="S92" s="242"/>
    </row>
    <row r="93" spans="1:19" s="241" customFormat="1" ht="13.5" customHeight="1">
      <c r="A93" s="291"/>
      <c r="B93" s="180"/>
      <c r="C93" s="57"/>
      <c r="D93" s="157"/>
      <c r="E93" s="153"/>
      <c r="F93" s="154"/>
      <c r="G93" s="157"/>
      <c r="H93" s="158"/>
      <c r="I93" s="153"/>
      <c r="J93" s="153"/>
      <c r="K93" s="211"/>
      <c r="L93" s="161"/>
      <c r="M93" s="161"/>
      <c r="N93" s="193"/>
      <c r="O93" s="67"/>
      <c r="P93" s="157"/>
      <c r="Q93" s="153"/>
      <c r="R93" s="750" t="s">
        <v>310</v>
      </c>
      <c r="S93" s="242"/>
    </row>
    <row r="94" spans="1:19" s="241" customFormat="1" ht="13.5" customHeight="1">
      <c r="A94" s="291"/>
      <c r="B94" s="180"/>
      <c r="C94" s="57"/>
      <c r="D94" s="157"/>
      <c r="E94" s="153"/>
      <c r="F94" s="154"/>
      <c r="G94" s="157"/>
      <c r="H94" s="158"/>
      <c r="I94" s="153"/>
      <c r="J94" s="153"/>
      <c r="K94" s="211"/>
      <c r="L94" s="161"/>
      <c r="M94" s="161"/>
      <c r="N94" s="193"/>
      <c r="O94" s="67"/>
      <c r="P94" s="157"/>
      <c r="Q94" s="153"/>
      <c r="R94" s="750"/>
      <c r="S94" s="242"/>
    </row>
    <row r="95" spans="1:19" s="241" customFormat="1" ht="13.5" customHeight="1">
      <c r="A95" s="298"/>
      <c r="B95" s="108"/>
      <c r="C95" s="35"/>
      <c r="D95" s="104"/>
      <c r="E95" s="55"/>
      <c r="F95" s="155"/>
      <c r="G95" s="104"/>
      <c r="H95" s="159"/>
      <c r="I95" s="55"/>
      <c r="J95" s="55"/>
      <c r="K95" s="212"/>
      <c r="L95" s="162"/>
      <c r="M95" s="162"/>
      <c r="N95" s="163"/>
      <c r="O95" s="62"/>
      <c r="P95" s="104"/>
      <c r="Q95" s="55"/>
      <c r="R95" s="287"/>
      <c r="S95" s="288"/>
    </row>
    <row r="96" spans="1:19" s="244" customFormat="1" ht="24" customHeight="1">
      <c r="A96" s="297">
        <v>16</v>
      </c>
      <c r="B96" s="226" t="s">
        <v>81</v>
      </c>
      <c r="C96" s="37" t="s">
        <v>82</v>
      </c>
      <c r="D96" s="156" t="s">
        <v>83</v>
      </c>
      <c r="E96" s="60" t="s">
        <v>43</v>
      </c>
      <c r="F96" s="222">
        <v>41548</v>
      </c>
      <c r="G96" s="710" t="s">
        <v>84</v>
      </c>
      <c r="H96" s="223">
        <f>H77</f>
        <v>42739</v>
      </c>
      <c r="I96" s="196">
        <v>24</v>
      </c>
      <c r="J96" s="229">
        <v>6</v>
      </c>
      <c r="K96" s="156" t="s">
        <v>78</v>
      </c>
      <c r="L96" s="196" t="s">
        <v>49</v>
      </c>
      <c r="M96" s="196" t="s">
        <v>49</v>
      </c>
      <c r="N96" s="196" t="s">
        <v>52</v>
      </c>
      <c r="O96" s="50">
        <v>2008</v>
      </c>
      <c r="P96" s="227" t="s">
        <v>85</v>
      </c>
      <c r="Q96" s="196">
        <f>2017-1966</f>
        <v>51</v>
      </c>
      <c r="R96" s="37" t="s">
        <v>166</v>
      </c>
      <c r="S96" s="243"/>
    </row>
    <row r="97" spans="1:19" s="244" customFormat="1" ht="35.25" customHeight="1">
      <c r="A97" s="291"/>
      <c r="B97" s="188"/>
      <c r="C97" s="57"/>
      <c r="D97" s="157"/>
      <c r="E97" s="153"/>
      <c r="F97" s="194"/>
      <c r="G97" s="700"/>
      <c r="H97" s="195"/>
      <c r="I97" s="193"/>
      <c r="J97" s="257"/>
      <c r="K97" s="157"/>
      <c r="L97" s="193"/>
      <c r="M97" s="193"/>
      <c r="N97" s="193"/>
      <c r="O97" s="68"/>
      <c r="P97" s="211"/>
      <c r="Q97" s="193"/>
      <c r="R97" s="57" t="s">
        <v>248</v>
      </c>
      <c r="S97" s="258"/>
    </row>
    <row r="98" spans="1:19" s="31" customFormat="1" ht="23.25" customHeight="1">
      <c r="A98" s="297">
        <v>17</v>
      </c>
      <c r="B98" s="149" t="s">
        <v>101</v>
      </c>
      <c r="C98" s="261" t="s">
        <v>141</v>
      </c>
      <c r="D98" s="114" t="s">
        <v>102</v>
      </c>
      <c r="E98" s="46" t="s">
        <v>43</v>
      </c>
      <c r="F98" s="302">
        <v>42008</v>
      </c>
      <c r="G98" s="703" t="s">
        <v>103</v>
      </c>
      <c r="H98" s="294">
        <f>H96</f>
        <v>42739</v>
      </c>
      <c r="I98" s="46">
        <f>2017-1991</f>
        <v>26</v>
      </c>
      <c r="J98" s="123">
        <v>3</v>
      </c>
      <c r="K98" s="114" t="s">
        <v>78</v>
      </c>
      <c r="L98" s="46">
        <v>1992</v>
      </c>
      <c r="M98" s="46"/>
      <c r="N98" s="46" t="s">
        <v>52</v>
      </c>
      <c r="O98" s="46">
        <v>2012</v>
      </c>
      <c r="P98" s="114" t="s">
        <v>114</v>
      </c>
      <c r="Q98" s="46">
        <f>2017-1970</f>
        <v>47</v>
      </c>
      <c r="R98" s="114" t="s">
        <v>176</v>
      </c>
      <c r="S98" s="299"/>
    </row>
    <row r="99" spans="1:19" s="31" customFormat="1" ht="17.25" customHeight="1">
      <c r="A99" s="291"/>
      <c r="B99" s="150"/>
      <c r="C99" s="221"/>
      <c r="D99" s="167"/>
      <c r="E99" s="113"/>
      <c r="F99" s="303"/>
      <c r="G99" s="704"/>
      <c r="H99" s="295"/>
      <c r="I99" s="113"/>
      <c r="J99" s="113"/>
      <c r="K99" s="167"/>
      <c r="L99" s="113"/>
      <c r="M99" s="113"/>
      <c r="N99" s="113"/>
      <c r="O99" s="113"/>
      <c r="P99" s="167"/>
      <c r="Q99" s="113"/>
      <c r="R99" s="167" t="s">
        <v>175</v>
      </c>
      <c r="S99" s="300"/>
    </row>
    <row r="100" spans="1:19" s="31" customFormat="1" ht="23.25" customHeight="1">
      <c r="A100" s="291"/>
      <c r="B100" s="150"/>
      <c r="C100" s="221"/>
      <c r="D100" s="167"/>
      <c r="E100" s="113"/>
      <c r="F100" s="303"/>
      <c r="G100" s="185"/>
      <c r="H100" s="295"/>
      <c r="I100" s="113"/>
      <c r="J100" s="113"/>
      <c r="K100" s="167"/>
      <c r="L100" s="113"/>
      <c r="M100" s="113"/>
      <c r="N100" s="113"/>
      <c r="O100" s="113"/>
      <c r="P100" s="167"/>
      <c r="Q100" s="113"/>
      <c r="R100" s="167" t="s">
        <v>296</v>
      </c>
      <c r="S100" s="300"/>
    </row>
    <row r="101" spans="1:19" s="31" customFormat="1" ht="23.25" customHeight="1">
      <c r="A101" s="291"/>
      <c r="B101" s="150"/>
      <c r="C101" s="221"/>
      <c r="D101" s="167"/>
      <c r="E101" s="113"/>
      <c r="F101" s="303"/>
      <c r="G101" s="185"/>
      <c r="H101" s="295"/>
      <c r="I101" s="113"/>
      <c r="J101" s="113"/>
      <c r="K101" s="167"/>
      <c r="L101" s="113"/>
      <c r="M101" s="113"/>
      <c r="N101" s="113"/>
      <c r="O101" s="113"/>
      <c r="P101" s="167"/>
      <c r="Q101" s="113"/>
      <c r="R101" s="167" t="s">
        <v>295</v>
      </c>
      <c r="S101" s="300"/>
    </row>
    <row r="102" spans="1:19" s="31" customFormat="1" ht="17.25" customHeight="1">
      <c r="A102" s="298"/>
      <c r="B102" s="48"/>
      <c r="C102" s="49"/>
      <c r="D102" s="103"/>
      <c r="E102" s="47"/>
      <c r="F102" s="304"/>
      <c r="G102" s="184"/>
      <c r="H102" s="296"/>
      <c r="I102" s="47"/>
      <c r="J102" s="47"/>
      <c r="K102" s="103"/>
      <c r="L102" s="47"/>
      <c r="M102" s="47"/>
      <c r="N102" s="47"/>
      <c r="O102" s="47"/>
      <c r="P102" s="103"/>
      <c r="Q102" s="47"/>
      <c r="R102" s="103"/>
      <c r="S102" s="301"/>
    </row>
    <row r="103" spans="1:19" s="1" customFormat="1" ht="21" customHeight="1">
      <c r="A103" s="297">
        <v>18</v>
      </c>
      <c r="B103" s="178" t="s">
        <v>109</v>
      </c>
      <c r="C103" s="299" t="s">
        <v>110</v>
      </c>
      <c r="D103" s="114" t="s">
        <v>111</v>
      </c>
      <c r="E103" s="179" t="s">
        <v>105</v>
      </c>
      <c r="F103" s="302">
        <v>42461</v>
      </c>
      <c r="G103" s="701" t="s">
        <v>269</v>
      </c>
      <c r="H103" s="294">
        <v>42739</v>
      </c>
      <c r="I103" s="46">
        <f>2017-1997</f>
        <v>20</v>
      </c>
      <c r="J103" s="123">
        <v>3</v>
      </c>
      <c r="K103" s="114" t="s">
        <v>78</v>
      </c>
      <c r="L103" s="123">
        <v>1997</v>
      </c>
      <c r="M103" s="46" t="s">
        <v>49</v>
      </c>
      <c r="N103" s="46" t="s">
        <v>70</v>
      </c>
      <c r="O103" s="46">
        <v>2003</v>
      </c>
      <c r="P103" s="114" t="s">
        <v>72</v>
      </c>
      <c r="Q103" s="46">
        <f>2017-1973</f>
        <v>44</v>
      </c>
      <c r="R103" s="114" t="s">
        <v>153</v>
      </c>
      <c r="S103" s="16"/>
    </row>
    <row r="104" spans="1:19" s="1" customFormat="1" ht="15.75" customHeight="1">
      <c r="A104" s="291"/>
      <c r="B104" s="180"/>
      <c r="C104" s="300"/>
      <c r="D104" s="167"/>
      <c r="E104" s="181"/>
      <c r="F104" s="303"/>
      <c r="G104" s="702"/>
      <c r="H104" s="295"/>
      <c r="I104" s="113"/>
      <c r="J104" s="113"/>
      <c r="K104" s="167"/>
      <c r="L104" s="166"/>
      <c r="M104" s="113"/>
      <c r="N104" s="113"/>
      <c r="O104" s="113"/>
      <c r="P104" s="167"/>
      <c r="Q104" s="113"/>
      <c r="R104" s="167" t="s">
        <v>152</v>
      </c>
      <c r="S104" s="182"/>
    </row>
    <row r="105" spans="1:19" s="1" customFormat="1" ht="22.5" customHeight="1">
      <c r="A105" s="291"/>
      <c r="B105" s="180"/>
      <c r="C105" s="300"/>
      <c r="D105" s="167"/>
      <c r="E105" s="181"/>
      <c r="F105" s="303"/>
      <c r="G105" s="167"/>
      <c r="H105" s="295"/>
      <c r="I105" s="113"/>
      <c r="J105" s="113"/>
      <c r="K105" s="167"/>
      <c r="L105" s="166"/>
      <c r="M105" s="113"/>
      <c r="N105" s="113" t="s">
        <v>52</v>
      </c>
      <c r="O105" s="113">
        <v>2006</v>
      </c>
      <c r="P105" s="167" t="s">
        <v>154</v>
      </c>
      <c r="Q105" s="113"/>
      <c r="R105" s="167" t="s">
        <v>151</v>
      </c>
      <c r="S105" s="182"/>
    </row>
    <row r="106" spans="1:19" s="1" customFormat="1" ht="22.5" customHeight="1">
      <c r="A106" s="291"/>
      <c r="B106" s="180"/>
      <c r="C106" s="300"/>
      <c r="D106" s="167"/>
      <c r="E106" s="181"/>
      <c r="F106" s="303"/>
      <c r="G106" s="167"/>
      <c r="H106" s="295"/>
      <c r="I106" s="113"/>
      <c r="J106" s="113"/>
      <c r="K106" s="167"/>
      <c r="L106" s="166"/>
      <c r="M106" s="113"/>
      <c r="N106" s="113"/>
      <c r="O106" s="113"/>
      <c r="P106" s="167"/>
      <c r="Q106" s="113"/>
      <c r="R106" s="167" t="s">
        <v>177</v>
      </c>
      <c r="S106" s="182"/>
    </row>
    <row r="107" spans="1:19" s="1" customFormat="1" ht="22.5" customHeight="1">
      <c r="A107" s="291"/>
      <c r="B107" s="180"/>
      <c r="C107" s="300"/>
      <c r="D107" s="167"/>
      <c r="E107" s="181"/>
      <c r="F107" s="303"/>
      <c r="G107" s="167"/>
      <c r="H107" s="295"/>
      <c r="I107" s="113"/>
      <c r="J107" s="113"/>
      <c r="K107" s="167"/>
      <c r="L107" s="166"/>
      <c r="M107" s="113"/>
      <c r="N107" s="113"/>
      <c r="O107" s="113"/>
      <c r="P107" s="167"/>
      <c r="Q107" s="113"/>
      <c r="R107" s="167" t="s">
        <v>249</v>
      </c>
      <c r="S107" s="182"/>
    </row>
    <row r="108" spans="1:19" s="1" customFormat="1" ht="30.75" customHeight="1">
      <c r="A108" s="298"/>
      <c r="B108" s="108"/>
      <c r="C108" s="301"/>
      <c r="D108" s="103"/>
      <c r="E108" s="56"/>
      <c r="F108" s="304"/>
      <c r="G108" s="103"/>
      <c r="H108" s="296"/>
      <c r="I108" s="47"/>
      <c r="J108" s="47"/>
      <c r="K108" s="103"/>
      <c r="L108" s="124"/>
      <c r="M108" s="47"/>
      <c r="N108" s="47"/>
      <c r="O108" s="47"/>
      <c r="P108" s="103"/>
      <c r="Q108" s="47"/>
      <c r="R108" s="103" t="s">
        <v>250</v>
      </c>
      <c r="S108" s="6"/>
    </row>
    <row r="109" spans="1:19" s="1" customFormat="1" ht="27" customHeight="1">
      <c r="A109" s="291">
        <v>19</v>
      </c>
      <c r="B109" s="188" t="s">
        <v>181</v>
      </c>
      <c r="C109" s="708" t="s">
        <v>182</v>
      </c>
      <c r="D109" s="722" t="s">
        <v>183</v>
      </c>
      <c r="E109" s="181" t="s">
        <v>105</v>
      </c>
      <c r="F109" s="303">
        <v>42461</v>
      </c>
      <c r="G109" s="702" t="s">
        <v>184</v>
      </c>
      <c r="H109" s="294">
        <v>42739</v>
      </c>
      <c r="I109" s="113">
        <f>2017-2007</f>
        <v>10</v>
      </c>
      <c r="J109" s="166">
        <v>5</v>
      </c>
      <c r="K109" s="190" t="s">
        <v>78</v>
      </c>
      <c r="L109" s="123">
        <v>2009</v>
      </c>
      <c r="M109" s="123">
        <v>216</v>
      </c>
      <c r="N109" s="112" t="s">
        <v>70</v>
      </c>
      <c r="O109" s="46"/>
      <c r="P109" s="701" t="s">
        <v>185</v>
      </c>
      <c r="Q109" s="46">
        <f>2017-1967</f>
        <v>50</v>
      </c>
      <c r="R109" s="43" t="s">
        <v>186</v>
      </c>
      <c r="S109" s="16"/>
    </row>
    <row r="110" spans="1:19" s="1" customFormat="1" ht="30.75" customHeight="1">
      <c r="A110" s="298"/>
      <c r="B110" s="106"/>
      <c r="C110" s="709"/>
      <c r="D110" s="723"/>
      <c r="E110" s="56"/>
      <c r="F110" s="304"/>
      <c r="G110" s="706"/>
      <c r="H110" s="296"/>
      <c r="I110" s="47"/>
      <c r="J110" s="47"/>
      <c r="K110" s="189"/>
      <c r="L110" s="124"/>
      <c r="M110" s="124"/>
      <c r="N110" s="102"/>
      <c r="O110" s="47"/>
      <c r="P110" s="706"/>
      <c r="Q110" s="47"/>
      <c r="R110" s="116" t="s">
        <v>196</v>
      </c>
      <c r="S110" s="6"/>
    </row>
    <row r="111" spans="1:19" s="1" customFormat="1" ht="30.75" customHeight="1">
      <c r="A111" s="297">
        <v>20</v>
      </c>
      <c r="B111" s="226" t="s">
        <v>156</v>
      </c>
      <c r="C111" s="299" t="s">
        <v>157</v>
      </c>
      <c r="D111" s="114" t="s">
        <v>158</v>
      </c>
      <c r="E111" s="179" t="s">
        <v>76</v>
      </c>
      <c r="F111" s="302">
        <v>42095</v>
      </c>
      <c r="G111" s="114" t="str">
        <f>G109</f>
        <v>Fungsional Umum</v>
      </c>
      <c r="H111" s="294">
        <v>42739</v>
      </c>
      <c r="I111" s="46">
        <f>2017-2009</f>
        <v>8</v>
      </c>
      <c r="J111" s="123">
        <v>4</v>
      </c>
      <c r="K111" s="134" t="s">
        <v>78</v>
      </c>
      <c r="L111" s="123">
        <v>2010</v>
      </c>
      <c r="M111" s="123">
        <v>135</v>
      </c>
      <c r="N111" s="112" t="s">
        <v>70</v>
      </c>
      <c r="O111" s="46">
        <v>2000</v>
      </c>
      <c r="P111" s="114" t="s">
        <v>51</v>
      </c>
      <c r="Q111" s="46">
        <f>2017-1976</f>
        <v>41</v>
      </c>
      <c r="R111" s="43" t="s">
        <v>178</v>
      </c>
      <c r="S111" s="16"/>
    </row>
    <row r="112" spans="1:19" s="1" customFormat="1" ht="39" customHeight="1">
      <c r="A112" s="298"/>
      <c r="B112" s="106"/>
      <c r="C112" s="301"/>
      <c r="D112" s="103"/>
      <c r="E112" s="56"/>
      <c r="F112" s="304"/>
      <c r="G112" s="103"/>
      <c r="H112" s="296"/>
      <c r="I112" s="47"/>
      <c r="J112" s="47"/>
      <c r="K112" s="189"/>
      <c r="L112" s="124"/>
      <c r="M112" s="124"/>
      <c r="N112" s="102" t="s">
        <v>52</v>
      </c>
      <c r="O112" s="47">
        <v>2013</v>
      </c>
      <c r="P112" s="103" t="s">
        <v>159</v>
      </c>
      <c r="Q112" s="47"/>
      <c r="R112" s="116" t="s">
        <v>251</v>
      </c>
      <c r="S112" s="6"/>
    </row>
    <row r="113" spans="1:19" ht="24.75" customHeight="1">
      <c r="A113" s="682">
        <v>21</v>
      </c>
      <c r="B113" s="197" t="s">
        <v>256</v>
      </c>
      <c r="C113" s="300" t="s">
        <v>65</v>
      </c>
      <c r="D113" s="167" t="s">
        <v>35</v>
      </c>
      <c r="E113" s="187" t="s">
        <v>44</v>
      </c>
      <c r="F113" s="323">
        <v>43009</v>
      </c>
      <c r="G113" s="167" t="s">
        <v>254</v>
      </c>
      <c r="H113" s="294">
        <v>42739</v>
      </c>
      <c r="I113" s="187">
        <f>2017-2010</f>
        <v>7</v>
      </c>
      <c r="J113" s="198">
        <v>5</v>
      </c>
      <c r="K113" s="167" t="s">
        <v>134</v>
      </c>
      <c r="L113" s="113">
        <v>2011</v>
      </c>
      <c r="M113" s="198">
        <v>210</v>
      </c>
      <c r="N113" s="187" t="s">
        <v>50</v>
      </c>
      <c r="O113" s="187">
        <v>2007</v>
      </c>
      <c r="P113" s="167" t="s">
        <v>62</v>
      </c>
      <c r="Q113" s="187">
        <f>2017-1985</f>
        <v>32</v>
      </c>
      <c r="R113" s="202" t="s">
        <v>167</v>
      </c>
      <c r="S113" s="199"/>
    </row>
    <row r="114" spans="1:19" ht="44.25" customHeight="1">
      <c r="A114" s="682"/>
      <c r="B114" s="268"/>
      <c r="C114" s="269"/>
      <c r="D114" s="232"/>
      <c r="E114" s="270"/>
      <c r="F114" s="271"/>
      <c r="G114" s="272"/>
      <c r="H114" s="273"/>
      <c r="I114" s="270"/>
      <c r="J114" s="270"/>
      <c r="K114" s="167" t="s">
        <v>63</v>
      </c>
      <c r="L114" s="274">
        <v>2011</v>
      </c>
      <c r="M114" s="275"/>
      <c r="N114" s="270" t="s">
        <v>52</v>
      </c>
      <c r="O114" s="270">
        <v>2012</v>
      </c>
      <c r="P114" s="232" t="s">
        <v>135</v>
      </c>
      <c r="Q114" s="270"/>
      <c r="R114" s="202" t="s">
        <v>252</v>
      </c>
      <c r="S114" s="199"/>
    </row>
    <row r="115" spans="1:19" ht="21.75" customHeight="1">
      <c r="A115" s="291"/>
      <c r="B115" s="268"/>
      <c r="C115" s="269"/>
      <c r="D115" s="232"/>
      <c r="E115" s="270"/>
      <c r="F115" s="271"/>
      <c r="G115" s="272"/>
      <c r="H115" s="273"/>
      <c r="I115" s="270"/>
      <c r="J115" s="270"/>
      <c r="K115" s="167"/>
      <c r="L115" s="274"/>
      <c r="M115" s="277"/>
      <c r="N115" s="270"/>
      <c r="O115" s="278"/>
      <c r="P115" s="232"/>
      <c r="Q115" s="270"/>
      <c r="R115" s="202" t="s">
        <v>255</v>
      </c>
      <c r="S115" s="199"/>
    </row>
    <row r="116" spans="1:19" s="31" customFormat="1" ht="24.75" customHeight="1">
      <c r="A116" s="297">
        <v>22</v>
      </c>
      <c r="B116" s="178" t="s">
        <v>27</v>
      </c>
      <c r="C116" s="299" t="s">
        <v>66</v>
      </c>
      <c r="D116" s="156" t="s">
        <v>36</v>
      </c>
      <c r="E116" s="46" t="s">
        <v>45</v>
      </c>
      <c r="F116" s="302">
        <v>41730</v>
      </c>
      <c r="G116" s="114" t="str">
        <f>G111</f>
        <v>Fungsional Umum</v>
      </c>
      <c r="H116" s="294">
        <v>42739</v>
      </c>
      <c r="I116" s="46">
        <f>2017-2010</f>
        <v>7</v>
      </c>
      <c r="J116" s="123">
        <v>5</v>
      </c>
      <c r="K116" s="114" t="s">
        <v>63</v>
      </c>
      <c r="L116" s="123">
        <v>2011</v>
      </c>
      <c r="M116" s="46">
        <v>210</v>
      </c>
      <c r="N116" s="46" t="s">
        <v>50</v>
      </c>
      <c r="O116" s="46">
        <v>2003</v>
      </c>
      <c r="P116" s="701" t="s">
        <v>60</v>
      </c>
      <c r="Q116" s="46">
        <f>2017-1979</f>
        <v>38</v>
      </c>
      <c r="R116" s="279" t="s">
        <v>167</v>
      </c>
      <c r="S116" s="299"/>
    </row>
    <row r="117" spans="1:19" s="31" customFormat="1" ht="24" customHeight="1">
      <c r="A117" s="298"/>
      <c r="B117" s="108"/>
      <c r="C117" s="301"/>
      <c r="D117" s="104"/>
      <c r="E117" s="47"/>
      <c r="F117" s="304"/>
      <c r="G117" s="103"/>
      <c r="H117" s="296"/>
      <c r="I117" s="47"/>
      <c r="J117" s="47"/>
      <c r="K117" s="103" t="s">
        <v>214</v>
      </c>
      <c r="L117" s="124"/>
      <c r="M117" s="47"/>
      <c r="N117" s="47"/>
      <c r="O117" s="47"/>
      <c r="P117" s="706"/>
      <c r="Q117" s="47"/>
      <c r="R117" s="131" t="s">
        <v>168</v>
      </c>
      <c r="S117" s="301"/>
    </row>
    <row r="118" spans="1:19" s="31" customFormat="1" ht="37.5" customHeight="1">
      <c r="A118" s="297">
        <v>23</v>
      </c>
      <c r="B118" s="201" t="s">
        <v>28</v>
      </c>
      <c r="C118" s="299" t="s">
        <v>64</v>
      </c>
      <c r="D118" s="114" t="s">
        <v>37</v>
      </c>
      <c r="E118" s="46" t="s">
        <v>45</v>
      </c>
      <c r="F118" s="302">
        <v>42095</v>
      </c>
      <c r="G118" s="114" t="str">
        <f>G111</f>
        <v>Fungsional Umum</v>
      </c>
      <c r="H118" s="294">
        <v>42739</v>
      </c>
      <c r="I118" s="123">
        <f>2017-2011</f>
        <v>6</v>
      </c>
      <c r="J118" s="123">
        <v>5</v>
      </c>
      <c r="K118" s="114" t="s">
        <v>63</v>
      </c>
      <c r="L118" s="123">
        <v>2012</v>
      </c>
      <c r="M118" s="123" t="s">
        <v>49</v>
      </c>
      <c r="N118" s="46" t="s">
        <v>50</v>
      </c>
      <c r="O118" s="46"/>
      <c r="P118" s="114" t="s">
        <v>60</v>
      </c>
      <c r="Q118" s="46">
        <f>2017-1982</f>
        <v>35</v>
      </c>
      <c r="R118" s="202" t="s">
        <v>169</v>
      </c>
      <c r="S118" s="299"/>
    </row>
    <row r="119" spans="1:19" s="31" customFormat="1" ht="29.25" customHeight="1">
      <c r="A119" s="298"/>
      <c r="B119" s="32"/>
      <c r="C119" s="301"/>
      <c r="D119" s="103"/>
      <c r="E119" s="47"/>
      <c r="F119" s="304"/>
      <c r="G119" s="103"/>
      <c r="H119" s="296"/>
      <c r="I119" s="124"/>
      <c r="J119" s="47"/>
      <c r="K119" s="103"/>
      <c r="L119" s="124"/>
      <c r="M119" s="124"/>
      <c r="N119" s="47"/>
      <c r="O119" s="47"/>
      <c r="P119" s="103"/>
      <c r="Q119" s="47"/>
      <c r="R119" s="131" t="s">
        <v>168</v>
      </c>
      <c r="S119" s="301"/>
    </row>
    <row r="120" spans="1:19" s="40" customFormat="1" ht="21" customHeight="1">
      <c r="A120" s="297">
        <v>24</v>
      </c>
      <c r="B120" s="119" t="s">
        <v>311</v>
      </c>
      <c r="C120" s="751" t="s">
        <v>74</v>
      </c>
      <c r="D120" s="203" t="s">
        <v>69</v>
      </c>
      <c r="E120" s="319" t="s">
        <v>180</v>
      </c>
      <c r="F120" s="307">
        <v>41365</v>
      </c>
      <c r="G120" s="114" t="str">
        <f>G118</f>
        <v>Fungsional Umum</v>
      </c>
      <c r="H120" s="294">
        <v>42739</v>
      </c>
      <c r="I120" s="310">
        <f>2017-2009</f>
        <v>8</v>
      </c>
      <c r="J120" s="204">
        <v>4</v>
      </c>
      <c r="K120" s="114" t="s">
        <v>63</v>
      </c>
      <c r="L120" s="123">
        <v>2011</v>
      </c>
      <c r="M120" s="310" t="s">
        <v>49</v>
      </c>
      <c r="N120" s="310" t="s">
        <v>71</v>
      </c>
      <c r="O120" s="310">
        <v>2007</v>
      </c>
      <c r="P120" s="313" t="s">
        <v>72</v>
      </c>
      <c r="Q120" s="315">
        <f>2017-1986</f>
        <v>31</v>
      </c>
      <c r="R120" s="96" t="s">
        <v>170</v>
      </c>
      <c r="S120" s="43"/>
    </row>
    <row r="121" spans="1:19" s="40" customFormat="1" ht="33" customHeight="1">
      <c r="A121" s="291"/>
      <c r="B121" s="120"/>
      <c r="C121" s="752"/>
      <c r="D121" s="205"/>
      <c r="E121" s="320"/>
      <c r="F121" s="308"/>
      <c r="G121" s="167"/>
      <c r="H121" s="206"/>
      <c r="I121" s="311"/>
      <c r="J121" s="207"/>
      <c r="K121" s="167"/>
      <c r="L121" s="166"/>
      <c r="M121" s="311"/>
      <c r="N121" s="311"/>
      <c r="O121" s="311"/>
      <c r="P121" s="314"/>
      <c r="Q121" s="316"/>
      <c r="R121" s="144" t="s">
        <v>179</v>
      </c>
      <c r="S121" s="118"/>
    </row>
    <row r="122" spans="1:19" s="40" customFormat="1" ht="21" customHeight="1">
      <c r="A122" s="298"/>
      <c r="B122" s="107"/>
      <c r="C122" s="107"/>
      <c r="D122" s="208"/>
      <c r="E122" s="321"/>
      <c r="F122" s="309"/>
      <c r="G122" s="103"/>
      <c r="H122" s="209"/>
      <c r="I122" s="312"/>
      <c r="J122" s="210"/>
      <c r="K122" s="103"/>
      <c r="L122" s="124"/>
      <c r="M122" s="312"/>
      <c r="N122" s="312"/>
      <c r="O122" s="312"/>
      <c r="P122" s="136"/>
      <c r="Q122" s="117"/>
      <c r="R122" s="239" t="s">
        <v>253</v>
      </c>
      <c r="S122" s="116"/>
    </row>
    <row r="124" spans="16:19" ht="27.75" customHeight="1">
      <c r="P124" s="698" t="s">
        <v>313</v>
      </c>
      <c r="Q124" s="698"/>
      <c r="R124" s="698"/>
      <c r="S124" s="698"/>
    </row>
    <row r="125" spans="2:19" ht="15.75">
      <c r="B125" s="11" t="s">
        <v>274</v>
      </c>
      <c r="P125" s="696" t="s">
        <v>314</v>
      </c>
      <c r="Q125" s="696"/>
      <c r="R125" s="696"/>
      <c r="S125" s="696"/>
    </row>
    <row r="126" spans="16:19" ht="15.75">
      <c r="P126" s="696" t="s">
        <v>73</v>
      </c>
      <c r="Q126" s="696"/>
      <c r="R126" s="696"/>
      <c r="S126" s="696"/>
    </row>
    <row r="127" spans="16:19" ht="15.75">
      <c r="P127" s="698" t="s">
        <v>211</v>
      </c>
      <c r="Q127" s="698"/>
      <c r="R127" s="698"/>
      <c r="S127" s="698"/>
    </row>
    <row r="128" spans="16:19" ht="15.75">
      <c r="P128" s="213"/>
      <c r="Q128" s="289"/>
      <c r="R128" s="99"/>
      <c r="S128" s="98"/>
    </row>
    <row r="129" spans="16:19" ht="35.25" customHeight="1">
      <c r="P129" s="213"/>
      <c r="Q129" s="289"/>
      <c r="R129" s="99"/>
      <c r="S129" s="98"/>
    </row>
    <row r="130" spans="16:19" ht="15.75">
      <c r="P130" s="697" t="s">
        <v>216</v>
      </c>
      <c r="Q130" s="697"/>
      <c r="R130" s="697"/>
      <c r="S130" s="697"/>
    </row>
    <row r="131" spans="16:19" ht="15.75">
      <c r="P131" s="698" t="s">
        <v>217</v>
      </c>
      <c r="Q131" s="698"/>
      <c r="R131" s="698"/>
      <c r="S131" s="698"/>
    </row>
    <row r="132" spans="16:19" ht="15.75">
      <c r="P132" s="214"/>
      <c r="Q132" s="290"/>
      <c r="R132" s="101"/>
      <c r="S132" s="100"/>
    </row>
  </sheetData>
  <sheetProtection/>
  <mergeCells count="95">
    <mergeCell ref="P130:S130"/>
    <mergeCell ref="P131:S131"/>
    <mergeCell ref="P116:P117"/>
    <mergeCell ref="C120:C121"/>
    <mergeCell ref="P124:S124"/>
    <mergeCell ref="P125:S125"/>
    <mergeCell ref="P126:S126"/>
    <mergeCell ref="P127:S127"/>
    <mergeCell ref="G103:G104"/>
    <mergeCell ref="C109:C110"/>
    <mergeCell ref="D109:D110"/>
    <mergeCell ref="G109:G110"/>
    <mergeCell ref="P109:P110"/>
    <mergeCell ref="A113:A114"/>
    <mergeCell ref="R85:R86"/>
    <mergeCell ref="R87:R88"/>
    <mergeCell ref="R89:R90"/>
    <mergeCell ref="R93:R94"/>
    <mergeCell ref="G96:G97"/>
    <mergeCell ref="G98:G99"/>
    <mergeCell ref="G65:G67"/>
    <mergeCell ref="P65:P66"/>
    <mergeCell ref="K66:K67"/>
    <mergeCell ref="G72:G75"/>
    <mergeCell ref="D77:D78"/>
    <mergeCell ref="G77:G80"/>
    <mergeCell ref="P78:P80"/>
    <mergeCell ref="G44:G46"/>
    <mergeCell ref="P45:P46"/>
    <mergeCell ref="C48:C49"/>
    <mergeCell ref="D48:D49"/>
    <mergeCell ref="G48:G53"/>
    <mergeCell ref="G54:G62"/>
    <mergeCell ref="S30:S32"/>
    <mergeCell ref="D33:D34"/>
    <mergeCell ref="G33:G35"/>
    <mergeCell ref="P34:P35"/>
    <mergeCell ref="R35:R36"/>
    <mergeCell ref="G40:G41"/>
    <mergeCell ref="P41:P43"/>
    <mergeCell ref="L30:L32"/>
    <mergeCell ref="M30:M32"/>
    <mergeCell ref="N30:N32"/>
    <mergeCell ref="O30:O32"/>
    <mergeCell ref="P30:P32"/>
    <mergeCell ref="Q30:Q32"/>
    <mergeCell ref="R26:R27"/>
    <mergeCell ref="A30:A32"/>
    <mergeCell ref="D30:D32"/>
    <mergeCell ref="E30:E32"/>
    <mergeCell ref="F30:F32"/>
    <mergeCell ref="G30:G32"/>
    <mergeCell ref="H30:H32"/>
    <mergeCell ref="I30:I32"/>
    <mergeCell ref="J30:J32"/>
    <mergeCell ref="K30:K32"/>
    <mergeCell ref="H24:H29"/>
    <mergeCell ref="I24:I29"/>
    <mergeCell ref="J24:J29"/>
    <mergeCell ref="K24:K29"/>
    <mergeCell ref="L24:L29"/>
    <mergeCell ref="Q24:Q29"/>
    <mergeCell ref="D18:D19"/>
    <mergeCell ref="G18:G19"/>
    <mergeCell ref="A24:A29"/>
    <mergeCell ref="D24:D29"/>
    <mergeCell ref="E24:E29"/>
    <mergeCell ref="F24:F29"/>
    <mergeCell ref="G24:G29"/>
    <mergeCell ref="H12:H17"/>
    <mergeCell ref="I12:I17"/>
    <mergeCell ref="J12:J17"/>
    <mergeCell ref="P12:P13"/>
    <mergeCell ref="Q12:Q17"/>
    <mergeCell ref="P14:P15"/>
    <mergeCell ref="N4:P4"/>
    <mergeCell ref="Q4:Q5"/>
    <mergeCell ref="R4:R5"/>
    <mergeCell ref="S4:S5"/>
    <mergeCell ref="S7:S11"/>
    <mergeCell ref="A12:A17"/>
    <mergeCell ref="D12:D17"/>
    <mergeCell ref="E12:E17"/>
    <mergeCell ref="F12:F17"/>
    <mergeCell ref="G12:G17"/>
    <mergeCell ref="A1:S1"/>
    <mergeCell ref="A2:S2"/>
    <mergeCell ref="A4:A5"/>
    <mergeCell ref="B4:B5"/>
    <mergeCell ref="C4:C5"/>
    <mergeCell ref="D4:D5"/>
    <mergeCell ref="E4:F4"/>
    <mergeCell ref="G4:H4"/>
    <mergeCell ref="I4:J4"/>
    <mergeCell ref="K4:M4"/>
  </mergeCells>
  <printOptions/>
  <pageMargins left="1.18" right="0.1968503937007874" top="0.81" bottom="0.9" header="0.21" footer="0.17"/>
  <pageSetup horizontalDpi="300" verticalDpi="300" orientation="landscape" paperSize="5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4.00390625" style="0" customWidth="1"/>
    <col min="2" max="2" width="22.421875" style="0" customWidth="1"/>
    <col min="3" max="3" width="10.57421875" style="0" customWidth="1"/>
    <col min="4" max="4" width="13.57421875" style="0" customWidth="1"/>
    <col min="7" max="7" width="16.28125" style="0" customWidth="1"/>
    <col min="9" max="9" width="6.140625" style="0" customWidth="1"/>
    <col min="10" max="10" width="5.7109375" style="0" customWidth="1"/>
    <col min="11" max="11" width="11.7109375" style="0" customWidth="1"/>
    <col min="12" max="12" width="7.57421875" style="0" customWidth="1"/>
    <col min="13" max="13" width="6.28125" style="0" customWidth="1"/>
    <col min="17" max="17" width="7.7109375" style="0" customWidth="1"/>
    <col min="18" max="18" width="26.140625" style="0" customWidth="1"/>
  </cols>
  <sheetData>
    <row r="1" spans="1:19" ht="15">
      <c r="A1" s="754" t="s">
        <v>0</v>
      </c>
      <c r="B1" s="754"/>
      <c r="C1" s="754"/>
      <c r="D1" s="754"/>
      <c r="E1" s="754"/>
      <c r="F1" s="754"/>
      <c r="G1" s="754"/>
      <c r="H1" s="754"/>
      <c r="I1" s="754"/>
      <c r="J1" s="754"/>
      <c r="K1" s="754"/>
      <c r="L1" s="754"/>
      <c r="M1" s="754"/>
      <c r="N1" s="754"/>
      <c r="O1" s="754"/>
      <c r="P1" s="754"/>
      <c r="Q1" s="754"/>
      <c r="R1" s="754"/>
      <c r="S1" s="754"/>
    </row>
    <row r="2" spans="1:19" ht="15">
      <c r="A2" s="754" t="s">
        <v>80</v>
      </c>
      <c r="B2" s="754"/>
      <c r="C2" s="754"/>
      <c r="D2" s="754"/>
      <c r="E2" s="754"/>
      <c r="F2" s="754"/>
      <c r="G2" s="754"/>
      <c r="H2" s="754"/>
      <c r="I2" s="754"/>
      <c r="J2" s="754"/>
      <c r="K2" s="754"/>
      <c r="L2" s="754"/>
      <c r="M2" s="754"/>
      <c r="N2" s="754"/>
      <c r="O2" s="754"/>
      <c r="P2" s="754"/>
      <c r="Q2" s="754"/>
      <c r="R2" s="754"/>
      <c r="S2" s="754"/>
    </row>
    <row r="3" spans="2:19" ht="9.75" customHeight="1">
      <c r="B3" s="11"/>
      <c r="C3" s="2"/>
      <c r="D3" s="2"/>
      <c r="E3" s="2"/>
      <c r="F3" s="2"/>
      <c r="G3" s="2"/>
      <c r="H3" s="19"/>
      <c r="I3" s="2"/>
      <c r="J3" s="19"/>
      <c r="K3" s="2"/>
      <c r="L3" s="2"/>
      <c r="M3" s="2"/>
      <c r="N3" s="2"/>
      <c r="O3" s="2"/>
      <c r="P3" s="2"/>
      <c r="Q3" s="2"/>
      <c r="R3" s="14"/>
      <c r="S3" s="2"/>
    </row>
    <row r="4" spans="1:19" s="9" customFormat="1" ht="21.75" customHeight="1">
      <c r="A4" s="657" t="s">
        <v>40</v>
      </c>
      <c r="B4" s="659" t="s">
        <v>1</v>
      </c>
      <c r="C4" s="661" t="s">
        <v>2</v>
      </c>
      <c r="D4" s="661" t="s">
        <v>3</v>
      </c>
      <c r="E4" s="663" t="s">
        <v>4</v>
      </c>
      <c r="F4" s="664"/>
      <c r="G4" s="663" t="s">
        <v>7</v>
      </c>
      <c r="H4" s="664"/>
      <c r="I4" s="663" t="s">
        <v>9</v>
      </c>
      <c r="J4" s="664"/>
      <c r="K4" s="663" t="s">
        <v>12</v>
      </c>
      <c r="L4" s="665"/>
      <c r="M4" s="664"/>
      <c r="N4" s="663" t="s">
        <v>15</v>
      </c>
      <c r="O4" s="665"/>
      <c r="P4" s="664"/>
      <c r="Q4" s="661" t="s">
        <v>18</v>
      </c>
      <c r="R4" s="661" t="s">
        <v>19</v>
      </c>
      <c r="S4" s="753" t="s">
        <v>20</v>
      </c>
    </row>
    <row r="5" spans="1:19" s="9" customFormat="1" ht="33.75" customHeight="1">
      <c r="A5" s="658"/>
      <c r="B5" s="660"/>
      <c r="C5" s="662"/>
      <c r="D5" s="662"/>
      <c r="E5" s="18" t="s">
        <v>5</v>
      </c>
      <c r="F5" s="18" t="s">
        <v>6</v>
      </c>
      <c r="G5" s="18" t="s">
        <v>8</v>
      </c>
      <c r="H5" s="18" t="s">
        <v>6</v>
      </c>
      <c r="I5" s="18" t="s">
        <v>10</v>
      </c>
      <c r="J5" s="18" t="s">
        <v>11</v>
      </c>
      <c r="K5" s="18" t="s">
        <v>13</v>
      </c>
      <c r="L5" s="18" t="s">
        <v>10</v>
      </c>
      <c r="M5" s="18" t="s">
        <v>14</v>
      </c>
      <c r="N5" s="18" t="s">
        <v>16</v>
      </c>
      <c r="O5" s="18" t="s">
        <v>10</v>
      </c>
      <c r="P5" s="18" t="s">
        <v>17</v>
      </c>
      <c r="Q5" s="662"/>
      <c r="R5" s="662"/>
      <c r="S5" s="753"/>
    </row>
    <row r="6" spans="1:19" s="1" customFormat="1" ht="17.25" customHeight="1">
      <c r="A6" s="8">
        <v>1</v>
      </c>
      <c r="B6" s="12">
        <v>2</v>
      </c>
      <c r="C6" s="6">
        <v>3</v>
      </c>
      <c r="D6" s="6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6">
        <v>17</v>
      </c>
      <c r="R6" s="7">
        <v>18</v>
      </c>
      <c r="S6" s="7">
        <v>19</v>
      </c>
    </row>
    <row r="7" spans="1:19" ht="162" customHeight="1">
      <c r="A7" s="20">
        <v>1</v>
      </c>
      <c r="B7" s="21" t="s">
        <v>21</v>
      </c>
      <c r="C7" s="22" t="s">
        <v>75</v>
      </c>
      <c r="D7" s="23" t="s">
        <v>34</v>
      </c>
      <c r="E7" s="24" t="s">
        <v>41</v>
      </c>
      <c r="F7" s="25">
        <v>39817</v>
      </c>
      <c r="G7" s="22" t="s">
        <v>47</v>
      </c>
      <c r="H7" s="26">
        <v>40635</v>
      </c>
      <c r="I7" s="24">
        <f>2012-1958</f>
        <v>54</v>
      </c>
      <c r="J7" s="27">
        <v>0</v>
      </c>
      <c r="K7" s="23" t="s">
        <v>67</v>
      </c>
      <c r="L7" s="24">
        <v>2010</v>
      </c>
      <c r="M7" s="24">
        <v>360</v>
      </c>
      <c r="N7" s="24" t="s">
        <v>50</v>
      </c>
      <c r="O7" s="24">
        <v>2002</v>
      </c>
      <c r="P7" s="22" t="s">
        <v>51</v>
      </c>
      <c r="Q7" s="24">
        <v>54</v>
      </c>
      <c r="R7" s="22" t="s">
        <v>57</v>
      </c>
      <c r="S7" s="3"/>
    </row>
    <row r="10" spans="2:18" ht="1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2:20" ht="90">
      <c r="B11" s="10"/>
      <c r="C11" s="64"/>
      <c r="D11" s="79"/>
      <c r="E11" s="70"/>
      <c r="F11" s="71"/>
      <c r="G11" s="45"/>
      <c r="H11" s="72"/>
      <c r="I11" s="71"/>
      <c r="J11" s="73"/>
      <c r="K11" s="80"/>
      <c r="L11" s="80"/>
      <c r="M11" s="81"/>
      <c r="N11" s="82"/>
      <c r="O11" s="83"/>
      <c r="P11" s="80"/>
      <c r="Q11" s="80"/>
      <c r="R11" s="70"/>
      <c r="S11" s="76">
        <v>50</v>
      </c>
      <c r="T11" s="39" t="s">
        <v>88</v>
      </c>
    </row>
    <row r="12" spans="2:18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2:20" ht="165.75">
      <c r="B13" s="10"/>
      <c r="C13" s="64"/>
      <c r="D13" s="84"/>
      <c r="E13" s="75"/>
      <c r="F13" s="85"/>
      <c r="G13" s="86"/>
      <c r="H13" s="87"/>
      <c r="I13" s="88"/>
      <c r="J13" s="89"/>
      <c r="K13" s="83"/>
      <c r="L13" s="90"/>
      <c r="M13" s="81"/>
      <c r="N13" s="82"/>
      <c r="O13" s="83"/>
      <c r="P13" s="82"/>
      <c r="Q13" s="83"/>
      <c r="R13" s="81"/>
      <c r="S13" s="77">
        <v>47</v>
      </c>
      <c r="T13" s="33" t="s">
        <v>99</v>
      </c>
    </row>
    <row r="14" spans="2:18" ht="1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2:19" ht="337.5">
      <c r="B15" s="10"/>
      <c r="C15" s="79"/>
      <c r="D15" s="70"/>
      <c r="E15" s="71"/>
      <c r="F15" s="45"/>
      <c r="G15" s="72"/>
      <c r="H15" s="71"/>
      <c r="I15" s="73"/>
      <c r="J15" s="45"/>
      <c r="K15" s="45"/>
      <c r="L15" s="71"/>
      <c r="M15" s="74"/>
      <c r="N15" s="74"/>
      <c r="O15" s="45"/>
      <c r="P15" s="45"/>
      <c r="Q15" s="71"/>
      <c r="R15" s="45"/>
      <c r="S15" s="78" t="s">
        <v>100</v>
      </c>
    </row>
    <row r="16" spans="2:18" ht="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2:18" ht="15">
      <c r="B17" s="91"/>
      <c r="C17" s="92"/>
      <c r="D17" s="71"/>
      <c r="E17" s="45"/>
      <c r="F17" s="72"/>
      <c r="G17" s="93"/>
      <c r="H17" s="73"/>
      <c r="I17" s="45"/>
      <c r="J17" s="45"/>
      <c r="K17" s="71"/>
      <c r="L17" s="45"/>
      <c r="M17" s="45"/>
      <c r="N17" s="45"/>
      <c r="O17" s="45"/>
      <c r="P17" s="71"/>
      <c r="Q17" s="45"/>
      <c r="R17" s="71"/>
    </row>
    <row r="18" spans="2:20" ht="1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2:20" ht="1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2:20" ht="15.75">
      <c r="B20" s="69"/>
      <c r="C20" s="70"/>
      <c r="D20" s="71"/>
      <c r="E20" s="45"/>
      <c r="F20" s="72"/>
      <c r="G20" s="71"/>
      <c r="H20" s="73"/>
      <c r="I20" s="45"/>
      <c r="J20" s="45"/>
      <c r="K20" s="71"/>
      <c r="L20" s="74"/>
      <c r="M20" s="74"/>
      <c r="N20" s="45"/>
      <c r="O20" s="45"/>
      <c r="P20" s="71"/>
      <c r="Q20" s="45"/>
      <c r="R20" s="71"/>
      <c r="S20" s="10"/>
      <c r="T20" s="10"/>
    </row>
    <row r="21" spans="2:20" ht="1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2:20" ht="15">
      <c r="B22" s="65"/>
      <c r="C22" s="70"/>
      <c r="D22" s="66"/>
      <c r="E22" s="45"/>
      <c r="F22" s="72"/>
      <c r="G22" s="71"/>
      <c r="H22" s="73"/>
      <c r="I22" s="45"/>
      <c r="J22" s="45"/>
      <c r="K22" s="71"/>
      <c r="L22" s="45"/>
      <c r="M22" s="45"/>
      <c r="N22" s="45"/>
      <c r="O22" s="45"/>
      <c r="P22" s="71"/>
      <c r="Q22" s="45"/>
      <c r="R22" s="71"/>
      <c r="S22" s="10"/>
      <c r="T22" s="10"/>
    </row>
    <row r="23" spans="2:20" ht="1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2:20" ht="15">
      <c r="B24" s="75"/>
      <c r="C24" s="70"/>
      <c r="D24" s="71"/>
      <c r="E24" s="45"/>
      <c r="F24" s="72"/>
      <c r="G24" s="71"/>
      <c r="H24" s="73"/>
      <c r="I24" s="45"/>
      <c r="J24" s="45"/>
      <c r="K24" s="71"/>
      <c r="L24" s="45"/>
      <c r="M24" s="45"/>
      <c r="N24" s="45"/>
      <c r="O24" s="45"/>
      <c r="P24" s="71"/>
      <c r="Q24" s="45"/>
      <c r="R24" s="71"/>
      <c r="S24" s="10"/>
      <c r="T24" s="10"/>
    </row>
    <row r="25" spans="2:20" ht="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2:20" ht="15">
      <c r="B26" s="65"/>
      <c r="C26" s="70"/>
      <c r="D26" s="66"/>
      <c r="E26" s="45"/>
      <c r="F26" s="72"/>
      <c r="G26" s="71"/>
      <c r="H26" s="73"/>
      <c r="I26" s="74"/>
      <c r="J26" s="45"/>
      <c r="K26" s="71"/>
      <c r="L26" s="74"/>
      <c r="M26" s="74"/>
      <c r="N26" s="45"/>
      <c r="O26" s="45"/>
      <c r="P26" s="71"/>
      <c r="Q26" s="45"/>
      <c r="R26" s="71"/>
      <c r="S26" s="10"/>
      <c r="T26" s="10"/>
    </row>
    <row r="27" spans="2:20" ht="1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2:20" ht="1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2:20" ht="1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</sheetData>
  <sheetProtection/>
  <mergeCells count="14">
    <mergeCell ref="I4:J4"/>
    <mergeCell ref="K4:M4"/>
    <mergeCell ref="N4:P4"/>
    <mergeCell ref="Q4:Q5"/>
    <mergeCell ref="R4:R5"/>
    <mergeCell ref="S4:S5"/>
    <mergeCell ref="A1:S1"/>
    <mergeCell ref="A2:S2"/>
    <mergeCell ref="A4:A5"/>
    <mergeCell ref="B4:B5"/>
    <mergeCell ref="C4:C5"/>
    <mergeCell ref="D4:D5"/>
    <mergeCell ref="E4:F4"/>
    <mergeCell ref="G4:H4"/>
  </mergeCells>
  <printOptions/>
  <pageMargins left="0.7" right="0.2" top="0.75" bottom="0.75" header="0.3" footer="0.3"/>
  <pageSetup horizontalDpi="300" verticalDpi="300" orientation="landscape" paperSize="5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29"/>
  <sheetViews>
    <sheetView zoomScalePageLayoutView="0" workbookViewId="0" topLeftCell="A4">
      <selection activeCell="D11" sqref="D11:D16"/>
    </sheetView>
  </sheetViews>
  <sheetFormatPr defaultColWidth="9.140625" defaultRowHeight="15"/>
  <cols>
    <col min="1" max="1" width="3.57421875" style="41" customWidth="1"/>
    <col min="2" max="2" width="31.57421875" style="11" customWidth="1"/>
    <col min="3" max="3" width="9.8515625" style="14" customWidth="1"/>
    <col min="4" max="4" width="10.140625" style="111" customWidth="1"/>
    <col min="5" max="5" width="5.57421875" style="423" customWidth="1"/>
    <col min="6" max="6" width="9.57421875" style="423" customWidth="1"/>
    <col min="7" max="7" width="10.57421875" style="111" customWidth="1"/>
    <col min="8" max="8" width="10.00390625" style="28" customWidth="1"/>
    <col min="9" max="9" width="4.57421875" style="423" customWidth="1"/>
    <col min="10" max="10" width="5.140625" style="423" customWidth="1"/>
    <col min="11" max="11" width="11.00390625" style="111" customWidth="1"/>
    <col min="12" max="12" width="5.7109375" style="423" customWidth="1"/>
    <col min="13" max="13" width="5.57421875" style="423" customWidth="1"/>
    <col min="14" max="14" width="6.28125" style="423" customWidth="1"/>
    <col min="15" max="15" width="5.140625" style="423" customWidth="1"/>
    <col min="16" max="16" width="11.7109375" style="111" customWidth="1"/>
    <col min="17" max="17" width="4.57421875" style="423" customWidth="1"/>
    <col min="18" max="18" width="26.00390625" style="14" customWidth="1"/>
    <col min="19" max="19" width="6.7109375" style="2" customWidth="1"/>
    <col min="20" max="20" width="9.00390625" style="0" customWidth="1"/>
    <col min="21" max="21" width="1.7109375" style="0" customWidth="1"/>
    <col min="22" max="22" width="17.8515625" style="0" customWidth="1"/>
  </cols>
  <sheetData>
    <row r="1" spans="1:19" ht="15.75">
      <c r="A1" s="656" t="s">
        <v>0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656"/>
      <c r="R1" s="656"/>
      <c r="S1" s="656"/>
    </row>
    <row r="2" spans="1:19" ht="15.75">
      <c r="A2" s="656" t="s">
        <v>316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656"/>
      <c r="Q2" s="656"/>
      <c r="R2" s="656"/>
      <c r="S2" s="656"/>
    </row>
    <row r="3" spans="1:19" ht="5.25" customHeight="1">
      <c r="A3" s="97"/>
      <c r="B3" s="105"/>
      <c r="C3" s="215"/>
      <c r="D3" s="109"/>
      <c r="E3" s="97"/>
      <c r="F3" s="97"/>
      <c r="G3" s="109"/>
      <c r="H3" s="97"/>
      <c r="I3" s="97"/>
      <c r="J3" s="97"/>
      <c r="K3" s="109"/>
      <c r="L3" s="97"/>
      <c r="M3" s="97"/>
      <c r="N3" s="97"/>
      <c r="O3" s="97"/>
      <c r="P3" s="109"/>
      <c r="Q3" s="97"/>
      <c r="R3" s="97"/>
      <c r="S3" s="97"/>
    </row>
    <row r="4" spans="1:19" s="9" customFormat="1" ht="21.75" customHeight="1">
      <c r="A4" s="728" t="s">
        <v>40</v>
      </c>
      <c r="B4" s="729" t="s">
        <v>1</v>
      </c>
      <c r="C4" s="661" t="s">
        <v>2</v>
      </c>
      <c r="D4" s="730" t="s">
        <v>3</v>
      </c>
      <c r="E4" s="731" t="s">
        <v>4</v>
      </c>
      <c r="F4" s="732"/>
      <c r="G4" s="731" t="s">
        <v>7</v>
      </c>
      <c r="H4" s="732"/>
      <c r="I4" s="731" t="s">
        <v>9</v>
      </c>
      <c r="J4" s="732"/>
      <c r="K4" s="731" t="s">
        <v>12</v>
      </c>
      <c r="L4" s="736"/>
      <c r="M4" s="732"/>
      <c r="N4" s="731" t="s">
        <v>15</v>
      </c>
      <c r="O4" s="736"/>
      <c r="P4" s="732"/>
      <c r="Q4" s="730" t="s">
        <v>18</v>
      </c>
      <c r="R4" s="666" t="s">
        <v>19</v>
      </c>
      <c r="S4" s="730" t="s">
        <v>20</v>
      </c>
    </row>
    <row r="5" spans="1:19" s="9" customFormat="1" ht="24" customHeight="1">
      <c r="A5" s="658"/>
      <c r="B5" s="660"/>
      <c r="C5" s="662"/>
      <c r="D5" s="662"/>
      <c r="E5" s="474" t="s">
        <v>5</v>
      </c>
      <c r="F5" s="474" t="s">
        <v>6</v>
      </c>
      <c r="G5" s="183" t="s">
        <v>8</v>
      </c>
      <c r="H5" s="29" t="s">
        <v>6</v>
      </c>
      <c r="I5" s="474" t="s">
        <v>10</v>
      </c>
      <c r="J5" s="474" t="s">
        <v>11</v>
      </c>
      <c r="K5" s="183" t="s">
        <v>13</v>
      </c>
      <c r="L5" s="474" t="s">
        <v>10</v>
      </c>
      <c r="M5" s="474" t="s">
        <v>14</v>
      </c>
      <c r="N5" s="474" t="s">
        <v>16</v>
      </c>
      <c r="O5" s="474" t="s">
        <v>10</v>
      </c>
      <c r="P5" s="183" t="s">
        <v>17</v>
      </c>
      <c r="Q5" s="662"/>
      <c r="R5" s="667"/>
      <c r="S5" s="662"/>
    </row>
    <row r="6" spans="1:19" s="1" customFormat="1" ht="17.25" customHeight="1">
      <c r="A6" s="8">
        <v>1</v>
      </c>
      <c r="B6" s="12">
        <v>2</v>
      </c>
      <c r="C6" s="6">
        <v>3</v>
      </c>
      <c r="D6" s="6">
        <v>4</v>
      </c>
      <c r="E6" s="7">
        <v>5</v>
      </c>
      <c r="F6" s="7">
        <v>6</v>
      </c>
      <c r="G6" s="7">
        <v>7</v>
      </c>
      <c r="H6" s="30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6">
        <v>17</v>
      </c>
      <c r="R6" s="7">
        <v>18</v>
      </c>
      <c r="S6" s="7">
        <v>19</v>
      </c>
    </row>
    <row r="7" spans="1:19" s="1" customFormat="1" ht="27" customHeight="1">
      <c r="A7" s="475">
        <v>1</v>
      </c>
      <c r="B7" s="476" t="s">
        <v>425</v>
      </c>
      <c r="C7" s="182" t="s">
        <v>426</v>
      </c>
      <c r="D7" s="182" t="s">
        <v>435</v>
      </c>
      <c r="E7" s="689" t="s">
        <v>41</v>
      </c>
      <c r="F7" s="16"/>
      <c r="G7" s="755" t="s">
        <v>427</v>
      </c>
      <c r="H7" s="477"/>
      <c r="I7" s="16">
        <v>23</v>
      </c>
      <c r="J7" s="16"/>
      <c r="K7" s="16"/>
      <c r="L7" s="16"/>
      <c r="M7" s="16"/>
      <c r="N7" s="16"/>
      <c r="O7" s="16"/>
      <c r="P7" s="16"/>
      <c r="Q7" s="16"/>
      <c r="R7" s="16"/>
      <c r="S7" s="182"/>
    </row>
    <row r="8" spans="1:19" s="1" customFormat="1" ht="17.25" customHeight="1">
      <c r="A8" s="475"/>
      <c r="B8" s="476"/>
      <c r="C8" s="480">
        <v>26615</v>
      </c>
      <c r="D8" s="182"/>
      <c r="E8" s="699"/>
      <c r="F8" s="182"/>
      <c r="G8" s="756"/>
      <c r="H8" s="478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</row>
    <row r="9" spans="1:19" s="1" customFormat="1" ht="17.25" customHeight="1">
      <c r="A9" s="475"/>
      <c r="B9" s="476"/>
      <c r="C9" s="182"/>
      <c r="D9" s="182"/>
      <c r="E9" s="699"/>
      <c r="F9" s="182"/>
      <c r="G9" s="182"/>
      <c r="H9" s="478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</row>
    <row r="10" spans="1:19" s="1" customFormat="1" ht="17.25" customHeight="1">
      <c r="A10" s="8"/>
      <c r="B10" s="476"/>
      <c r="C10" s="182"/>
      <c r="D10" s="182"/>
      <c r="E10" s="690"/>
      <c r="F10" s="6"/>
      <c r="G10" s="6"/>
      <c r="H10" s="479"/>
      <c r="I10" s="6"/>
      <c r="J10" s="6"/>
      <c r="K10" s="6"/>
      <c r="L10" s="6"/>
      <c r="M10" s="6"/>
      <c r="N10" s="6"/>
      <c r="O10" s="6"/>
      <c r="P10" s="6"/>
      <c r="Q10" s="6"/>
      <c r="R10" s="6"/>
      <c r="S10" s="182"/>
    </row>
    <row r="11" spans="1:19" s="139" customFormat="1" ht="17.25" customHeight="1">
      <c r="A11" s="462">
        <v>2</v>
      </c>
      <c r="B11" s="149" t="s">
        <v>428</v>
      </c>
      <c r="C11" s="37"/>
      <c r="D11" s="710" t="s">
        <v>472</v>
      </c>
      <c r="E11" s="689" t="s">
        <v>41</v>
      </c>
      <c r="F11" s="715"/>
      <c r="G11" s="710" t="s">
        <v>115</v>
      </c>
      <c r="H11" s="711"/>
      <c r="I11" s="689"/>
      <c r="J11" s="733"/>
      <c r="K11" s="37"/>
      <c r="L11" s="444"/>
      <c r="M11" s="442"/>
      <c r="N11" s="60"/>
      <c r="O11" s="60"/>
      <c r="P11" s="710"/>
      <c r="Q11" s="689"/>
      <c r="R11" s="37"/>
      <c r="S11" s="140"/>
    </row>
    <row r="12" spans="1:19" s="139" customFormat="1" ht="17.25" customHeight="1">
      <c r="A12" s="362"/>
      <c r="B12" s="150"/>
      <c r="C12" s="170"/>
      <c r="D12" s="700"/>
      <c r="E12" s="699"/>
      <c r="F12" s="716"/>
      <c r="G12" s="700"/>
      <c r="H12" s="712"/>
      <c r="I12" s="699"/>
      <c r="J12" s="734"/>
      <c r="K12" s="57"/>
      <c r="L12" s="57"/>
      <c r="M12" s="426"/>
      <c r="N12" s="153"/>
      <c r="O12" s="153"/>
      <c r="P12" s="700"/>
      <c r="Q12" s="699"/>
      <c r="R12" s="57"/>
      <c r="S12" s="140"/>
    </row>
    <row r="13" spans="1:19" s="139" customFormat="1" ht="18" customHeight="1">
      <c r="A13" s="362"/>
      <c r="B13" s="150"/>
      <c r="C13" s="57"/>
      <c r="D13" s="700"/>
      <c r="E13" s="699"/>
      <c r="F13" s="716"/>
      <c r="G13" s="700"/>
      <c r="H13" s="712"/>
      <c r="I13" s="699"/>
      <c r="J13" s="734"/>
      <c r="K13" s="57"/>
      <c r="L13" s="57"/>
      <c r="M13" s="426"/>
      <c r="N13" s="153"/>
      <c r="O13" s="153"/>
      <c r="P13" s="700"/>
      <c r="Q13" s="699"/>
      <c r="R13" s="57"/>
      <c r="S13" s="140"/>
    </row>
    <row r="14" spans="1:19" s="139" customFormat="1" ht="18" customHeight="1">
      <c r="A14" s="362"/>
      <c r="B14" s="150"/>
      <c r="C14" s="57"/>
      <c r="D14" s="700"/>
      <c r="E14" s="699"/>
      <c r="F14" s="716"/>
      <c r="G14" s="700"/>
      <c r="H14" s="712"/>
      <c r="I14" s="699"/>
      <c r="J14" s="734"/>
      <c r="K14" s="57"/>
      <c r="L14" s="57"/>
      <c r="M14" s="426"/>
      <c r="N14" s="153"/>
      <c r="O14" s="153"/>
      <c r="P14" s="700"/>
      <c r="Q14" s="699"/>
      <c r="R14" s="57"/>
      <c r="S14" s="140"/>
    </row>
    <row r="15" spans="1:19" s="139" customFormat="1" ht="15" customHeight="1">
      <c r="A15" s="362"/>
      <c r="B15" s="150"/>
      <c r="C15" s="57"/>
      <c r="D15" s="700"/>
      <c r="E15" s="699"/>
      <c r="F15" s="716"/>
      <c r="G15" s="700"/>
      <c r="H15" s="712"/>
      <c r="I15" s="699"/>
      <c r="J15" s="734"/>
      <c r="K15" s="424"/>
      <c r="L15" s="57"/>
      <c r="M15" s="426"/>
      <c r="N15" s="153"/>
      <c r="O15" s="153"/>
      <c r="P15" s="700"/>
      <c r="Q15" s="699"/>
      <c r="R15" s="211"/>
      <c r="S15" s="140"/>
    </row>
    <row r="16" spans="1:19" s="139" customFormat="1" ht="24" customHeight="1">
      <c r="A16" s="363"/>
      <c r="B16" s="48"/>
      <c r="C16" s="35"/>
      <c r="D16" s="714"/>
      <c r="E16" s="690"/>
      <c r="F16" s="717"/>
      <c r="G16" s="714"/>
      <c r="H16" s="713"/>
      <c r="I16" s="690"/>
      <c r="J16" s="735"/>
      <c r="K16" s="425"/>
      <c r="L16" s="35"/>
      <c r="M16" s="427"/>
      <c r="N16" s="55"/>
      <c r="O16" s="55"/>
      <c r="P16" s="104"/>
      <c r="Q16" s="690"/>
      <c r="R16" s="104"/>
      <c r="S16" s="140"/>
    </row>
    <row r="17" spans="1:19" s="139" customFormat="1" ht="23.25" customHeight="1">
      <c r="A17" s="462">
        <v>3</v>
      </c>
      <c r="B17" s="150" t="s">
        <v>325</v>
      </c>
      <c r="C17" s="361">
        <v>24624</v>
      </c>
      <c r="D17" s="57" t="s">
        <v>326</v>
      </c>
      <c r="E17" s="57" t="s">
        <v>41</v>
      </c>
      <c r="F17" s="364">
        <v>42095</v>
      </c>
      <c r="G17" s="57" t="s">
        <v>327</v>
      </c>
      <c r="H17" s="364">
        <v>43260</v>
      </c>
      <c r="I17" s="57">
        <v>30</v>
      </c>
      <c r="J17" s="145">
        <v>10</v>
      </c>
      <c r="K17" s="57" t="s">
        <v>78</v>
      </c>
      <c r="L17" s="57"/>
      <c r="M17" s="57">
        <v>91.1</v>
      </c>
      <c r="N17" s="57" t="s">
        <v>50</v>
      </c>
      <c r="O17" s="153">
        <v>2003</v>
      </c>
      <c r="P17" s="57" t="s">
        <v>72</v>
      </c>
      <c r="Q17" s="57">
        <v>52</v>
      </c>
      <c r="R17" s="57" t="s">
        <v>337</v>
      </c>
      <c r="S17" s="140"/>
    </row>
    <row r="18" spans="1:19" s="139" customFormat="1" ht="24" customHeight="1">
      <c r="A18" s="362"/>
      <c r="B18" s="150"/>
      <c r="C18" s="57"/>
      <c r="D18" s="57"/>
      <c r="E18" s="57"/>
      <c r="F18" s="364" t="s">
        <v>214</v>
      </c>
      <c r="G18" s="57"/>
      <c r="H18" s="251"/>
      <c r="I18" s="57"/>
      <c r="J18" s="145"/>
      <c r="K18" s="57"/>
      <c r="L18" s="57"/>
      <c r="M18" s="57"/>
      <c r="N18" s="57" t="s">
        <v>52</v>
      </c>
      <c r="O18" s="153">
        <v>2012</v>
      </c>
      <c r="P18" s="57" t="s">
        <v>354</v>
      </c>
      <c r="Q18" s="57"/>
      <c r="R18" s="57" t="s">
        <v>378</v>
      </c>
      <c r="S18" s="140"/>
    </row>
    <row r="19" spans="1:19" s="139" customFormat="1" ht="33.75" customHeight="1">
      <c r="A19" s="363"/>
      <c r="B19" s="48"/>
      <c r="C19" s="35"/>
      <c r="D19" s="35"/>
      <c r="E19" s="35"/>
      <c r="F19" s="437"/>
      <c r="G19" s="35"/>
      <c r="H19" s="252"/>
      <c r="I19" s="35"/>
      <c r="J19" s="147"/>
      <c r="K19" s="35"/>
      <c r="L19" s="35"/>
      <c r="M19" s="35"/>
      <c r="N19" s="35"/>
      <c r="O19" s="55"/>
      <c r="P19" s="35"/>
      <c r="Q19" s="35"/>
      <c r="R19" s="35" t="s">
        <v>379</v>
      </c>
      <c r="S19" s="141"/>
    </row>
    <row r="20" spans="1:19" s="139" customFormat="1" ht="28.5" customHeight="1">
      <c r="A20" s="681">
        <v>4</v>
      </c>
      <c r="B20" s="149" t="s">
        <v>429</v>
      </c>
      <c r="C20" s="37"/>
      <c r="D20" s="710" t="s">
        <v>436</v>
      </c>
      <c r="E20" s="689" t="s">
        <v>42</v>
      </c>
      <c r="F20" s="715"/>
      <c r="G20" s="710" t="s">
        <v>439</v>
      </c>
      <c r="H20" s="711"/>
      <c r="I20" s="689"/>
      <c r="J20" s="733"/>
      <c r="K20" s="445"/>
      <c r="L20" s="445"/>
      <c r="M20" s="446"/>
      <c r="N20" s="443"/>
      <c r="O20" s="443"/>
      <c r="P20" s="443"/>
      <c r="Q20" s="37"/>
      <c r="R20" s="37"/>
      <c r="S20" s="138"/>
    </row>
    <row r="21" spans="1:19" s="139" customFormat="1" ht="33.75" customHeight="1">
      <c r="A21" s="682"/>
      <c r="B21" s="150"/>
      <c r="C21" s="170"/>
      <c r="D21" s="700"/>
      <c r="E21" s="699"/>
      <c r="F21" s="716"/>
      <c r="G21" s="700"/>
      <c r="H21" s="712"/>
      <c r="I21" s="699"/>
      <c r="J21" s="734"/>
      <c r="K21" s="424"/>
      <c r="L21" s="424"/>
      <c r="M21" s="426"/>
      <c r="N21" s="153"/>
      <c r="O21" s="153"/>
      <c r="P21" s="57"/>
      <c r="Q21" s="57"/>
      <c r="R21" s="438"/>
      <c r="S21" s="140"/>
    </row>
    <row r="22" spans="1:19" s="139" customFormat="1" ht="33.75" customHeight="1">
      <c r="A22" s="682"/>
      <c r="B22" s="150"/>
      <c r="C22" s="57"/>
      <c r="D22" s="700"/>
      <c r="E22" s="699"/>
      <c r="F22" s="716"/>
      <c r="G22" s="700"/>
      <c r="H22" s="712"/>
      <c r="I22" s="699"/>
      <c r="J22" s="734"/>
      <c r="K22" s="424"/>
      <c r="L22" s="424"/>
      <c r="M22" s="426"/>
      <c r="N22" s="153"/>
      <c r="O22" s="153"/>
      <c r="P22" s="700"/>
      <c r="Q22" s="57"/>
      <c r="R22" s="438"/>
      <c r="S22" s="140"/>
    </row>
    <row r="23" spans="1:19" s="139" customFormat="1" ht="24.75" customHeight="1">
      <c r="A23" s="682"/>
      <c r="B23" s="150"/>
      <c r="C23" s="57"/>
      <c r="D23" s="700"/>
      <c r="E23" s="699"/>
      <c r="F23" s="716"/>
      <c r="G23" s="700"/>
      <c r="H23" s="712"/>
      <c r="I23" s="699"/>
      <c r="J23" s="734"/>
      <c r="K23" s="424"/>
      <c r="L23" s="424"/>
      <c r="M23" s="426"/>
      <c r="N23" s="153"/>
      <c r="O23" s="153"/>
      <c r="P23" s="700"/>
      <c r="Q23" s="57"/>
      <c r="R23" s="438"/>
      <c r="S23" s="140"/>
    </row>
    <row r="24" spans="1:19" s="139" customFormat="1" ht="24.75" customHeight="1">
      <c r="A24" s="682"/>
      <c r="B24" s="150"/>
      <c r="C24" s="57"/>
      <c r="D24" s="700"/>
      <c r="E24" s="699"/>
      <c r="F24" s="716"/>
      <c r="G24" s="700"/>
      <c r="H24" s="712"/>
      <c r="I24" s="699"/>
      <c r="J24" s="734"/>
      <c r="K24" s="424"/>
      <c r="L24" s="424"/>
      <c r="M24" s="426"/>
      <c r="N24" s="153"/>
      <c r="O24" s="153"/>
      <c r="P24" s="157"/>
      <c r="Q24" s="57"/>
      <c r="R24" s="438"/>
      <c r="S24" s="140"/>
    </row>
    <row r="25" spans="1:19" s="139" customFormat="1" ht="21" customHeight="1">
      <c r="A25" s="682"/>
      <c r="B25" s="150"/>
      <c r="C25" s="57"/>
      <c r="D25" s="700"/>
      <c r="E25" s="699"/>
      <c r="F25" s="716"/>
      <c r="G25" s="700"/>
      <c r="H25" s="712"/>
      <c r="I25" s="699"/>
      <c r="J25" s="734"/>
      <c r="K25" s="424"/>
      <c r="L25" s="424"/>
      <c r="M25" s="426"/>
      <c r="N25" s="153"/>
      <c r="O25" s="153"/>
      <c r="P25" s="157"/>
      <c r="Q25" s="57"/>
      <c r="R25" s="438"/>
      <c r="S25" s="140"/>
    </row>
    <row r="26" spans="1:19" s="139" customFormat="1" ht="33.75" customHeight="1">
      <c r="A26" s="682"/>
      <c r="B26" s="150"/>
      <c r="C26" s="57"/>
      <c r="D26" s="700"/>
      <c r="E26" s="699"/>
      <c r="F26" s="716"/>
      <c r="G26" s="700"/>
      <c r="H26" s="712"/>
      <c r="I26" s="699"/>
      <c r="J26" s="734"/>
      <c r="K26" s="424"/>
      <c r="L26" s="424"/>
      <c r="M26" s="426"/>
      <c r="N26" s="153"/>
      <c r="O26" s="153"/>
      <c r="P26" s="157"/>
      <c r="Q26" s="57"/>
      <c r="R26" s="57"/>
      <c r="S26" s="140"/>
    </row>
    <row r="27" spans="1:19" s="139" customFormat="1" ht="19.5" customHeight="1">
      <c r="A27" s="462"/>
      <c r="B27" s="150"/>
      <c r="C27" s="57"/>
      <c r="D27" s="157"/>
      <c r="E27" s="153"/>
      <c r="F27" s="154"/>
      <c r="G27" s="157"/>
      <c r="H27" s="158"/>
      <c r="I27" s="153"/>
      <c r="J27" s="484"/>
      <c r="K27" s="424"/>
      <c r="L27" s="485"/>
      <c r="M27" s="426"/>
      <c r="N27" s="153"/>
      <c r="O27" s="153"/>
      <c r="P27" s="157"/>
      <c r="Q27" s="57"/>
      <c r="R27" s="57"/>
      <c r="S27" s="140"/>
    </row>
    <row r="28" spans="1:20" s="139" customFormat="1" ht="22.5" customHeight="1">
      <c r="A28" s="681">
        <v>5</v>
      </c>
      <c r="B28" s="149" t="s">
        <v>430</v>
      </c>
      <c r="C28" s="37"/>
      <c r="D28" s="710" t="s">
        <v>437</v>
      </c>
      <c r="E28" s="689" t="s">
        <v>42</v>
      </c>
      <c r="F28" s="715"/>
      <c r="G28" s="710" t="s">
        <v>440</v>
      </c>
      <c r="H28" s="711"/>
      <c r="I28" s="60"/>
      <c r="J28" s="365"/>
      <c r="K28" s="710"/>
      <c r="L28" s="366"/>
      <c r="M28" s="430"/>
      <c r="N28" s="60"/>
      <c r="O28" s="60"/>
      <c r="P28" s="710"/>
      <c r="Q28" s="37"/>
      <c r="R28" s="37"/>
      <c r="S28" s="138"/>
      <c r="T28" s="432"/>
    </row>
    <row r="29" spans="1:20" s="139" customFormat="1" ht="35.25" customHeight="1">
      <c r="A29" s="682"/>
      <c r="B29" s="150"/>
      <c r="C29" s="170"/>
      <c r="D29" s="700"/>
      <c r="E29" s="699"/>
      <c r="F29" s="716"/>
      <c r="G29" s="700"/>
      <c r="H29" s="712"/>
      <c r="I29" s="57"/>
      <c r="J29" s="367"/>
      <c r="K29" s="700"/>
      <c r="L29" s="368"/>
      <c r="M29" s="146"/>
      <c r="N29" s="153"/>
      <c r="O29" s="153"/>
      <c r="P29" s="700"/>
      <c r="Q29" s="57"/>
      <c r="R29" s="57"/>
      <c r="S29" s="140"/>
      <c r="T29" s="432"/>
    </row>
    <row r="30" spans="1:20" s="139" customFormat="1" ht="24" customHeight="1">
      <c r="A30" s="682"/>
      <c r="B30" s="150"/>
      <c r="C30" s="57"/>
      <c r="D30" s="700"/>
      <c r="E30" s="699"/>
      <c r="F30" s="716"/>
      <c r="G30" s="700"/>
      <c r="H30" s="712"/>
      <c r="I30" s="57"/>
      <c r="J30" s="145"/>
      <c r="K30" s="57"/>
      <c r="L30" s="57"/>
      <c r="M30" s="146"/>
      <c r="N30" s="153"/>
      <c r="O30" s="153"/>
      <c r="P30" s="157"/>
      <c r="Q30" s="57"/>
      <c r="R30" s="57"/>
      <c r="S30" s="140"/>
      <c r="T30" s="432"/>
    </row>
    <row r="31" spans="1:20" s="139" customFormat="1" ht="36.75" customHeight="1">
      <c r="A31" s="682"/>
      <c r="B31" s="150"/>
      <c r="C31" s="57"/>
      <c r="D31" s="700"/>
      <c r="E31" s="699"/>
      <c r="F31" s="716"/>
      <c r="G31" s="700"/>
      <c r="H31" s="712"/>
      <c r="I31" s="57"/>
      <c r="J31" s="145"/>
      <c r="K31" s="157"/>
      <c r="L31" s="57"/>
      <c r="M31" s="146"/>
      <c r="N31" s="153"/>
      <c r="O31" s="153"/>
      <c r="P31" s="157"/>
      <c r="Q31" s="57"/>
      <c r="R31" s="57"/>
      <c r="S31" s="140"/>
      <c r="T31" s="432"/>
    </row>
    <row r="32" spans="1:20" s="139" customFormat="1" ht="34.5" customHeight="1">
      <c r="A32" s="724"/>
      <c r="B32" s="150"/>
      <c r="C32" s="57"/>
      <c r="D32" s="714"/>
      <c r="E32" s="690"/>
      <c r="F32" s="717"/>
      <c r="G32" s="714"/>
      <c r="H32" s="713"/>
      <c r="I32" s="57"/>
      <c r="J32" s="145"/>
      <c r="K32" s="157"/>
      <c r="L32" s="57"/>
      <c r="M32" s="146"/>
      <c r="N32" s="153"/>
      <c r="O32" s="153"/>
      <c r="P32" s="157"/>
      <c r="Q32" s="35"/>
      <c r="R32" s="57"/>
      <c r="S32" s="140"/>
      <c r="T32" s="432"/>
    </row>
    <row r="33" spans="1:20" s="139" customFormat="1" ht="34.5" customHeight="1">
      <c r="A33" s="461">
        <v>6</v>
      </c>
      <c r="B33" s="149" t="s">
        <v>431</v>
      </c>
      <c r="C33" s="37"/>
      <c r="D33" s="710" t="s">
        <v>438</v>
      </c>
      <c r="E33" s="60" t="s">
        <v>42</v>
      </c>
      <c r="F33" s="58"/>
      <c r="G33" s="710" t="s">
        <v>441</v>
      </c>
      <c r="H33" s="59"/>
      <c r="I33" s="60"/>
      <c r="J33" s="160"/>
      <c r="K33" s="37"/>
      <c r="L33" s="60"/>
      <c r="M33" s="283"/>
      <c r="N33" s="60"/>
      <c r="O33" s="60"/>
      <c r="P33" s="156"/>
      <c r="Q33" s="60"/>
      <c r="R33" s="37"/>
      <c r="S33" s="138"/>
      <c r="T33" s="432"/>
    </row>
    <row r="34" spans="1:20" s="139" customFormat="1" ht="34.5" customHeight="1">
      <c r="A34" s="462"/>
      <c r="B34" s="150"/>
      <c r="C34" s="280"/>
      <c r="D34" s="700"/>
      <c r="E34" s="153"/>
      <c r="F34" s="154"/>
      <c r="G34" s="700"/>
      <c r="H34" s="158"/>
      <c r="I34" s="153"/>
      <c r="J34" s="161"/>
      <c r="K34" s="57"/>
      <c r="L34" s="153"/>
      <c r="M34" s="284"/>
      <c r="N34" s="153"/>
      <c r="O34" s="153"/>
      <c r="P34" s="157"/>
      <c r="Q34" s="153"/>
      <c r="R34" s="57"/>
      <c r="S34" s="140"/>
      <c r="T34" s="432"/>
    </row>
    <row r="35" spans="1:20" s="139" customFormat="1" ht="34.5" customHeight="1">
      <c r="A35" s="462"/>
      <c r="B35" s="150"/>
      <c r="C35" s="280"/>
      <c r="D35" s="157"/>
      <c r="E35" s="153"/>
      <c r="F35" s="154"/>
      <c r="G35" s="157"/>
      <c r="H35" s="158"/>
      <c r="I35" s="153"/>
      <c r="J35" s="161"/>
      <c r="K35" s="57"/>
      <c r="L35" s="153"/>
      <c r="M35" s="284"/>
      <c r="N35" s="153"/>
      <c r="O35" s="153"/>
      <c r="P35" s="157"/>
      <c r="Q35" s="153"/>
      <c r="R35" s="57"/>
      <c r="S35" s="140"/>
      <c r="T35" s="432"/>
    </row>
    <row r="36" spans="1:20" s="139" customFormat="1" ht="34.5" customHeight="1">
      <c r="A36" s="462"/>
      <c r="B36" s="150"/>
      <c r="C36" s="280"/>
      <c r="D36" s="157"/>
      <c r="E36" s="153"/>
      <c r="F36" s="154"/>
      <c r="G36" s="157"/>
      <c r="H36" s="158"/>
      <c r="I36" s="153"/>
      <c r="J36" s="161"/>
      <c r="K36" s="57"/>
      <c r="L36" s="153"/>
      <c r="M36" s="284"/>
      <c r="N36" s="153"/>
      <c r="O36" s="153"/>
      <c r="P36" s="157"/>
      <c r="Q36" s="153"/>
      <c r="R36" s="57"/>
      <c r="S36" s="140"/>
      <c r="T36" s="432"/>
    </row>
    <row r="37" spans="1:20" s="139" customFormat="1" ht="34.5" customHeight="1">
      <c r="A37" s="462"/>
      <c r="B37" s="150"/>
      <c r="C37" s="57"/>
      <c r="D37" s="157"/>
      <c r="E37" s="153"/>
      <c r="F37" s="154"/>
      <c r="G37" s="157"/>
      <c r="H37" s="158"/>
      <c r="I37" s="153"/>
      <c r="J37" s="161"/>
      <c r="K37" s="57"/>
      <c r="L37" s="153"/>
      <c r="M37" s="284"/>
      <c r="N37" s="153"/>
      <c r="O37" s="153"/>
      <c r="P37" s="157"/>
      <c r="Q37" s="153"/>
      <c r="R37" s="57"/>
      <c r="S37" s="140"/>
      <c r="T37" s="432"/>
    </row>
    <row r="38" spans="1:20" s="139" customFormat="1" ht="34.5" customHeight="1">
      <c r="A38" s="462"/>
      <c r="B38" s="150"/>
      <c r="C38" s="57"/>
      <c r="D38" s="157"/>
      <c r="E38" s="153"/>
      <c r="F38" s="154"/>
      <c r="G38" s="157"/>
      <c r="H38" s="158"/>
      <c r="I38" s="153"/>
      <c r="J38" s="161"/>
      <c r="K38" s="157"/>
      <c r="L38" s="153"/>
      <c r="M38" s="284"/>
      <c r="N38" s="153"/>
      <c r="O38" s="153"/>
      <c r="P38" s="157"/>
      <c r="Q38" s="153"/>
      <c r="R38" s="57"/>
      <c r="S38" s="140"/>
      <c r="T38" s="432"/>
    </row>
    <row r="39" spans="1:20" s="139" customFormat="1" ht="15" customHeight="1">
      <c r="A39" s="461">
        <v>7</v>
      </c>
      <c r="B39" s="149" t="s">
        <v>270</v>
      </c>
      <c r="C39" s="37" t="s">
        <v>139</v>
      </c>
      <c r="D39" s="710" t="s">
        <v>272</v>
      </c>
      <c r="E39" s="60" t="s">
        <v>42</v>
      </c>
      <c r="F39" s="58">
        <v>39539</v>
      </c>
      <c r="G39" s="710" t="s">
        <v>273</v>
      </c>
      <c r="H39" s="59">
        <v>42739</v>
      </c>
      <c r="I39" s="60">
        <v>23</v>
      </c>
      <c r="J39" s="160">
        <v>1</v>
      </c>
      <c r="K39" s="156"/>
      <c r="L39" s="60"/>
      <c r="M39" s="259"/>
      <c r="N39" s="60" t="s">
        <v>70</v>
      </c>
      <c r="O39" s="60">
        <v>1990</v>
      </c>
      <c r="P39" s="156" t="s">
        <v>276</v>
      </c>
      <c r="Q39" s="60">
        <v>52</v>
      </c>
      <c r="R39" s="37" t="s">
        <v>278</v>
      </c>
      <c r="S39" s="138"/>
      <c r="T39" s="431"/>
    </row>
    <row r="40" spans="1:20" s="139" customFormat="1" ht="15" customHeight="1">
      <c r="A40" s="462"/>
      <c r="B40" s="150"/>
      <c r="C40" s="280">
        <v>24712</v>
      </c>
      <c r="D40" s="700"/>
      <c r="E40" s="153"/>
      <c r="F40" s="154"/>
      <c r="G40" s="700"/>
      <c r="H40" s="158"/>
      <c r="I40" s="153"/>
      <c r="J40" s="161"/>
      <c r="K40" s="157" t="s">
        <v>275</v>
      </c>
      <c r="L40" s="153">
        <v>2012</v>
      </c>
      <c r="M40" s="260">
        <v>360</v>
      </c>
      <c r="N40" s="153" t="s">
        <v>52</v>
      </c>
      <c r="O40" s="153">
        <v>2002</v>
      </c>
      <c r="P40" s="700" t="s">
        <v>277</v>
      </c>
      <c r="Q40" s="153"/>
      <c r="R40" s="57" t="s">
        <v>279</v>
      </c>
      <c r="S40" s="140"/>
      <c r="T40" s="431"/>
    </row>
    <row r="41" spans="1:20" s="139" customFormat="1" ht="15" customHeight="1">
      <c r="A41" s="462"/>
      <c r="B41" s="150"/>
      <c r="C41" s="57"/>
      <c r="D41" s="157"/>
      <c r="E41" s="153"/>
      <c r="F41" s="154"/>
      <c r="G41" s="700"/>
      <c r="H41" s="158"/>
      <c r="I41" s="153"/>
      <c r="J41" s="161"/>
      <c r="K41" s="157"/>
      <c r="L41" s="153"/>
      <c r="M41" s="260"/>
      <c r="N41" s="153"/>
      <c r="O41" s="153"/>
      <c r="P41" s="700"/>
      <c r="Q41" s="153"/>
      <c r="R41" s="700" t="s">
        <v>280</v>
      </c>
      <c r="S41" s="140"/>
      <c r="T41" s="431"/>
    </row>
    <row r="42" spans="1:20" s="139" customFormat="1" ht="15" customHeight="1">
      <c r="A42" s="462"/>
      <c r="B42" s="150"/>
      <c r="C42" s="57"/>
      <c r="D42" s="157"/>
      <c r="E42" s="153"/>
      <c r="F42" s="154"/>
      <c r="G42" s="157"/>
      <c r="H42" s="158"/>
      <c r="I42" s="153"/>
      <c r="J42" s="161"/>
      <c r="K42" s="157"/>
      <c r="L42" s="153"/>
      <c r="M42" s="260"/>
      <c r="N42" s="153"/>
      <c r="O42" s="153"/>
      <c r="P42" s="157"/>
      <c r="Q42" s="153"/>
      <c r="R42" s="700"/>
      <c r="S42" s="140"/>
      <c r="T42" s="431"/>
    </row>
    <row r="43" spans="1:20" s="139" customFormat="1" ht="22.5" customHeight="1">
      <c r="A43" s="462"/>
      <c r="B43" s="150"/>
      <c r="C43" s="57"/>
      <c r="D43" s="157"/>
      <c r="E43" s="153"/>
      <c r="F43" s="154"/>
      <c r="G43" s="157"/>
      <c r="H43" s="158"/>
      <c r="I43" s="153"/>
      <c r="J43" s="161"/>
      <c r="K43" s="157"/>
      <c r="L43" s="153"/>
      <c r="M43" s="260"/>
      <c r="N43" s="153"/>
      <c r="O43" s="153"/>
      <c r="P43" s="157"/>
      <c r="Q43" s="153"/>
      <c r="R43" s="57" t="s">
        <v>408</v>
      </c>
      <c r="S43" s="140"/>
      <c r="T43" s="431"/>
    </row>
    <row r="44" spans="1:20" s="139" customFormat="1" ht="21.75" customHeight="1">
      <c r="A44" s="462"/>
      <c r="B44" s="150"/>
      <c r="C44" s="57"/>
      <c r="D44" s="157"/>
      <c r="E44" s="153"/>
      <c r="F44" s="154"/>
      <c r="G44" s="157"/>
      <c r="H44" s="158"/>
      <c r="I44" s="153"/>
      <c r="J44" s="161"/>
      <c r="K44" s="157"/>
      <c r="L44" s="153"/>
      <c r="M44" s="260"/>
      <c r="N44" s="153"/>
      <c r="O44" s="153"/>
      <c r="P44" s="157"/>
      <c r="Q44" s="153"/>
      <c r="R44" s="57" t="s">
        <v>407</v>
      </c>
      <c r="S44" s="140"/>
      <c r="T44" s="431"/>
    </row>
    <row r="45" spans="1:20" s="139" customFormat="1" ht="7.5" customHeight="1">
      <c r="A45" s="463"/>
      <c r="B45" s="48"/>
      <c r="C45" s="35"/>
      <c r="D45" s="104"/>
      <c r="E45" s="55"/>
      <c r="F45" s="155"/>
      <c r="G45" s="104"/>
      <c r="H45" s="159"/>
      <c r="I45" s="55"/>
      <c r="J45" s="162"/>
      <c r="K45" s="104"/>
      <c r="L45" s="55"/>
      <c r="M45" s="276"/>
      <c r="N45" s="55"/>
      <c r="O45" s="55"/>
      <c r="P45" s="104"/>
      <c r="Q45" s="55"/>
      <c r="R45" s="35"/>
      <c r="S45" s="141"/>
      <c r="T45" s="431"/>
    </row>
    <row r="46" spans="1:20" s="139" customFormat="1" ht="7.5" customHeight="1">
      <c r="A46" s="68"/>
      <c r="B46" s="91"/>
      <c r="C46" s="66"/>
      <c r="D46" s="494"/>
      <c r="E46" s="67"/>
      <c r="F46" s="495"/>
      <c r="G46" s="494"/>
      <c r="H46" s="496"/>
      <c r="I46" s="67"/>
      <c r="J46" s="497"/>
      <c r="K46" s="494"/>
      <c r="L46" s="67"/>
      <c r="M46" s="498"/>
      <c r="N46" s="67"/>
      <c r="O46" s="67"/>
      <c r="P46" s="494"/>
      <c r="Q46" s="67"/>
      <c r="R46" s="66"/>
      <c r="S46" s="499"/>
      <c r="T46" s="493"/>
    </row>
    <row r="47" spans="1:20" s="139" customFormat="1" ht="7.5" customHeight="1">
      <c r="A47" s="68"/>
      <c r="B47" s="91"/>
      <c r="C47" s="66"/>
      <c r="D47" s="494"/>
      <c r="E47" s="67"/>
      <c r="F47" s="495"/>
      <c r="G47" s="494"/>
      <c r="H47" s="496"/>
      <c r="I47" s="67"/>
      <c r="J47" s="497"/>
      <c r="K47" s="494"/>
      <c r="L47" s="67"/>
      <c r="M47" s="498"/>
      <c r="N47" s="67"/>
      <c r="O47" s="67"/>
      <c r="P47" s="494"/>
      <c r="Q47" s="67"/>
      <c r="R47" s="66"/>
      <c r="S47" s="499"/>
      <c r="T47" s="493"/>
    </row>
    <row r="48" spans="1:20" s="139" customFormat="1" ht="7.5" customHeight="1">
      <c r="A48" s="68"/>
      <c r="B48" s="91"/>
      <c r="C48" s="66"/>
      <c r="D48" s="494"/>
      <c r="E48" s="67"/>
      <c r="F48" s="495"/>
      <c r="G48" s="494"/>
      <c r="H48" s="496"/>
      <c r="I48" s="67"/>
      <c r="J48" s="497"/>
      <c r="K48" s="494"/>
      <c r="L48" s="67"/>
      <c r="M48" s="498"/>
      <c r="N48" s="67"/>
      <c r="O48" s="67"/>
      <c r="P48" s="494"/>
      <c r="Q48" s="67"/>
      <c r="R48" s="66"/>
      <c r="S48" s="499"/>
      <c r="T48" s="493"/>
    </row>
    <row r="49" spans="1:20" s="139" customFormat="1" ht="7.5" customHeight="1">
      <c r="A49" s="68"/>
      <c r="B49" s="91"/>
      <c r="C49" s="66"/>
      <c r="D49" s="494"/>
      <c r="E49" s="67"/>
      <c r="F49" s="495"/>
      <c r="G49" s="494"/>
      <c r="H49" s="496"/>
      <c r="I49" s="67"/>
      <c r="J49" s="497"/>
      <c r="K49" s="494"/>
      <c r="L49" s="67"/>
      <c r="M49" s="498"/>
      <c r="N49" s="67"/>
      <c r="O49" s="67"/>
      <c r="P49" s="494"/>
      <c r="Q49" s="67"/>
      <c r="R49" s="66"/>
      <c r="S49" s="499"/>
      <c r="T49" s="493"/>
    </row>
    <row r="50" spans="1:20" s="139" customFormat="1" ht="17.25" customHeight="1">
      <c r="A50" s="63"/>
      <c r="B50" s="486"/>
      <c r="C50" s="487"/>
      <c r="D50" s="488"/>
      <c r="E50" s="62"/>
      <c r="F50" s="489"/>
      <c r="G50" s="488"/>
      <c r="H50" s="490"/>
      <c r="I50" s="62"/>
      <c r="J50" s="491"/>
      <c r="K50" s="488"/>
      <c r="L50" s="62"/>
      <c r="M50" s="500"/>
      <c r="N50" s="62"/>
      <c r="O50" s="62"/>
      <c r="P50" s="488"/>
      <c r="Q50" s="62"/>
      <c r="R50" s="487"/>
      <c r="S50" s="492"/>
      <c r="T50" s="493"/>
    </row>
    <row r="51" spans="1:20" s="31" customFormat="1" ht="15" customHeight="1">
      <c r="A51" s="461">
        <v>8</v>
      </c>
      <c r="B51" s="172" t="s">
        <v>106</v>
      </c>
      <c r="C51" s="737" t="s">
        <v>140</v>
      </c>
      <c r="D51" s="707" t="s">
        <v>107</v>
      </c>
      <c r="E51" s="46" t="s">
        <v>68</v>
      </c>
      <c r="F51" s="173">
        <v>41284</v>
      </c>
      <c r="G51" s="707" t="s">
        <v>108</v>
      </c>
      <c r="H51" s="413">
        <v>41039</v>
      </c>
      <c r="I51" s="46">
        <v>26</v>
      </c>
      <c r="J51" s="123">
        <v>0</v>
      </c>
      <c r="K51" s="114" t="s">
        <v>121</v>
      </c>
      <c r="L51" s="46">
        <v>1996</v>
      </c>
      <c r="M51" s="46">
        <v>250</v>
      </c>
      <c r="N51" s="46" t="s">
        <v>70</v>
      </c>
      <c r="O51" s="46">
        <v>1996</v>
      </c>
      <c r="P51" s="114" t="s">
        <v>145</v>
      </c>
      <c r="Q51" s="46">
        <v>51</v>
      </c>
      <c r="R51" s="38" t="s">
        <v>164</v>
      </c>
      <c r="S51" s="466"/>
      <c r="T51" s="433"/>
    </row>
    <row r="52" spans="1:20" s="31" customFormat="1" ht="15" customHeight="1">
      <c r="A52" s="462"/>
      <c r="B52" s="174"/>
      <c r="C52" s="738"/>
      <c r="D52" s="708"/>
      <c r="E52" s="113"/>
      <c r="F52" s="175"/>
      <c r="G52" s="708"/>
      <c r="H52" s="414"/>
      <c r="I52" s="113"/>
      <c r="J52" s="113"/>
      <c r="K52" s="167"/>
      <c r="L52" s="113"/>
      <c r="M52" s="113"/>
      <c r="N52" s="113"/>
      <c r="O52" s="113"/>
      <c r="P52" s="167"/>
      <c r="Q52" s="113"/>
      <c r="R52" s="121" t="s">
        <v>161</v>
      </c>
      <c r="S52" s="467"/>
      <c r="T52" s="433"/>
    </row>
    <row r="53" spans="1:20" s="31" customFormat="1" ht="15" customHeight="1">
      <c r="A53" s="462"/>
      <c r="B53" s="174"/>
      <c r="C53" s="216"/>
      <c r="D53" s="469"/>
      <c r="E53" s="113"/>
      <c r="F53" s="175"/>
      <c r="G53" s="708"/>
      <c r="H53" s="414"/>
      <c r="I53" s="113"/>
      <c r="J53" s="113"/>
      <c r="K53" s="167"/>
      <c r="L53" s="113"/>
      <c r="M53" s="113"/>
      <c r="N53" s="113"/>
      <c r="O53" s="113"/>
      <c r="P53" s="167"/>
      <c r="Q53" s="113"/>
      <c r="R53" s="121" t="s">
        <v>162</v>
      </c>
      <c r="S53" s="467"/>
      <c r="T53" s="433"/>
    </row>
    <row r="54" spans="1:20" s="31" customFormat="1" ht="15" customHeight="1">
      <c r="A54" s="462"/>
      <c r="B54" s="174"/>
      <c r="C54" s="216"/>
      <c r="D54" s="469"/>
      <c r="E54" s="113"/>
      <c r="F54" s="175"/>
      <c r="G54" s="708"/>
      <c r="H54" s="414"/>
      <c r="I54" s="113"/>
      <c r="J54" s="113"/>
      <c r="K54" s="167"/>
      <c r="L54" s="113"/>
      <c r="M54" s="113"/>
      <c r="N54" s="113" t="s">
        <v>52</v>
      </c>
      <c r="O54" s="113">
        <v>2008</v>
      </c>
      <c r="P54" s="167" t="s">
        <v>122</v>
      </c>
      <c r="Q54" s="113"/>
      <c r="R54" s="121" t="s">
        <v>163</v>
      </c>
      <c r="S54" s="467"/>
      <c r="T54" s="433"/>
    </row>
    <row r="55" spans="1:20" s="31" customFormat="1" ht="27.75" customHeight="1">
      <c r="A55" s="462"/>
      <c r="B55" s="174"/>
      <c r="C55" s="216"/>
      <c r="D55" s="469"/>
      <c r="E55" s="113"/>
      <c r="F55" s="175"/>
      <c r="G55" s="708"/>
      <c r="H55" s="414"/>
      <c r="I55" s="113"/>
      <c r="J55" s="113"/>
      <c r="K55" s="167"/>
      <c r="L55" s="113"/>
      <c r="M55" s="113"/>
      <c r="N55" s="113"/>
      <c r="O55" s="113"/>
      <c r="P55" s="167"/>
      <c r="Q55" s="113"/>
      <c r="R55" s="121" t="s">
        <v>375</v>
      </c>
      <c r="S55" s="467"/>
      <c r="T55" s="433"/>
    </row>
    <row r="56" spans="1:20" s="31" customFormat="1" ht="37.5" customHeight="1">
      <c r="A56" s="463"/>
      <c r="B56" s="171"/>
      <c r="C56" s="217"/>
      <c r="D56" s="473"/>
      <c r="E56" s="47"/>
      <c r="F56" s="137"/>
      <c r="G56" s="709"/>
      <c r="H56" s="415"/>
      <c r="I56" s="47"/>
      <c r="J56" s="47"/>
      <c r="K56" s="103"/>
      <c r="L56" s="47"/>
      <c r="M56" s="47"/>
      <c r="N56" s="47"/>
      <c r="O56" s="47"/>
      <c r="P56" s="103"/>
      <c r="Q56" s="47"/>
      <c r="R56" s="34" t="s">
        <v>376</v>
      </c>
      <c r="S56" s="412"/>
      <c r="T56" s="433"/>
    </row>
    <row r="57" spans="1:20" s="31" customFormat="1" ht="30.75" customHeight="1">
      <c r="A57" s="461">
        <v>9</v>
      </c>
      <c r="B57" s="119" t="s">
        <v>91</v>
      </c>
      <c r="C57" s="466" t="s">
        <v>144</v>
      </c>
      <c r="D57" s="114" t="s">
        <v>92</v>
      </c>
      <c r="E57" s="46" t="s">
        <v>42</v>
      </c>
      <c r="F57" s="470">
        <v>40188</v>
      </c>
      <c r="G57" s="701" t="s">
        <v>409</v>
      </c>
      <c r="H57" s="59">
        <v>40913</v>
      </c>
      <c r="I57" s="46">
        <v>21</v>
      </c>
      <c r="J57" s="123">
        <v>11</v>
      </c>
      <c r="K57" s="114" t="s">
        <v>96</v>
      </c>
      <c r="L57" s="46" t="s">
        <v>49</v>
      </c>
      <c r="M57" s="46" t="s">
        <v>49</v>
      </c>
      <c r="N57" s="46" t="s">
        <v>70</v>
      </c>
      <c r="O57" s="46">
        <v>1993</v>
      </c>
      <c r="P57" s="114" t="s">
        <v>94</v>
      </c>
      <c r="Q57" s="46">
        <f>2019-1969</f>
        <v>50</v>
      </c>
      <c r="R57" s="38" t="s">
        <v>165</v>
      </c>
      <c r="S57" s="466"/>
      <c r="T57" s="433"/>
    </row>
    <row r="58" spans="1:20" s="31" customFormat="1" ht="18.75" customHeight="1">
      <c r="A58" s="462"/>
      <c r="B58" s="120"/>
      <c r="C58" s="467"/>
      <c r="D58" s="167"/>
      <c r="E58" s="113"/>
      <c r="F58" s="471"/>
      <c r="G58" s="702"/>
      <c r="H58" s="158"/>
      <c r="I58" s="113"/>
      <c r="J58" s="166"/>
      <c r="K58" s="167"/>
      <c r="L58" s="113"/>
      <c r="M58" s="113"/>
      <c r="N58" s="113"/>
      <c r="O58" s="113"/>
      <c r="P58" s="167"/>
      <c r="Q58" s="113"/>
      <c r="R58" s="121" t="s">
        <v>231</v>
      </c>
      <c r="S58" s="467"/>
      <c r="T58" s="433"/>
    </row>
    <row r="59" spans="1:20" s="31" customFormat="1" ht="34.5" customHeight="1">
      <c r="A59" s="463"/>
      <c r="B59" s="107"/>
      <c r="C59" s="412"/>
      <c r="D59" s="103"/>
      <c r="E59" s="47"/>
      <c r="F59" s="472"/>
      <c r="G59" s="706"/>
      <c r="H59" s="159"/>
      <c r="I59" s="47"/>
      <c r="J59" s="47"/>
      <c r="K59" s="103"/>
      <c r="L59" s="47"/>
      <c r="M59" s="47"/>
      <c r="N59" s="47" t="s">
        <v>52</v>
      </c>
      <c r="O59" s="47">
        <v>2010</v>
      </c>
      <c r="P59" s="103" t="s">
        <v>95</v>
      </c>
      <c r="Q59" s="47"/>
      <c r="R59" s="34" t="s">
        <v>410</v>
      </c>
      <c r="S59" s="412"/>
      <c r="T59" s="433"/>
    </row>
    <row r="60" spans="1:20" s="31" customFormat="1" ht="15" customHeight="1">
      <c r="A60" s="681">
        <v>10</v>
      </c>
      <c r="B60" s="119" t="s">
        <v>432</v>
      </c>
      <c r="C60" s="466"/>
      <c r="D60" s="701" t="s">
        <v>442</v>
      </c>
      <c r="E60" s="689" t="s">
        <v>43</v>
      </c>
      <c r="F60" s="725"/>
      <c r="G60" s="701" t="s">
        <v>59</v>
      </c>
      <c r="H60" s="711"/>
      <c r="I60" s="689"/>
      <c r="J60" s="689"/>
      <c r="K60" s="701"/>
      <c r="L60" s="718"/>
      <c r="M60" s="718"/>
      <c r="N60" s="721"/>
      <c r="O60" s="689"/>
      <c r="P60" s="701"/>
      <c r="Q60" s="689"/>
      <c r="R60" s="121"/>
      <c r="S60" s="689"/>
      <c r="T60" s="432"/>
    </row>
    <row r="61" spans="1:20" s="31" customFormat="1" ht="15" customHeight="1">
      <c r="A61" s="682"/>
      <c r="B61" s="120"/>
      <c r="C61" s="467"/>
      <c r="D61" s="702"/>
      <c r="E61" s="699"/>
      <c r="F61" s="726"/>
      <c r="G61" s="702"/>
      <c r="H61" s="712"/>
      <c r="I61" s="699"/>
      <c r="J61" s="699"/>
      <c r="K61" s="702"/>
      <c r="L61" s="719"/>
      <c r="M61" s="719"/>
      <c r="N61" s="722"/>
      <c r="O61" s="699"/>
      <c r="P61" s="702"/>
      <c r="Q61" s="699"/>
      <c r="R61" s="121"/>
      <c r="S61" s="699"/>
      <c r="T61" s="432"/>
    </row>
    <row r="62" spans="1:20" s="31" customFormat="1" ht="30" customHeight="1">
      <c r="A62" s="724"/>
      <c r="B62" s="107"/>
      <c r="C62" s="110"/>
      <c r="D62" s="706"/>
      <c r="E62" s="690"/>
      <c r="F62" s="727"/>
      <c r="G62" s="706"/>
      <c r="H62" s="713"/>
      <c r="I62" s="690"/>
      <c r="J62" s="690"/>
      <c r="K62" s="706"/>
      <c r="L62" s="720"/>
      <c r="M62" s="720"/>
      <c r="N62" s="723"/>
      <c r="O62" s="690"/>
      <c r="P62" s="706"/>
      <c r="Q62" s="690"/>
      <c r="R62" s="34"/>
      <c r="S62" s="690"/>
      <c r="T62" s="432"/>
    </row>
    <row r="63" spans="1:20" s="31" customFormat="1" ht="22.5" customHeight="1">
      <c r="A63" s="461">
        <v>11</v>
      </c>
      <c r="B63" s="94" t="s">
        <v>26</v>
      </c>
      <c r="C63" s="466" t="s">
        <v>38</v>
      </c>
      <c r="D63" s="114" t="s">
        <v>33</v>
      </c>
      <c r="E63" s="95" t="s">
        <v>43</v>
      </c>
      <c r="F63" s="396">
        <v>39092</v>
      </c>
      <c r="G63" s="721" t="s">
        <v>266</v>
      </c>
      <c r="H63" s="399">
        <v>42739</v>
      </c>
      <c r="I63" s="466">
        <v>35</v>
      </c>
      <c r="J63" s="230">
        <v>10</v>
      </c>
      <c r="K63" s="390" t="s">
        <v>86</v>
      </c>
      <c r="L63" s="96">
        <v>2007</v>
      </c>
      <c r="M63" s="43">
        <v>334</v>
      </c>
      <c r="N63" s="416" t="s">
        <v>77</v>
      </c>
      <c r="O63" s="44">
        <v>1982</v>
      </c>
      <c r="P63" s="468" t="s">
        <v>87</v>
      </c>
      <c r="Q63" s="466">
        <v>56</v>
      </c>
      <c r="R63" s="121" t="s">
        <v>382</v>
      </c>
      <c r="S63" s="467"/>
      <c r="T63" s="433"/>
    </row>
    <row r="64" spans="1:20" s="31" customFormat="1" ht="24.75" customHeight="1">
      <c r="A64" s="462"/>
      <c r="B64" s="120"/>
      <c r="C64" s="467"/>
      <c r="D64" s="167"/>
      <c r="E64" s="113"/>
      <c r="F64" s="471"/>
      <c r="G64" s="722"/>
      <c r="H64" s="158"/>
      <c r="I64" s="113"/>
      <c r="J64" s="113"/>
      <c r="K64" s="167"/>
      <c r="L64" s="113"/>
      <c r="M64" s="113"/>
      <c r="N64" s="113"/>
      <c r="O64" s="192"/>
      <c r="P64" s="167"/>
      <c r="Q64" s="113"/>
      <c r="R64" s="202" t="s">
        <v>383</v>
      </c>
      <c r="S64" s="467"/>
      <c r="T64" s="433"/>
    </row>
    <row r="65" spans="1:20" s="31" customFormat="1" ht="27.75" customHeight="1">
      <c r="A65" s="462"/>
      <c r="B65" s="120"/>
      <c r="C65" s="467"/>
      <c r="D65" s="167"/>
      <c r="E65" s="113"/>
      <c r="F65" s="471"/>
      <c r="G65" s="722"/>
      <c r="H65" s="158"/>
      <c r="I65" s="113"/>
      <c r="J65" s="113"/>
      <c r="K65" s="167"/>
      <c r="L65" s="113"/>
      <c r="M65" s="113"/>
      <c r="N65" s="113"/>
      <c r="O65" s="192"/>
      <c r="P65" s="167"/>
      <c r="Q65" s="113"/>
      <c r="R65" s="121" t="s">
        <v>384</v>
      </c>
      <c r="S65" s="467"/>
      <c r="T65" s="433"/>
    </row>
    <row r="66" spans="1:20" ht="48.75" customHeight="1">
      <c r="A66" s="463"/>
      <c r="B66" s="236"/>
      <c r="C66" s="412"/>
      <c r="D66" s="103"/>
      <c r="E66" s="237"/>
      <c r="F66" s="398"/>
      <c r="G66" s="103"/>
      <c r="H66" s="400"/>
      <c r="I66" s="412"/>
      <c r="J66" s="238"/>
      <c r="K66" s="136"/>
      <c r="L66" s="239"/>
      <c r="M66" s="116"/>
      <c r="N66" s="417"/>
      <c r="O66" s="240"/>
      <c r="P66" s="473"/>
      <c r="Q66" s="6"/>
      <c r="R66" s="473" t="s">
        <v>385</v>
      </c>
      <c r="S66" s="6"/>
      <c r="T66" s="434"/>
    </row>
    <row r="67" spans="1:20" s="42" customFormat="1" ht="26.25" customHeight="1">
      <c r="A67" s="461">
        <v>12</v>
      </c>
      <c r="B67" s="119" t="s">
        <v>25</v>
      </c>
      <c r="C67" s="466" t="s">
        <v>146</v>
      </c>
      <c r="D67" s="114" t="s">
        <v>32</v>
      </c>
      <c r="E67" s="360" t="s">
        <v>79</v>
      </c>
      <c r="F67" s="470">
        <v>39457</v>
      </c>
      <c r="G67" s="701" t="s">
        <v>147</v>
      </c>
      <c r="H67" s="413">
        <v>40635</v>
      </c>
      <c r="I67" s="46">
        <v>33</v>
      </c>
      <c r="J67" s="123">
        <v>11</v>
      </c>
      <c r="K67" s="114" t="s">
        <v>149</v>
      </c>
      <c r="L67" s="46">
        <v>1986</v>
      </c>
      <c r="M67" s="46">
        <v>350</v>
      </c>
      <c r="N67" s="46" t="s">
        <v>50</v>
      </c>
      <c r="O67" s="46">
        <v>2004</v>
      </c>
      <c r="P67" s="114" t="s">
        <v>56</v>
      </c>
      <c r="Q67" s="46">
        <f>2019-1962</f>
        <v>57</v>
      </c>
      <c r="R67" s="38" t="s">
        <v>386</v>
      </c>
      <c r="S67" s="43"/>
      <c r="T67" s="174"/>
    </row>
    <row r="68" spans="1:20" s="42" customFormat="1" ht="30.75" customHeight="1">
      <c r="A68" s="462"/>
      <c r="B68" s="120"/>
      <c r="C68" s="467"/>
      <c r="D68" s="167"/>
      <c r="E68" s="418"/>
      <c r="F68" s="471"/>
      <c r="G68" s="702"/>
      <c r="H68" s="414"/>
      <c r="I68" s="113"/>
      <c r="J68" s="113"/>
      <c r="K68" s="167" t="s">
        <v>148</v>
      </c>
      <c r="L68" s="113">
        <v>2007</v>
      </c>
      <c r="M68" s="113">
        <v>350</v>
      </c>
      <c r="N68" s="113"/>
      <c r="O68" s="113"/>
      <c r="P68" s="167"/>
      <c r="Q68" s="113"/>
      <c r="R68" s="167" t="s">
        <v>171</v>
      </c>
      <c r="S68" s="118"/>
      <c r="T68" s="174"/>
    </row>
    <row r="69" spans="1:20" s="42" customFormat="1" ht="23.25" customHeight="1">
      <c r="A69" s="462"/>
      <c r="B69" s="120"/>
      <c r="C69" s="467"/>
      <c r="D69" s="167"/>
      <c r="E69" s="418"/>
      <c r="F69" s="471"/>
      <c r="G69" s="167"/>
      <c r="H69" s="414"/>
      <c r="I69" s="113"/>
      <c r="J69" s="113"/>
      <c r="K69" s="167"/>
      <c r="L69" s="113"/>
      <c r="M69" s="113"/>
      <c r="N69" s="113"/>
      <c r="O69" s="113"/>
      <c r="P69" s="167"/>
      <c r="Q69" s="113"/>
      <c r="R69" s="167" t="s">
        <v>172</v>
      </c>
      <c r="S69" s="118"/>
      <c r="T69" s="174"/>
    </row>
    <row r="70" spans="1:20" s="42" customFormat="1" ht="23.25" customHeight="1">
      <c r="A70" s="462"/>
      <c r="B70" s="120"/>
      <c r="C70" s="467"/>
      <c r="D70" s="167"/>
      <c r="E70" s="418"/>
      <c r="F70" s="471"/>
      <c r="G70" s="167"/>
      <c r="H70" s="414"/>
      <c r="I70" s="113"/>
      <c r="J70" s="113"/>
      <c r="K70" s="167"/>
      <c r="L70" s="113"/>
      <c r="M70" s="113"/>
      <c r="N70" s="113"/>
      <c r="O70" s="113"/>
      <c r="P70" s="167"/>
      <c r="Q70" s="113"/>
      <c r="R70" s="167" t="s">
        <v>387</v>
      </c>
      <c r="S70" s="118"/>
      <c r="T70" s="174"/>
    </row>
    <row r="71" spans="1:20" s="42" customFormat="1" ht="27.75" customHeight="1">
      <c r="A71" s="463"/>
      <c r="B71" s="107"/>
      <c r="C71" s="412"/>
      <c r="D71" s="103"/>
      <c r="E71" s="419"/>
      <c r="F71" s="472"/>
      <c r="G71" s="103"/>
      <c r="H71" s="415"/>
      <c r="I71" s="47"/>
      <c r="J71" s="47"/>
      <c r="K71" s="103"/>
      <c r="L71" s="47"/>
      <c r="M71" s="47"/>
      <c r="N71" s="47"/>
      <c r="O71" s="47"/>
      <c r="P71" s="103"/>
      <c r="Q71" s="47"/>
      <c r="R71" s="103" t="s">
        <v>388</v>
      </c>
      <c r="S71" s="116"/>
      <c r="T71" s="174"/>
    </row>
    <row r="72" spans="1:20" s="42" customFormat="1" ht="3.75" customHeight="1">
      <c r="A72" s="63"/>
      <c r="B72" s="502"/>
      <c r="C72" s="503"/>
      <c r="D72" s="504"/>
      <c r="E72" s="505"/>
      <c r="F72" s="506"/>
      <c r="G72" s="504"/>
      <c r="H72" s="507"/>
      <c r="I72" s="508"/>
      <c r="J72" s="508"/>
      <c r="K72" s="504"/>
      <c r="L72" s="508"/>
      <c r="M72" s="508"/>
      <c r="N72" s="508"/>
      <c r="O72" s="508"/>
      <c r="P72" s="504"/>
      <c r="Q72" s="508"/>
      <c r="R72" s="504"/>
      <c r="S72" s="509"/>
      <c r="T72" s="501"/>
    </row>
    <row r="73" spans="1:20" s="31" customFormat="1" ht="22.5" customHeight="1">
      <c r="A73" s="461">
        <v>13</v>
      </c>
      <c r="B73" s="119" t="s">
        <v>89</v>
      </c>
      <c r="C73" s="218" t="s">
        <v>98</v>
      </c>
      <c r="D73" s="114" t="s">
        <v>90</v>
      </c>
      <c r="E73" s="46" t="s">
        <v>43</v>
      </c>
      <c r="F73" s="470">
        <v>39817</v>
      </c>
      <c r="G73" s="703" t="s">
        <v>394</v>
      </c>
      <c r="H73" s="413">
        <v>40913</v>
      </c>
      <c r="I73" s="46">
        <v>28</v>
      </c>
      <c r="J73" s="46">
        <v>8</v>
      </c>
      <c r="K73" s="114" t="s">
        <v>93</v>
      </c>
      <c r="L73" s="123">
        <v>1991</v>
      </c>
      <c r="M73" s="416" t="s">
        <v>49</v>
      </c>
      <c r="N73" s="420" t="s">
        <v>50</v>
      </c>
      <c r="O73" s="46">
        <v>1998</v>
      </c>
      <c r="P73" s="114" t="s">
        <v>94</v>
      </c>
      <c r="Q73" s="420">
        <f>2019-1968</f>
        <v>51</v>
      </c>
      <c r="R73" s="37" t="s">
        <v>241</v>
      </c>
      <c r="S73" s="96"/>
      <c r="T73" s="433"/>
    </row>
    <row r="74" spans="1:20" s="31" customFormat="1" ht="22.5" customHeight="1">
      <c r="A74" s="462"/>
      <c r="B74" s="120"/>
      <c r="C74" s="219"/>
      <c r="D74" s="167"/>
      <c r="E74" s="113"/>
      <c r="F74" s="471"/>
      <c r="G74" s="704"/>
      <c r="H74" s="414"/>
      <c r="I74" s="113"/>
      <c r="J74" s="113"/>
      <c r="K74" s="167"/>
      <c r="L74" s="166"/>
      <c r="M74" s="422"/>
      <c r="N74" s="421"/>
      <c r="O74" s="113"/>
      <c r="P74" s="167"/>
      <c r="Q74" s="421"/>
      <c r="R74" s="57" t="s">
        <v>242</v>
      </c>
      <c r="S74" s="144"/>
      <c r="T74" s="433"/>
    </row>
    <row r="75" spans="1:20" s="31" customFormat="1" ht="18.75" customHeight="1">
      <c r="A75" s="462"/>
      <c r="B75" s="120"/>
      <c r="C75" s="231"/>
      <c r="D75" s="167"/>
      <c r="E75" s="113"/>
      <c r="F75" s="471"/>
      <c r="G75" s="704"/>
      <c r="H75" s="414"/>
      <c r="I75" s="113"/>
      <c r="J75" s="113"/>
      <c r="K75" s="167"/>
      <c r="L75" s="166"/>
      <c r="M75" s="422"/>
      <c r="N75" s="421"/>
      <c r="O75" s="113"/>
      <c r="P75" s="167"/>
      <c r="Q75" s="421"/>
      <c r="R75" s="57" t="s">
        <v>395</v>
      </c>
      <c r="S75" s="144"/>
      <c r="T75" s="433"/>
    </row>
    <row r="76" spans="1:20" s="31" customFormat="1" ht="22.5" customHeight="1">
      <c r="A76" s="462"/>
      <c r="B76" s="120"/>
      <c r="C76" s="219"/>
      <c r="D76" s="167"/>
      <c r="E76" s="113"/>
      <c r="F76" s="471"/>
      <c r="G76" s="704"/>
      <c r="H76" s="414"/>
      <c r="I76" s="113"/>
      <c r="J76" s="113"/>
      <c r="K76" s="167"/>
      <c r="L76" s="166"/>
      <c r="M76" s="422"/>
      <c r="N76" s="421"/>
      <c r="O76" s="113"/>
      <c r="P76" s="167"/>
      <c r="Q76" s="421"/>
      <c r="R76" s="57" t="s">
        <v>244</v>
      </c>
      <c r="S76" s="144"/>
      <c r="T76" s="433"/>
    </row>
    <row r="77" spans="1:20" s="31" customFormat="1" ht="48.75" customHeight="1">
      <c r="A77" s="463"/>
      <c r="B77" s="107"/>
      <c r="C77" s="220"/>
      <c r="D77" s="103"/>
      <c r="E77" s="47"/>
      <c r="F77" s="472"/>
      <c r="G77" s="705"/>
      <c r="H77" s="415"/>
      <c r="I77" s="47"/>
      <c r="J77" s="47"/>
      <c r="K77" s="103"/>
      <c r="L77" s="124"/>
      <c r="M77" s="417"/>
      <c r="N77" s="117"/>
      <c r="O77" s="47"/>
      <c r="P77" s="103"/>
      <c r="Q77" s="117"/>
      <c r="R77" s="35" t="s">
        <v>389</v>
      </c>
      <c r="S77" s="239"/>
      <c r="T77" s="433"/>
    </row>
    <row r="78" spans="1:20" s="31" customFormat="1" ht="24.75" customHeight="1">
      <c r="A78" s="461">
        <v>14</v>
      </c>
      <c r="B78" s="149" t="s">
        <v>101</v>
      </c>
      <c r="C78" s="261" t="s">
        <v>141</v>
      </c>
      <c r="D78" s="114" t="s">
        <v>102</v>
      </c>
      <c r="E78" s="46" t="s">
        <v>43</v>
      </c>
      <c r="F78" s="470">
        <v>42095</v>
      </c>
      <c r="G78" s="703" t="s">
        <v>103</v>
      </c>
      <c r="H78" s="413">
        <v>40918</v>
      </c>
      <c r="I78" s="46">
        <v>27</v>
      </c>
      <c r="J78" s="123">
        <v>10</v>
      </c>
      <c r="K78" s="114" t="s">
        <v>78</v>
      </c>
      <c r="L78" s="46">
        <v>1992</v>
      </c>
      <c r="M78" s="46"/>
      <c r="N78" s="46" t="s">
        <v>52</v>
      </c>
      <c r="O78" s="46">
        <v>2012</v>
      </c>
      <c r="P78" s="114" t="s">
        <v>114</v>
      </c>
      <c r="Q78" s="46">
        <f>2019-1970</f>
        <v>49</v>
      </c>
      <c r="R78" s="114" t="s">
        <v>176</v>
      </c>
      <c r="S78" s="466"/>
      <c r="T78" s="433"/>
    </row>
    <row r="79" spans="1:20" s="31" customFormat="1" ht="15.75" customHeight="1">
      <c r="A79" s="462"/>
      <c r="B79" s="150"/>
      <c r="C79" s="221"/>
      <c r="D79" s="167"/>
      <c r="E79" s="113"/>
      <c r="F79" s="471"/>
      <c r="G79" s="704"/>
      <c r="H79" s="414"/>
      <c r="I79" s="113"/>
      <c r="J79" s="113"/>
      <c r="K79" s="167"/>
      <c r="L79" s="113"/>
      <c r="M79" s="113"/>
      <c r="N79" s="113"/>
      <c r="O79" s="113"/>
      <c r="P79" s="167"/>
      <c r="Q79" s="113"/>
      <c r="R79" s="167" t="s">
        <v>391</v>
      </c>
      <c r="S79" s="467"/>
      <c r="T79" s="433"/>
    </row>
    <row r="80" spans="1:20" s="31" customFormat="1" ht="24.75" customHeight="1">
      <c r="A80" s="462"/>
      <c r="B80" s="150"/>
      <c r="C80" s="221"/>
      <c r="D80" s="167"/>
      <c r="E80" s="113"/>
      <c r="F80" s="471"/>
      <c r="G80" s="185"/>
      <c r="H80" s="414"/>
      <c r="I80" s="113"/>
      <c r="J80" s="113"/>
      <c r="K80" s="167"/>
      <c r="L80" s="113"/>
      <c r="M80" s="113"/>
      <c r="N80" s="113"/>
      <c r="O80" s="113"/>
      <c r="P80" s="167"/>
      <c r="Q80" s="113"/>
      <c r="R80" s="167" t="s">
        <v>390</v>
      </c>
      <c r="S80" s="467"/>
      <c r="T80" s="433"/>
    </row>
    <row r="81" spans="1:20" s="13" customFormat="1" ht="24" customHeight="1">
      <c r="A81" s="461">
        <v>15</v>
      </c>
      <c r="B81" s="226" t="s">
        <v>81</v>
      </c>
      <c r="C81" s="37" t="s">
        <v>82</v>
      </c>
      <c r="D81" s="156" t="s">
        <v>83</v>
      </c>
      <c r="E81" s="46" t="s">
        <v>43</v>
      </c>
      <c r="F81" s="222">
        <v>41548</v>
      </c>
      <c r="G81" s="710" t="s">
        <v>393</v>
      </c>
      <c r="H81" s="223">
        <v>41153</v>
      </c>
      <c r="I81" s="196">
        <v>26</v>
      </c>
      <c r="J81" s="229">
        <v>1</v>
      </c>
      <c r="K81" s="160" t="s">
        <v>49</v>
      </c>
      <c r="L81" s="196" t="s">
        <v>49</v>
      </c>
      <c r="M81" s="196" t="s">
        <v>49</v>
      </c>
      <c r="N81" s="196" t="s">
        <v>52</v>
      </c>
      <c r="O81" s="50">
        <v>2008</v>
      </c>
      <c r="P81" s="227" t="s">
        <v>85</v>
      </c>
      <c r="Q81" s="196">
        <f>2019-1966</f>
        <v>53</v>
      </c>
      <c r="R81" s="37" t="s">
        <v>166</v>
      </c>
      <c r="S81" s="228"/>
      <c r="T81" s="435"/>
    </row>
    <row r="82" spans="1:20" s="13" customFormat="1" ht="25.5" customHeight="1">
      <c r="A82" s="463"/>
      <c r="B82" s="106"/>
      <c r="C82" s="35"/>
      <c r="D82" s="104"/>
      <c r="E82" s="47"/>
      <c r="F82" s="164"/>
      <c r="G82" s="714"/>
      <c r="H82" s="165"/>
      <c r="I82" s="163"/>
      <c r="J82" s="163"/>
      <c r="K82" s="104"/>
      <c r="L82" s="163"/>
      <c r="M82" s="163"/>
      <c r="N82" s="163"/>
      <c r="O82" s="63"/>
      <c r="P82" s="212"/>
      <c r="Q82" s="163"/>
      <c r="R82" s="35" t="s">
        <v>392</v>
      </c>
      <c r="S82" s="176"/>
      <c r="T82" s="435"/>
    </row>
    <row r="83" spans="1:20" s="1" customFormat="1" ht="21" customHeight="1">
      <c r="A83" s="461">
        <v>16</v>
      </c>
      <c r="B83" s="178" t="s">
        <v>109</v>
      </c>
      <c r="C83" s="466" t="s">
        <v>110</v>
      </c>
      <c r="D83" s="114" t="s">
        <v>111</v>
      </c>
      <c r="E83" s="179" t="s">
        <v>79</v>
      </c>
      <c r="F83" s="470">
        <v>42373</v>
      </c>
      <c r="G83" s="701" t="s">
        <v>112</v>
      </c>
      <c r="H83" s="413">
        <v>41039</v>
      </c>
      <c r="I83" s="46">
        <v>21</v>
      </c>
      <c r="J83" s="123">
        <v>10</v>
      </c>
      <c r="K83" s="114" t="s">
        <v>78</v>
      </c>
      <c r="L83" s="123">
        <v>1997</v>
      </c>
      <c r="M83" s="46" t="s">
        <v>49</v>
      </c>
      <c r="N83" s="46" t="s">
        <v>70</v>
      </c>
      <c r="O83" s="46">
        <v>2003</v>
      </c>
      <c r="P83" s="114" t="s">
        <v>72</v>
      </c>
      <c r="Q83" s="46">
        <f>2019-1973</f>
        <v>46</v>
      </c>
      <c r="R83" s="114" t="s">
        <v>411</v>
      </c>
      <c r="S83" s="16"/>
      <c r="T83" s="436"/>
    </row>
    <row r="84" spans="1:20" s="1" customFormat="1" ht="14.25" customHeight="1">
      <c r="A84" s="462"/>
      <c r="B84" s="180"/>
      <c r="C84" s="467"/>
      <c r="D84" s="167"/>
      <c r="E84" s="181"/>
      <c r="F84" s="471"/>
      <c r="G84" s="702"/>
      <c r="H84" s="414"/>
      <c r="I84" s="113"/>
      <c r="J84" s="113"/>
      <c r="K84" s="167"/>
      <c r="L84" s="166"/>
      <c r="M84" s="113"/>
      <c r="N84" s="113"/>
      <c r="O84" s="113"/>
      <c r="P84" s="167"/>
      <c r="Q84" s="113"/>
      <c r="R84" s="167" t="s">
        <v>412</v>
      </c>
      <c r="S84" s="182"/>
      <c r="T84" s="436"/>
    </row>
    <row r="85" spans="1:20" s="1" customFormat="1" ht="15.75" customHeight="1">
      <c r="A85" s="462"/>
      <c r="B85" s="180"/>
      <c r="C85" s="467"/>
      <c r="D85" s="167"/>
      <c r="E85" s="181"/>
      <c r="F85" s="471"/>
      <c r="G85" s="167"/>
      <c r="H85" s="414"/>
      <c r="I85" s="113"/>
      <c r="J85" s="113"/>
      <c r="K85" s="167"/>
      <c r="L85" s="166"/>
      <c r="M85" s="113"/>
      <c r="N85" s="113"/>
      <c r="O85" s="113"/>
      <c r="P85" s="167"/>
      <c r="Q85" s="113"/>
      <c r="R85" s="167" t="s">
        <v>413</v>
      </c>
      <c r="S85" s="182"/>
      <c r="T85" s="436"/>
    </row>
    <row r="86" spans="1:20" s="1" customFormat="1" ht="22.5" customHeight="1">
      <c r="A86" s="462"/>
      <c r="B86" s="180"/>
      <c r="C86" s="467"/>
      <c r="D86" s="167"/>
      <c r="E86" s="181"/>
      <c r="F86" s="471"/>
      <c r="G86" s="167"/>
      <c r="H86" s="414"/>
      <c r="I86" s="113"/>
      <c r="J86" s="113"/>
      <c r="K86" s="167"/>
      <c r="L86" s="166"/>
      <c r="M86" s="113"/>
      <c r="N86" s="113" t="s">
        <v>52</v>
      </c>
      <c r="O86" s="113">
        <v>2006</v>
      </c>
      <c r="P86" s="167" t="s">
        <v>54</v>
      </c>
      <c r="Q86" s="113"/>
      <c r="R86" s="167" t="s">
        <v>414</v>
      </c>
      <c r="S86" s="182"/>
      <c r="T86" s="436"/>
    </row>
    <row r="87" spans="1:20" s="1" customFormat="1" ht="22.5" customHeight="1">
      <c r="A87" s="462"/>
      <c r="B87" s="180"/>
      <c r="C87" s="467"/>
      <c r="D87" s="167"/>
      <c r="E87" s="181"/>
      <c r="F87" s="471"/>
      <c r="G87" s="167"/>
      <c r="H87" s="414"/>
      <c r="I87" s="113"/>
      <c r="J87" s="113"/>
      <c r="K87" s="167"/>
      <c r="L87" s="166"/>
      <c r="M87" s="113"/>
      <c r="N87" s="113"/>
      <c r="O87" s="113"/>
      <c r="P87" s="167"/>
      <c r="Q87" s="113"/>
      <c r="R87" s="167" t="s">
        <v>249</v>
      </c>
      <c r="S87" s="182"/>
      <c r="T87" s="436"/>
    </row>
    <row r="88" spans="1:20" s="1" customFormat="1" ht="22.5" customHeight="1">
      <c r="A88" s="463"/>
      <c r="B88" s="108"/>
      <c r="C88" s="412"/>
      <c r="D88" s="103"/>
      <c r="E88" s="56"/>
      <c r="F88" s="472"/>
      <c r="G88" s="103"/>
      <c r="H88" s="415"/>
      <c r="I88" s="47"/>
      <c r="J88" s="47"/>
      <c r="K88" s="103"/>
      <c r="L88" s="124"/>
      <c r="M88" s="47"/>
      <c r="N88" s="47"/>
      <c r="O88" s="47"/>
      <c r="P88" s="103"/>
      <c r="Q88" s="47"/>
      <c r="R88" s="103" t="s">
        <v>250</v>
      </c>
      <c r="S88" s="6"/>
      <c r="T88" s="436"/>
    </row>
    <row r="89" spans="1:20" s="1" customFormat="1" ht="38.25" customHeight="1">
      <c r="A89" s="462">
        <v>17</v>
      </c>
      <c r="B89" s="188" t="s">
        <v>335</v>
      </c>
      <c r="C89" s="469" t="s">
        <v>338</v>
      </c>
      <c r="D89" s="113" t="s">
        <v>339</v>
      </c>
      <c r="E89" s="181" t="s">
        <v>357</v>
      </c>
      <c r="F89" s="471">
        <v>42095</v>
      </c>
      <c r="G89" s="167" t="s">
        <v>340</v>
      </c>
      <c r="H89" s="471">
        <v>43313</v>
      </c>
      <c r="I89" s="113">
        <f>2019-2005</f>
        <v>14</v>
      </c>
      <c r="J89" s="113">
        <v>0</v>
      </c>
      <c r="K89" s="134" t="s">
        <v>78</v>
      </c>
      <c r="L89" s="166">
        <v>2000</v>
      </c>
      <c r="M89" s="166">
        <v>123</v>
      </c>
      <c r="N89" s="187" t="s">
        <v>218</v>
      </c>
      <c r="O89" s="113">
        <v>1980</v>
      </c>
      <c r="P89" s="167" t="s">
        <v>117</v>
      </c>
      <c r="Q89" s="113">
        <f>2019-1980</f>
        <v>39</v>
      </c>
      <c r="R89" s="439" t="s">
        <v>415</v>
      </c>
      <c r="S89" s="182"/>
      <c r="T89" s="436"/>
    </row>
    <row r="90" spans="1:20" s="1" customFormat="1" ht="35.25" customHeight="1">
      <c r="A90" s="462"/>
      <c r="B90" s="188"/>
      <c r="C90" s="469"/>
      <c r="D90" s="113"/>
      <c r="E90" s="181"/>
      <c r="F90" s="471"/>
      <c r="G90" s="167"/>
      <c r="H90" s="414"/>
      <c r="I90" s="113"/>
      <c r="J90" s="113"/>
      <c r="K90" s="190"/>
      <c r="L90" s="166"/>
      <c r="M90" s="166"/>
      <c r="N90" s="187" t="s">
        <v>50</v>
      </c>
      <c r="O90" s="113">
        <v>2007</v>
      </c>
      <c r="P90" s="167" t="s">
        <v>61</v>
      </c>
      <c r="Q90" s="113"/>
      <c r="R90" s="439" t="s">
        <v>416</v>
      </c>
      <c r="S90" s="182"/>
      <c r="T90" s="436"/>
    </row>
    <row r="91" spans="1:20" s="1" customFormat="1" ht="24.75" customHeight="1">
      <c r="A91" s="463"/>
      <c r="B91" s="106"/>
      <c r="C91" s="473"/>
      <c r="D91" s="47"/>
      <c r="E91" s="56"/>
      <c r="F91" s="472"/>
      <c r="G91" s="103"/>
      <c r="H91" s="415"/>
      <c r="I91" s="47"/>
      <c r="J91" s="47"/>
      <c r="K91" s="189"/>
      <c r="L91" s="124"/>
      <c r="M91" s="124"/>
      <c r="N91" s="102" t="s">
        <v>52</v>
      </c>
      <c r="O91" s="47">
        <v>2011</v>
      </c>
      <c r="P91" s="103" t="s">
        <v>363</v>
      </c>
      <c r="Q91" s="47"/>
      <c r="R91" s="440"/>
      <c r="S91" s="6"/>
      <c r="T91" s="436"/>
    </row>
    <row r="92" spans="1:20" s="1" customFormat="1" ht="24.75" customHeight="1">
      <c r="A92" s="68"/>
      <c r="B92" s="511"/>
      <c r="C92" s="512"/>
      <c r="D92" s="45"/>
      <c r="E92" s="45"/>
      <c r="F92" s="72"/>
      <c r="G92" s="513"/>
      <c r="H92" s="73"/>
      <c r="I92" s="45"/>
      <c r="J92" s="45"/>
      <c r="K92" s="514"/>
      <c r="L92" s="74"/>
      <c r="M92" s="74"/>
      <c r="N92" s="515"/>
      <c r="O92" s="45"/>
      <c r="P92" s="513"/>
      <c r="Q92" s="45"/>
      <c r="R92" s="516"/>
      <c r="S92" s="517"/>
      <c r="T92" s="15"/>
    </row>
    <row r="93" spans="1:20" s="1" customFormat="1" ht="24.75" customHeight="1">
      <c r="A93" s="68"/>
      <c r="B93" s="511"/>
      <c r="C93" s="512"/>
      <c r="D93" s="45"/>
      <c r="E93" s="45"/>
      <c r="F93" s="72"/>
      <c r="G93" s="513"/>
      <c r="H93" s="73"/>
      <c r="I93" s="45"/>
      <c r="J93" s="45"/>
      <c r="K93" s="514"/>
      <c r="L93" s="74"/>
      <c r="M93" s="74"/>
      <c r="N93" s="515"/>
      <c r="O93" s="45"/>
      <c r="P93" s="513"/>
      <c r="Q93" s="45"/>
      <c r="R93" s="516"/>
      <c r="S93" s="517"/>
      <c r="T93" s="15"/>
    </row>
    <row r="94" spans="1:20" s="1" customFormat="1" ht="31.5" customHeight="1">
      <c r="A94" s="462">
        <v>18</v>
      </c>
      <c r="B94" s="510" t="s">
        <v>336</v>
      </c>
      <c r="C94" s="467" t="s">
        <v>341</v>
      </c>
      <c r="D94" s="167" t="s">
        <v>342</v>
      </c>
      <c r="E94" s="113" t="s">
        <v>39</v>
      </c>
      <c r="F94" s="471">
        <v>43009</v>
      </c>
      <c r="G94" s="722" t="s">
        <v>301</v>
      </c>
      <c r="H94" s="471">
        <v>43313</v>
      </c>
      <c r="I94" s="113">
        <f>2019-2010</f>
        <v>9</v>
      </c>
      <c r="J94" s="113">
        <v>2</v>
      </c>
      <c r="K94" s="190" t="s">
        <v>78</v>
      </c>
      <c r="L94" s="166">
        <v>2011</v>
      </c>
      <c r="M94" s="166">
        <v>216</v>
      </c>
      <c r="N94" s="187" t="s">
        <v>50</v>
      </c>
      <c r="O94" s="113">
        <v>1997</v>
      </c>
      <c r="P94" s="167" t="s">
        <v>361</v>
      </c>
      <c r="Q94" s="181">
        <f>2019-1971</f>
        <v>48</v>
      </c>
      <c r="R94" s="448" t="s">
        <v>401</v>
      </c>
      <c r="S94" s="182"/>
      <c r="T94" s="436"/>
    </row>
    <row r="95" spans="1:22" s="1" customFormat="1" ht="46.5" customHeight="1">
      <c r="A95" s="462"/>
      <c r="B95" s="188"/>
      <c r="C95" s="467"/>
      <c r="D95" s="167"/>
      <c r="E95" s="181"/>
      <c r="F95" s="471"/>
      <c r="G95" s="722"/>
      <c r="H95" s="414"/>
      <c r="I95" s="113"/>
      <c r="J95" s="113"/>
      <c r="K95" s="190" t="s">
        <v>210</v>
      </c>
      <c r="L95" s="166">
        <v>2013</v>
      </c>
      <c r="M95" s="166">
        <v>285</v>
      </c>
      <c r="N95" s="187"/>
      <c r="O95" s="113"/>
      <c r="P95" s="167"/>
      <c r="Q95" s="181"/>
      <c r="R95" s="448" t="s">
        <v>418</v>
      </c>
      <c r="S95" s="182"/>
      <c r="T95" s="191"/>
      <c r="U95" s="15"/>
      <c r="V95" s="81"/>
    </row>
    <row r="96" spans="1:22" s="1" customFormat="1" ht="36" customHeight="1">
      <c r="A96" s="462"/>
      <c r="B96" s="188"/>
      <c r="C96" s="467"/>
      <c r="D96" s="167"/>
      <c r="E96" s="181"/>
      <c r="F96" s="471"/>
      <c r="G96" s="722"/>
      <c r="H96" s="414"/>
      <c r="I96" s="113"/>
      <c r="J96" s="113"/>
      <c r="K96" s="190"/>
      <c r="L96" s="166"/>
      <c r="M96" s="166"/>
      <c r="N96" s="187"/>
      <c r="O96" s="113"/>
      <c r="P96" s="167"/>
      <c r="Q96" s="181"/>
      <c r="R96" s="448" t="s">
        <v>417</v>
      </c>
      <c r="S96" s="182"/>
      <c r="T96" s="436"/>
      <c r="U96" s="15"/>
      <c r="V96" s="15"/>
    </row>
    <row r="97" spans="1:22" s="1" customFormat="1" ht="27" customHeight="1">
      <c r="A97" s="462"/>
      <c r="B97" s="188"/>
      <c r="C97" s="467"/>
      <c r="D97" s="167"/>
      <c r="E97" s="181"/>
      <c r="F97" s="471"/>
      <c r="G97" s="167"/>
      <c r="H97" s="414"/>
      <c r="I97" s="113"/>
      <c r="J97" s="113"/>
      <c r="K97" s="190"/>
      <c r="L97" s="166"/>
      <c r="M97" s="166"/>
      <c r="N97" s="187"/>
      <c r="O97" s="113"/>
      <c r="P97" s="167"/>
      <c r="Q97" s="181"/>
      <c r="R97" s="448" t="s">
        <v>419</v>
      </c>
      <c r="S97" s="182"/>
      <c r="T97" s="191"/>
      <c r="U97" s="15"/>
      <c r="V97" s="15"/>
    </row>
    <row r="98" spans="1:20" s="1" customFormat="1" ht="26.25" customHeight="1">
      <c r="A98" s="463"/>
      <c r="B98" s="106"/>
      <c r="C98" s="412"/>
      <c r="D98" s="103"/>
      <c r="E98" s="56"/>
      <c r="F98" s="472"/>
      <c r="G98" s="103"/>
      <c r="H98" s="415"/>
      <c r="I98" s="47"/>
      <c r="J98" s="47"/>
      <c r="K98" s="189"/>
      <c r="L98" s="124"/>
      <c r="M98" s="124"/>
      <c r="N98" s="102"/>
      <c r="O98" s="47"/>
      <c r="P98" s="103"/>
      <c r="Q98" s="56"/>
      <c r="R98" s="449" t="s">
        <v>420</v>
      </c>
      <c r="S98" s="6"/>
      <c r="T98" s="436"/>
    </row>
    <row r="99" spans="1:20" s="1" customFormat="1" ht="30.75" customHeight="1">
      <c r="A99" s="461">
        <v>19</v>
      </c>
      <c r="B99" s="133" t="s">
        <v>256</v>
      </c>
      <c r="C99" s="466" t="s">
        <v>65</v>
      </c>
      <c r="D99" s="114" t="s">
        <v>35</v>
      </c>
      <c r="E99" s="112" t="s">
        <v>39</v>
      </c>
      <c r="F99" s="396">
        <v>43009</v>
      </c>
      <c r="G99" s="114" t="s">
        <v>254</v>
      </c>
      <c r="H99" s="413">
        <v>42739</v>
      </c>
      <c r="I99" s="112">
        <f>2017-2010</f>
        <v>7</v>
      </c>
      <c r="J99" s="135">
        <v>5</v>
      </c>
      <c r="K99" s="114" t="s">
        <v>134</v>
      </c>
      <c r="L99" s="46">
        <v>2011</v>
      </c>
      <c r="M99" s="135">
        <v>210</v>
      </c>
      <c r="N99" s="112" t="s">
        <v>50</v>
      </c>
      <c r="O99" s="112">
        <v>2007</v>
      </c>
      <c r="P99" s="114" t="s">
        <v>62</v>
      </c>
      <c r="Q99" s="112">
        <f>2019-1985</f>
        <v>34</v>
      </c>
      <c r="R99" s="450" t="s">
        <v>396</v>
      </c>
      <c r="S99" s="16"/>
      <c r="T99" s="436"/>
    </row>
    <row r="100" spans="1:20" s="1" customFormat="1" ht="25.5" customHeight="1">
      <c r="A100" s="462"/>
      <c r="B100" s="197"/>
      <c r="C100" s="467"/>
      <c r="D100" s="167"/>
      <c r="E100" s="187"/>
      <c r="F100" s="397"/>
      <c r="G100" s="167"/>
      <c r="H100" s="414"/>
      <c r="I100" s="187"/>
      <c r="J100" s="198"/>
      <c r="K100" s="167" t="s">
        <v>63</v>
      </c>
      <c r="L100" s="274">
        <v>2011</v>
      </c>
      <c r="M100" s="275">
        <v>216</v>
      </c>
      <c r="N100" s="270" t="s">
        <v>52</v>
      </c>
      <c r="O100" s="270">
        <v>2012</v>
      </c>
      <c r="P100" s="232" t="s">
        <v>135</v>
      </c>
      <c r="Q100" s="270"/>
      <c r="R100" s="451" t="s">
        <v>397</v>
      </c>
      <c r="S100" s="182"/>
      <c r="T100" s="436"/>
    </row>
    <row r="101" spans="1:20" s="1" customFormat="1" ht="27" customHeight="1">
      <c r="A101" s="463"/>
      <c r="B101" s="125"/>
      <c r="C101" s="122"/>
      <c r="D101" s="4"/>
      <c r="E101" s="5"/>
      <c r="F101" s="126"/>
      <c r="G101" s="127"/>
      <c r="H101" s="128"/>
      <c r="I101" s="5"/>
      <c r="J101" s="5"/>
      <c r="K101" s="103"/>
      <c r="L101" s="129"/>
      <c r="M101" s="130"/>
      <c r="N101" s="5"/>
      <c r="O101" s="5"/>
      <c r="P101" s="4"/>
      <c r="Q101" s="5"/>
      <c r="R101" s="452" t="s">
        <v>364</v>
      </c>
      <c r="S101" s="6"/>
      <c r="T101" s="436"/>
    </row>
    <row r="102" spans="1:20" s="1" customFormat="1" ht="30.75" customHeight="1">
      <c r="A102" s="461">
        <v>20</v>
      </c>
      <c r="B102" s="483" t="s">
        <v>433</v>
      </c>
      <c r="C102" s="481"/>
      <c r="D102" s="482" t="s">
        <v>434</v>
      </c>
      <c r="E102" s="481" t="s">
        <v>39</v>
      </c>
      <c r="F102" s="481"/>
      <c r="G102" s="481"/>
      <c r="H102" s="481"/>
      <c r="I102" s="481"/>
      <c r="J102" s="481"/>
      <c r="K102" s="481"/>
      <c r="L102" s="481"/>
      <c r="M102" s="481"/>
      <c r="N102" s="481"/>
      <c r="O102" s="481"/>
      <c r="P102" s="481"/>
      <c r="Q102" s="481"/>
      <c r="R102" s="481"/>
      <c r="S102" s="16"/>
      <c r="T102" s="436"/>
    </row>
    <row r="103" spans="1:20" s="1" customFormat="1" ht="38.25" customHeight="1">
      <c r="A103" s="463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6"/>
      <c r="T103" s="436"/>
    </row>
    <row r="104" spans="1:20" s="1" customFormat="1" ht="38.25" customHeight="1">
      <c r="A104" s="462">
        <v>21</v>
      </c>
      <c r="B104" s="226" t="s">
        <v>156</v>
      </c>
      <c r="C104" s="466" t="s">
        <v>157</v>
      </c>
      <c r="D104" s="114" t="s">
        <v>158</v>
      </c>
      <c r="E104" s="179" t="s">
        <v>39</v>
      </c>
      <c r="F104" s="470">
        <v>42095</v>
      </c>
      <c r="G104" s="114" t="s">
        <v>48</v>
      </c>
      <c r="H104" s="470">
        <v>42217</v>
      </c>
      <c r="I104" s="46">
        <v>10</v>
      </c>
      <c r="J104" s="123">
        <v>0</v>
      </c>
      <c r="K104" s="134" t="s">
        <v>78</v>
      </c>
      <c r="L104" s="123">
        <v>2010</v>
      </c>
      <c r="M104" s="123">
        <v>135</v>
      </c>
      <c r="N104" s="112" t="s">
        <v>70</v>
      </c>
      <c r="O104" s="46">
        <v>2000</v>
      </c>
      <c r="P104" s="114" t="s">
        <v>51</v>
      </c>
      <c r="Q104" s="46">
        <f>2019-1976</f>
        <v>43</v>
      </c>
      <c r="R104" s="225" t="s">
        <v>398</v>
      </c>
      <c r="S104" s="182"/>
      <c r="T104" s="436"/>
    </row>
    <row r="105" spans="1:20" s="1" customFormat="1" ht="38.25" customHeight="1">
      <c r="A105" s="462"/>
      <c r="B105" s="106"/>
      <c r="C105" s="412"/>
      <c r="D105" s="103"/>
      <c r="E105" s="56"/>
      <c r="F105" s="472"/>
      <c r="G105" s="103"/>
      <c r="H105" s="472"/>
      <c r="I105" s="47"/>
      <c r="J105" s="124"/>
      <c r="K105" s="189"/>
      <c r="L105" s="124"/>
      <c r="M105" s="124"/>
      <c r="N105" s="102" t="s">
        <v>52</v>
      </c>
      <c r="O105" s="47">
        <v>2013</v>
      </c>
      <c r="P105" s="103" t="s">
        <v>159</v>
      </c>
      <c r="Q105" s="47"/>
      <c r="R105" s="440" t="s">
        <v>399</v>
      </c>
      <c r="S105" s="182"/>
      <c r="T105" s="436"/>
    </row>
    <row r="106" spans="1:20" ht="24.75" customHeight="1">
      <c r="A106" s="371">
        <v>22</v>
      </c>
      <c r="B106" s="201" t="s">
        <v>28</v>
      </c>
      <c r="C106" s="466" t="s">
        <v>64</v>
      </c>
      <c r="D106" s="114" t="s">
        <v>37</v>
      </c>
      <c r="E106" s="46" t="s">
        <v>39</v>
      </c>
      <c r="F106" s="470">
        <v>43556</v>
      </c>
      <c r="G106" s="114" t="s">
        <v>48</v>
      </c>
      <c r="H106" s="413">
        <v>42739</v>
      </c>
      <c r="I106" s="123">
        <v>8</v>
      </c>
      <c r="J106" s="123">
        <v>0</v>
      </c>
      <c r="K106" s="114" t="s">
        <v>63</v>
      </c>
      <c r="L106" s="123">
        <v>2012</v>
      </c>
      <c r="M106" s="123">
        <v>216</v>
      </c>
      <c r="N106" s="46" t="s">
        <v>50</v>
      </c>
      <c r="O106" s="46">
        <v>2004</v>
      </c>
      <c r="P106" s="701" t="s">
        <v>60</v>
      </c>
      <c r="Q106" s="46">
        <f>2019-1982</f>
        <v>37</v>
      </c>
      <c r="R106" s="450" t="s">
        <v>366</v>
      </c>
      <c r="S106" s="115"/>
      <c r="T106" s="434"/>
    </row>
    <row r="107" spans="1:20" ht="39.75" customHeight="1">
      <c r="A107" s="363"/>
      <c r="B107" s="32"/>
      <c r="C107" s="412"/>
      <c r="D107" s="103"/>
      <c r="E107" s="47"/>
      <c r="F107" s="472"/>
      <c r="G107" s="103"/>
      <c r="H107" s="415"/>
      <c r="I107" s="124"/>
      <c r="J107" s="47"/>
      <c r="K107" s="103"/>
      <c r="L107" s="124"/>
      <c r="M107" s="124"/>
      <c r="N107" s="47" t="s">
        <v>214</v>
      </c>
      <c r="O107" s="47" t="s">
        <v>345</v>
      </c>
      <c r="P107" s="706"/>
      <c r="Q107" s="47"/>
      <c r="R107" s="452" t="s">
        <v>400</v>
      </c>
      <c r="S107" s="132"/>
      <c r="T107" s="434"/>
    </row>
    <row r="108" spans="1:20" ht="39.75" customHeight="1">
      <c r="A108" s="518"/>
      <c r="B108" s="519"/>
      <c r="C108" s="51"/>
      <c r="D108" s="455"/>
      <c r="E108" s="54"/>
      <c r="F108" s="52"/>
      <c r="G108" s="455"/>
      <c r="H108" s="53"/>
      <c r="I108" s="456"/>
      <c r="J108" s="54"/>
      <c r="K108" s="455"/>
      <c r="L108" s="456"/>
      <c r="M108" s="456"/>
      <c r="N108" s="54"/>
      <c r="O108" s="54"/>
      <c r="P108" s="455"/>
      <c r="Q108" s="54"/>
      <c r="R108" s="520"/>
      <c r="S108" s="521"/>
      <c r="T108" s="10"/>
    </row>
    <row r="109" spans="1:20" s="1" customFormat="1" ht="39" customHeight="1">
      <c r="A109" s="462">
        <v>23</v>
      </c>
      <c r="B109" s="370" t="s">
        <v>362</v>
      </c>
      <c r="C109" s="467" t="s">
        <v>343</v>
      </c>
      <c r="D109" s="167" t="s">
        <v>349</v>
      </c>
      <c r="E109" s="181" t="s">
        <v>125</v>
      </c>
      <c r="F109" s="471">
        <v>42461</v>
      </c>
      <c r="G109" s="167" t="s">
        <v>348</v>
      </c>
      <c r="H109" s="414">
        <v>43255</v>
      </c>
      <c r="I109" s="113">
        <v>9</v>
      </c>
      <c r="J109" s="113">
        <v>9</v>
      </c>
      <c r="K109" s="190" t="s">
        <v>350</v>
      </c>
      <c r="L109" s="166">
        <v>2010</v>
      </c>
      <c r="M109" s="166">
        <v>90</v>
      </c>
      <c r="N109" s="187" t="s">
        <v>71</v>
      </c>
      <c r="O109" s="113"/>
      <c r="P109" s="167" t="s">
        <v>351</v>
      </c>
      <c r="Q109" s="113">
        <f>2019-1986</f>
        <v>33</v>
      </c>
      <c r="R109" s="429" t="s">
        <v>344</v>
      </c>
      <c r="S109" s="182"/>
      <c r="T109" s="436"/>
    </row>
    <row r="110" spans="1:20" s="1" customFormat="1" ht="39" customHeight="1">
      <c r="A110" s="462"/>
      <c r="B110" s="369"/>
      <c r="C110" s="467"/>
      <c r="D110" s="167"/>
      <c r="E110" s="181"/>
      <c r="F110" s="471" t="s">
        <v>346</v>
      </c>
      <c r="G110" s="167"/>
      <c r="H110" s="414"/>
      <c r="I110" s="113"/>
      <c r="J110" s="113"/>
      <c r="K110" s="190"/>
      <c r="L110" s="166"/>
      <c r="M110" s="166"/>
      <c r="N110" s="187" t="s">
        <v>50</v>
      </c>
      <c r="O110" s="113"/>
      <c r="P110" s="167" t="s">
        <v>352</v>
      </c>
      <c r="Q110" s="113"/>
      <c r="R110" s="429" t="s">
        <v>368</v>
      </c>
      <c r="S110" s="182"/>
      <c r="T110" s="436"/>
    </row>
    <row r="111" spans="1:20" s="1" customFormat="1" ht="39" customHeight="1">
      <c r="A111" s="462"/>
      <c r="B111" s="188"/>
      <c r="C111" s="467"/>
      <c r="D111" s="167"/>
      <c r="E111" s="181"/>
      <c r="F111" s="471"/>
      <c r="G111" s="167"/>
      <c r="H111" s="414"/>
      <c r="I111" s="113"/>
      <c r="J111" s="113"/>
      <c r="K111" s="190"/>
      <c r="L111" s="166"/>
      <c r="M111" s="166"/>
      <c r="N111" s="187" t="s">
        <v>52</v>
      </c>
      <c r="O111" s="113"/>
      <c r="P111" s="167" t="s">
        <v>353</v>
      </c>
      <c r="Q111" s="113"/>
      <c r="R111" s="118" t="s">
        <v>365</v>
      </c>
      <c r="S111" s="182"/>
      <c r="T111" s="436"/>
    </row>
    <row r="112" spans="1:20" s="1" customFormat="1" ht="37.5" customHeight="1">
      <c r="A112" s="463"/>
      <c r="B112" s="106"/>
      <c r="C112" s="412"/>
      <c r="D112" s="103"/>
      <c r="E112" s="56"/>
      <c r="F112" s="472"/>
      <c r="G112" s="103"/>
      <c r="H112" s="415"/>
      <c r="I112" s="47"/>
      <c r="J112" s="47"/>
      <c r="K112" s="189"/>
      <c r="L112" s="124"/>
      <c r="M112" s="124"/>
      <c r="N112" s="102"/>
      <c r="O112" s="47"/>
      <c r="P112" s="103"/>
      <c r="Q112" s="47"/>
      <c r="R112" s="440" t="s">
        <v>369</v>
      </c>
      <c r="S112" s="6"/>
      <c r="T112" s="436"/>
    </row>
    <row r="113" spans="1:19" s="31" customFormat="1" ht="30.75" customHeight="1">
      <c r="A113" s="461">
        <v>24</v>
      </c>
      <c r="B113" s="119" t="s">
        <v>311</v>
      </c>
      <c r="C113" s="466" t="s">
        <v>64</v>
      </c>
      <c r="D113" s="372" t="s">
        <v>360</v>
      </c>
      <c r="E113" s="360" t="s">
        <v>46</v>
      </c>
      <c r="F113" s="357">
        <v>42644</v>
      </c>
      <c r="G113" s="114" t="s">
        <v>443</v>
      </c>
      <c r="H113" s="413">
        <v>42739</v>
      </c>
      <c r="I113" s="358">
        <v>10</v>
      </c>
      <c r="J113" s="204">
        <v>0</v>
      </c>
      <c r="K113" s="114" t="s">
        <v>63</v>
      </c>
      <c r="L113" s="123">
        <v>2011</v>
      </c>
      <c r="M113" s="358" t="s">
        <v>49</v>
      </c>
      <c r="N113" s="358" t="s">
        <v>71</v>
      </c>
      <c r="O113" s="358">
        <v>2007</v>
      </c>
      <c r="P113" s="390" t="s">
        <v>72</v>
      </c>
      <c r="Q113" s="46">
        <f>2019-1986</f>
        <v>33</v>
      </c>
      <c r="R113" s="411" t="s">
        <v>170</v>
      </c>
      <c r="S113" s="466"/>
    </row>
    <row r="114" spans="1:19" s="31" customFormat="1" ht="18.75" customHeight="1">
      <c r="A114" s="462"/>
      <c r="B114" s="177"/>
      <c r="C114" s="467"/>
      <c r="D114" s="428"/>
      <c r="E114" s="418"/>
      <c r="F114" s="386"/>
      <c r="G114" s="167"/>
      <c r="H114" s="414"/>
      <c r="I114" s="388"/>
      <c r="J114" s="207"/>
      <c r="K114" s="167"/>
      <c r="L114" s="166"/>
      <c r="M114" s="388"/>
      <c r="N114" s="388" t="s">
        <v>50</v>
      </c>
      <c r="O114" s="388"/>
      <c r="P114" s="391"/>
      <c r="Q114" s="113"/>
      <c r="R114" s="453" t="s">
        <v>367</v>
      </c>
      <c r="S114" s="467"/>
    </row>
    <row r="115" spans="1:19" s="31" customFormat="1" ht="24.75" customHeight="1">
      <c r="A115" s="463"/>
      <c r="B115" s="32"/>
      <c r="C115" s="412"/>
      <c r="D115" s="441"/>
      <c r="E115" s="419"/>
      <c r="F115" s="387"/>
      <c r="G115" s="103"/>
      <c r="H115" s="415"/>
      <c r="I115" s="389"/>
      <c r="J115" s="210"/>
      <c r="K115" s="103"/>
      <c r="L115" s="124"/>
      <c r="M115" s="389"/>
      <c r="N115" s="389"/>
      <c r="O115" s="389"/>
      <c r="P115" s="136"/>
      <c r="Q115" s="47"/>
      <c r="R115" s="454" t="s">
        <v>402</v>
      </c>
      <c r="S115" s="412"/>
    </row>
    <row r="116" ht="8.25" customHeight="1"/>
    <row r="117" ht="16.5" customHeight="1"/>
    <row r="118" ht="16.5" customHeight="1"/>
    <row r="119" ht="16.5" customHeight="1"/>
    <row r="120" ht="16.5" customHeight="1"/>
    <row r="121" spans="16:19" ht="18.75" customHeight="1">
      <c r="P121" s="698" t="s">
        <v>446</v>
      </c>
      <c r="Q121" s="698"/>
      <c r="R121" s="698"/>
      <c r="S121" s="698"/>
    </row>
    <row r="122" spans="2:19" ht="15.75">
      <c r="B122" s="11" t="s">
        <v>274</v>
      </c>
      <c r="P122" s="696" t="s">
        <v>444</v>
      </c>
      <c r="Q122" s="696"/>
      <c r="R122" s="696"/>
      <c r="S122" s="696"/>
    </row>
    <row r="123" spans="5:19" ht="15.75">
      <c r="E123" s="423" t="s">
        <v>447</v>
      </c>
      <c r="P123" s="696" t="s">
        <v>73</v>
      </c>
      <c r="Q123" s="696"/>
      <c r="R123" s="696"/>
      <c r="S123" s="696"/>
    </row>
    <row r="124" spans="16:19" ht="15.75">
      <c r="P124" s="698"/>
      <c r="Q124" s="698"/>
      <c r="R124" s="698"/>
      <c r="S124" s="698"/>
    </row>
    <row r="125" spans="16:19" ht="37.5" customHeight="1">
      <c r="P125" s="213"/>
      <c r="Q125" s="465"/>
      <c r="R125" s="99"/>
      <c r="S125" s="98"/>
    </row>
    <row r="126" spans="16:19" ht="15.75" customHeight="1">
      <c r="P126" s="213"/>
      <c r="Q126" s="465"/>
      <c r="R126" s="99"/>
      <c r="S126" s="98"/>
    </row>
    <row r="127" spans="16:19" ht="15.75">
      <c r="P127" s="697" t="s">
        <v>425</v>
      </c>
      <c r="Q127" s="697"/>
      <c r="R127" s="697"/>
      <c r="S127" s="697"/>
    </row>
    <row r="128" spans="16:19" ht="15.75">
      <c r="P128" s="698" t="s">
        <v>445</v>
      </c>
      <c r="Q128" s="698"/>
      <c r="R128" s="698"/>
      <c r="S128" s="698"/>
    </row>
    <row r="129" spans="16:19" ht="15.75">
      <c r="P129" s="214"/>
      <c r="Q129" s="464"/>
      <c r="R129" s="101"/>
      <c r="S129" s="100"/>
    </row>
  </sheetData>
  <sheetProtection/>
  <mergeCells count="83">
    <mergeCell ref="A60:A62"/>
    <mergeCell ref="P128:S128"/>
    <mergeCell ref="E7:E10"/>
    <mergeCell ref="G7:G8"/>
    <mergeCell ref="K60:K62"/>
    <mergeCell ref="J60:J62"/>
    <mergeCell ref="I60:I62"/>
    <mergeCell ref="H60:H62"/>
    <mergeCell ref="G60:G62"/>
    <mergeCell ref="F60:F62"/>
    <mergeCell ref="P123:S123"/>
    <mergeCell ref="P124:S124"/>
    <mergeCell ref="S60:S62"/>
    <mergeCell ref="L60:L62"/>
    <mergeCell ref="M60:M62"/>
    <mergeCell ref="N60:N62"/>
    <mergeCell ref="O60:O62"/>
    <mergeCell ref="P60:P62"/>
    <mergeCell ref="Q60:Q62"/>
    <mergeCell ref="P127:S127"/>
    <mergeCell ref="G67:G68"/>
    <mergeCell ref="G73:G77"/>
    <mergeCell ref="G78:G79"/>
    <mergeCell ref="G81:G82"/>
    <mergeCell ref="G83:G84"/>
    <mergeCell ref="G94:G96"/>
    <mergeCell ref="P106:P107"/>
    <mergeCell ref="P121:S121"/>
    <mergeCell ref="P122:S122"/>
    <mergeCell ref="C51:C52"/>
    <mergeCell ref="D51:D52"/>
    <mergeCell ref="G51:G56"/>
    <mergeCell ref="G57:G59"/>
    <mergeCell ref="G63:G65"/>
    <mergeCell ref="D60:D62"/>
    <mergeCell ref="E60:E62"/>
    <mergeCell ref="R41:R42"/>
    <mergeCell ref="P28:P29"/>
    <mergeCell ref="D33:D34"/>
    <mergeCell ref="G33:G34"/>
    <mergeCell ref="D39:D40"/>
    <mergeCell ref="G39:G41"/>
    <mergeCell ref="P40:P41"/>
    <mergeCell ref="I20:I26"/>
    <mergeCell ref="J20:J26"/>
    <mergeCell ref="P22:P23"/>
    <mergeCell ref="A28:A32"/>
    <mergeCell ref="D28:D32"/>
    <mergeCell ref="E28:E32"/>
    <mergeCell ref="F28:F32"/>
    <mergeCell ref="G28:G32"/>
    <mergeCell ref="H28:H32"/>
    <mergeCell ref="K28:K29"/>
    <mergeCell ref="J11:J16"/>
    <mergeCell ref="P11:P12"/>
    <mergeCell ref="Q11:Q16"/>
    <mergeCell ref="P13:P15"/>
    <mergeCell ref="A20:A26"/>
    <mergeCell ref="D20:D26"/>
    <mergeCell ref="E20:E26"/>
    <mergeCell ref="F20:F26"/>
    <mergeCell ref="G20:G26"/>
    <mergeCell ref="H20:H26"/>
    <mergeCell ref="N4:P4"/>
    <mergeCell ref="Q4:Q5"/>
    <mergeCell ref="R4:R5"/>
    <mergeCell ref="S4:S5"/>
    <mergeCell ref="D11:D16"/>
    <mergeCell ref="E11:E16"/>
    <mergeCell ref="F11:F16"/>
    <mergeCell ref="G11:G16"/>
    <mergeCell ref="H11:H16"/>
    <mergeCell ref="I11:I16"/>
    <mergeCell ref="A1:S1"/>
    <mergeCell ref="A2:S2"/>
    <mergeCell ref="A4:A5"/>
    <mergeCell ref="B4:B5"/>
    <mergeCell ref="C4:C5"/>
    <mergeCell ref="D4:D5"/>
    <mergeCell ref="E4:F4"/>
    <mergeCell ref="G4:H4"/>
    <mergeCell ref="I4:J4"/>
    <mergeCell ref="K4:M4"/>
  </mergeCells>
  <printOptions/>
  <pageMargins left="1.18" right="0.1968503937007874" top="0.81" bottom="0.9" header="0.21" footer="0.17"/>
  <pageSetup horizontalDpi="300" verticalDpi="300" orientation="landscape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usewr</dc:creator>
  <cp:keywords/>
  <dc:description/>
  <cp:lastModifiedBy>Dinsos</cp:lastModifiedBy>
  <cp:lastPrinted>2020-01-30T04:18:31Z</cp:lastPrinted>
  <dcterms:created xsi:type="dcterms:W3CDTF">2007-10-06T07:04:40Z</dcterms:created>
  <dcterms:modified xsi:type="dcterms:W3CDTF">2020-07-09T04:13:58Z</dcterms:modified>
  <cp:category/>
  <cp:version/>
  <cp:contentType/>
  <cp:contentStatus/>
</cp:coreProperties>
</file>