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Kecamatan Taktakan\d\ASET TAKTAKAN\"/>
    </mc:Choice>
  </mc:AlternateContent>
  <bookViews>
    <workbookView xWindow="45" yWindow="4200" windowWidth="18390" windowHeight="2940" tabRatio="502"/>
  </bookViews>
  <sheets>
    <sheet name="Pengadaan 2017" sheetId="20" r:id="rId1"/>
    <sheet name="Jan-JUni 17" sheetId="19" r:id="rId2"/>
    <sheet name="Jan-Sep" sheetId="18" r:id="rId3"/>
    <sheet name="TW III" sheetId="16" r:id="rId4"/>
    <sheet name="Smstr I" sheetId="14" r:id="rId5"/>
    <sheet name="TW II " sheetId="11" r:id="rId6"/>
    <sheet name="TW I" sheetId="8" r:id="rId7"/>
    <sheet name="konsep" sheetId="10" r:id="rId8"/>
  </sheets>
  <calcPr calcId="162913"/>
</workbook>
</file>

<file path=xl/calcChain.xml><?xml version="1.0" encoding="utf-8"?>
<calcChain xmlns="http://schemas.openxmlformats.org/spreadsheetml/2006/main">
  <c r="J48" i="20" l="1"/>
  <c r="J47" i="20"/>
  <c r="J46" i="20"/>
  <c r="J44" i="20"/>
  <c r="J42" i="20"/>
  <c r="J40" i="20"/>
  <c r="J38" i="20"/>
  <c r="J23" i="20" l="1"/>
  <c r="J22" i="20"/>
  <c r="J20" i="20"/>
  <c r="J19" i="20"/>
  <c r="J18" i="20"/>
  <c r="J17" i="20"/>
  <c r="J16" i="20"/>
  <c r="J22" i="19"/>
  <c r="J21" i="19"/>
  <c r="J19" i="19"/>
  <c r="J18" i="19"/>
  <c r="J17" i="19"/>
  <c r="J16" i="19"/>
  <c r="J15" i="19"/>
  <c r="J13" i="19"/>
  <c r="J12" i="19"/>
  <c r="J11" i="19"/>
  <c r="J13" i="20"/>
  <c r="J12" i="20"/>
  <c r="J11" i="20"/>
  <c r="J36" i="20" l="1"/>
  <c r="J34" i="20"/>
  <c r="J33" i="20"/>
  <c r="J31" i="20"/>
  <c r="J30" i="20"/>
  <c r="J29" i="20"/>
  <c r="J28" i="20"/>
  <c r="J27" i="20"/>
  <c r="J26" i="20"/>
  <c r="J50" i="20" s="1"/>
  <c r="N11" i="20"/>
  <c r="N11" i="19"/>
  <c r="J29" i="19"/>
  <c r="J32" i="19"/>
  <c r="J31" i="19"/>
  <c r="J30" i="19"/>
  <c r="J28" i="19"/>
  <c r="J27" i="19"/>
  <c r="J26" i="19"/>
  <c r="J25" i="19"/>
  <c r="J24" i="19"/>
  <c r="J27" i="18"/>
  <c r="J26" i="18"/>
  <c r="J24" i="18"/>
  <c r="J23" i="18"/>
  <c r="J21" i="18"/>
  <c r="J20" i="18"/>
  <c r="J18" i="18"/>
  <c r="J17" i="18"/>
  <c r="J16" i="18"/>
  <c r="J15" i="18"/>
  <c r="J14" i="18"/>
  <c r="J13" i="18"/>
  <c r="J12" i="18"/>
  <c r="J11" i="18"/>
  <c r="J10" i="18"/>
  <c r="J14" i="16"/>
  <c r="J13" i="16"/>
  <c r="J11" i="16"/>
  <c r="J10" i="16"/>
  <c r="J15" i="16" s="1"/>
  <c r="J12" i="14"/>
  <c r="J11" i="14"/>
  <c r="J10" i="14"/>
  <c r="J21" i="14"/>
  <c r="J20" i="14"/>
  <c r="J18" i="14"/>
  <c r="J17" i="14"/>
  <c r="J16" i="14"/>
  <c r="J15" i="14"/>
  <c r="J14" i="14"/>
  <c r="J13" i="14"/>
  <c r="J18" i="11"/>
  <c r="J17" i="11"/>
  <c r="J15" i="11"/>
  <c r="J14" i="11"/>
  <c r="J13" i="11"/>
  <c r="J12" i="11"/>
  <c r="J11" i="11"/>
  <c r="J10" i="11"/>
  <c r="J33" i="19" l="1"/>
  <c r="J23" i="14"/>
  <c r="J28" i="18"/>
  <c r="J20" i="11"/>
  <c r="I57" i="10"/>
  <c r="F57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3" i="10"/>
  <c r="J12" i="10"/>
  <c r="J11" i="10"/>
  <c r="I20" i="8"/>
  <c r="F20" i="8"/>
  <c r="J13" i="8"/>
  <c r="J12" i="8"/>
  <c r="J11" i="8"/>
  <c r="J14" i="8" l="1"/>
  <c r="J51" i="10"/>
</calcChain>
</file>

<file path=xl/sharedStrings.xml><?xml version="1.0" encoding="utf-8"?>
<sst xmlns="http://schemas.openxmlformats.org/spreadsheetml/2006/main" count="790" uniqueCount="259">
  <si>
    <t>SKPD</t>
  </si>
  <si>
    <t>:  BADAN LINGKUNGAN HIDUP DAERAH</t>
  </si>
  <si>
    <t>KAB/KOTA</t>
  </si>
  <si>
    <t>:  KOTA SERANG</t>
  </si>
  <si>
    <t>PROVINSI</t>
  </si>
  <si>
    <t>:  BANTEN</t>
  </si>
  <si>
    <t>DAFTAR PENGADAAN BARANG</t>
  </si>
  <si>
    <t>No</t>
  </si>
  <si>
    <t>Jenis Barang yang Dibeli</t>
  </si>
  <si>
    <t>SPK/Perjanjian/Kontrak</t>
  </si>
  <si>
    <t>DPA/SP2D/Kwitansi</t>
  </si>
  <si>
    <t>Jumlah</t>
  </si>
  <si>
    <t>Dipergunakan pada Unit</t>
  </si>
  <si>
    <t>Ket</t>
  </si>
  <si>
    <t>Tanggal</t>
  </si>
  <si>
    <t>Nomor</t>
  </si>
  <si>
    <t>Banyaknya Barang</t>
  </si>
  <si>
    <t>Satuan</t>
  </si>
  <si>
    <t>Harga Satuan</t>
  </si>
  <si>
    <t>Jumlah Harga</t>
  </si>
  <si>
    <t>Kota Serang</t>
  </si>
  <si>
    <t>buah</t>
  </si>
  <si>
    <t>Mengetahui</t>
  </si>
  <si>
    <t>Kepala Badan Lingkungan Hidup Daerah</t>
  </si>
  <si>
    <t>Unit</t>
  </si>
  <si>
    <t>900/02/SPK/MBLR/2014</t>
  </si>
  <si>
    <t>01/04/2014</t>
  </si>
  <si>
    <t>255/LS/SP2D/2014</t>
  </si>
  <si>
    <t xml:space="preserve">Alat - alat angkutan darat </t>
  </si>
  <si>
    <t>bermotor Jeep</t>
  </si>
  <si>
    <t>900/27/KKPB/P.MBL/2014</t>
  </si>
  <si>
    <t>12/06/2014</t>
  </si>
  <si>
    <t>823/LS/SP2D/2014</t>
  </si>
  <si>
    <t>Kepala BLHD</t>
  </si>
  <si>
    <t xml:space="preserve">-Meja Kerja </t>
  </si>
  <si>
    <t>-Kursi Kerja</t>
  </si>
  <si>
    <t xml:space="preserve">GPS </t>
  </si>
  <si>
    <t>900/13/SPK/GPS/2014</t>
  </si>
  <si>
    <t>Unit LAB.BLHD</t>
  </si>
  <si>
    <t>Lina Herlina</t>
  </si>
  <si>
    <t>Penyimpan dan Pengurus Barang</t>
  </si>
  <si>
    <t>NIP.19790909 200701 2 019</t>
  </si>
  <si>
    <t>Kantor BLHD dan UPT.LAB.BLHD</t>
  </si>
  <si>
    <t>CV. ABEL JAYA, Keg.Pengadaan Mebeluer</t>
  </si>
  <si>
    <t>PT.TUNAS RIDEAN Tbk, Keg.Pengadaan kendaraan dinas/operasional</t>
  </si>
  <si>
    <t>900/LS/SP2D/2014</t>
  </si>
  <si>
    <t>CV. SUMBER ARTA, Keg.Penyediaan sarana pengeloaan laboratorium</t>
  </si>
  <si>
    <t>- TV LED</t>
  </si>
  <si>
    <t>900/06.a/SPK/P-PGK/2014</t>
  </si>
  <si>
    <t>3 July 2014</t>
  </si>
  <si>
    <t>974/LS/SP2D/2014</t>
  </si>
  <si>
    <t>Kantor BLHD dan Unit LAB.BLHD.</t>
  </si>
  <si>
    <t>CV. REINDEFA Keg.Penyediaan peralatan dan perlengkapan kantor</t>
  </si>
  <si>
    <t>- AC 2 PK</t>
  </si>
  <si>
    <t>- Almari</t>
  </si>
  <si>
    <t>- White board</t>
  </si>
  <si>
    <t>- Komputer/ PC Core i5</t>
  </si>
  <si>
    <t>- Laptop Core i5</t>
  </si>
  <si>
    <t>- Printer Injet (Epson L300)</t>
  </si>
  <si>
    <t>-Printer Office Jet (HP 150 Mobile)</t>
  </si>
  <si>
    <t>- Kamera</t>
  </si>
  <si>
    <t>- Kamera Prosumer (powershoot sx50 Hs</t>
  </si>
  <si>
    <t>- Handycam LCD2,7,8,9 MP</t>
  </si>
  <si>
    <t>- Proyektor/Infokus</t>
  </si>
  <si>
    <t>- Sound Sistem</t>
  </si>
  <si>
    <t>Tanaman Mangrove</t>
  </si>
  <si>
    <t>027/15.b/SPK/RB/2014</t>
  </si>
  <si>
    <t>18 July 2014</t>
  </si>
  <si>
    <t>1254/LS/SP2D/2014</t>
  </si>
  <si>
    <t>Paket</t>
  </si>
  <si>
    <t>CV. AZKA KURNIA, Keg. Pengelolaan dan Rehabilitasi Ekosistem Pesisir dan laut</t>
  </si>
  <si>
    <t>Kasemen</t>
  </si>
  <si>
    <t xml:space="preserve">Reaktor Biogas </t>
  </si>
  <si>
    <t>900/10/SPK/RB/2014</t>
  </si>
  <si>
    <t>1425/LS/SP2D/2014</t>
  </si>
  <si>
    <t>CV. ADIF PUTRA CONTRAKTOR, Keg.Pembangunan tempat pembuangan benda padat/cair yang menimbulkan polusi</t>
  </si>
  <si>
    <t>Kec. Curug, Walantaka, Cipocok Jaya</t>
  </si>
  <si>
    <t>Kontruksi Gedung Kantor</t>
  </si>
  <si>
    <t>900/01/KKPPK/RHB KNTR/2014</t>
  </si>
  <si>
    <t>1417/LS/SP2D/2014</t>
  </si>
  <si>
    <t>CV. MEGA MULYA CONTRAKTOR, Keg.Rehabilitasi sedang/berat gedung kantor (uang muka 30 %)</t>
  </si>
  <si>
    <t>Kontruksi Gedung UPT.Lab</t>
  </si>
  <si>
    <t>900/14/SPK/R-UPT.LAB/2014</t>
  </si>
  <si>
    <t>1784/LS/SP2D/2014</t>
  </si>
  <si>
    <t>CV. KUMBANG CEMPAKA, Keg.Rehabilitasi sedang/berat gedung kantor (95%)</t>
  </si>
  <si>
    <t>Turap/Talud/Bronjong</t>
  </si>
  <si>
    <t>900/28/SPK/R.B/2014</t>
  </si>
  <si>
    <t>1810/LS/SP2D/2014</t>
  </si>
  <si>
    <t>CV. BANTEN JAYA, Keg.Pengendalian kerusakan hutan dan lahan</t>
  </si>
  <si>
    <t>Serang, 01 Oktober  2014</t>
  </si>
  <si>
    <t>↓</t>
  </si>
  <si>
    <t>belanja rehab</t>
  </si>
  <si>
    <t>Drs. H. HAFIDI, ZA, MM</t>
  </si>
  <si>
    <t>Pembina Utama Muda/Ivc</t>
  </si>
  <si>
    <t>NIP. 19580304 198603 1 002</t>
  </si>
  <si>
    <t>Triwulan IV (Januari-Desember)</t>
  </si>
  <si>
    <t>Alat Uji Emisi</t>
  </si>
  <si>
    <t>1929/LS/SP2D/2014</t>
  </si>
  <si>
    <t>CV. MAULIA, Keg.Penyediaan Sarana Pengelolaan Laboratorium</t>
  </si>
  <si>
    <r>
      <t xml:space="preserve">tanya pptk   </t>
    </r>
    <r>
      <rPr>
        <b/>
        <i/>
        <sz val="11"/>
        <color rgb="FFFF0000"/>
        <rFont val="Calibri"/>
        <family val="2"/>
        <scheme val="minor"/>
      </rPr>
      <t>!!!!</t>
    </r>
  </si>
  <si>
    <t>4329/GU/SP2D/2014</t>
  </si>
  <si>
    <r>
      <t xml:space="preserve">Turap/Talud/Bronjong </t>
    </r>
    <r>
      <rPr>
        <sz val="11"/>
        <color rgb="FFFF0000"/>
        <rFont val="Calibri"/>
        <family val="2"/>
        <scheme val="minor"/>
      </rPr>
      <t>(HONOR</t>
    </r>
    <r>
      <rPr>
        <sz val="11"/>
        <color theme="1"/>
        <rFont val="Calibri"/>
        <family val="2"/>
        <charset val="1"/>
        <scheme val="minor"/>
      </rPr>
      <t>)</t>
    </r>
  </si>
  <si>
    <t>Honor ppbj &amp; pphp</t>
  </si>
  <si>
    <r>
      <t>konstruksi bendungan (</t>
    </r>
    <r>
      <rPr>
        <sz val="11"/>
        <color rgb="FFFF0000"/>
        <rFont val="Calibri"/>
        <family val="2"/>
        <scheme val="minor"/>
      </rPr>
      <t>HONOR</t>
    </r>
    <r>
      <rPr>
        <sz val="11"/>
        <color theme="1"/>
        <rFont val="Calibri"/>
        <family val="2"/>
        <charset val="1"/>
        <scheme val="minor"/>
      </rPr>
      <t>)</t>
    </r>
  </si>
  <si>
    <t>4328/GU/SP2D/2014</t>
  </si>
  <si>
    <t>Koring 523.23.01</t>
  </si>
  <si>
    <t>koring 523.23.10</t>
  </si>
  <si>
    <t>900/16/SPK/U-Emisi/2014</t>
  </si>
  <si>
    <t>Serang, 31 Maret  2015</t>
  </si>
  <si>
    <t>- Sofa Tamu</t>
  </si>
  <si>
    <t>900/02/SPK/P-MBLR/2015</t>
  </si>
  <si>
    <t>18/02/2015</t>
  </si>
  <si>
    <t>76/LS/SP2D/2015</t>
  </si>
  <si>
    <t>Set</t>
  </si>
  <si>
    <t xml:space="preserve">Kantor BLHD </t>
  </si>
  <si>
    <t>Keg.Pengadaan Mebeluer, CV.SURYA KENCANA, (nilai : Rp. 44.450.000,-)</t>
  </si>
  <si>
    <t>Pengadaan Tanaman Pantai</t>
  </si>
  <si>
    <t>900/18.a/SPK/EK/2015</t>
  </si>
  <si>
    <t>09/03/2015</t>
  </si>
  <si>
    <t>177/LS/SP2D/2015</t>
  </si>
  <si>
    <t>paket</t>
  </si>
  <si>
    <t>Kecamatan Kasemen</t>
  </si>
  <si>
    <t>Keg. Pengembangan ekoswisata dan jasa lingkungan dikawasan konservasi, CV. ALFA PERKASA (95% dari nilai : Rp. 122.800.000,-)</t>
  </si>
  <si>
    <t>- Kursi Kerja/Putar</t>
  </si>
  <si>
    <t>(Periode 1 Januari s.d 31 Maret  2015)</t>
  </si>
  <si>
    <t>(Periode 1 April s.d 31 Juni  2015)</t>
  </si>
  <si>
    <t>- Mesin Tik Elektrik</t>
  </si>
  <si>
    <t>900/02/SPK/P-Alat Kantor/2015</t>
  </si>
  <si>
    <t>08/04/2015</t>
  </si>
  <si>
    <t>318/LS/SP2D/2015</t>
  </si>
  <si>
    <t>- Mesin Ketik Manual</t>
  </si>
  <si>
    <t>- Penghancur Kertas/dokumen</t>
  </si>
  <si>
    <t>- Kendaraan dinas/operasional 2000cc</t>
  </si>
  <si>
    <t>- Kendaraan dinas/operasional 1500cc</t>
  </si>
  <si>
    <t>900/01/BLHD/SPK/P.MBL/2015</t>
  </si>
  <si>
    <t>23/04/2015</t>
  </si>
  <si>
    <t>404/LS/SP2D/2015</t>
  </si>
  <si>
    <t>Kantor BLHD &amp; UPT.BLHD</t>
  </si>
  <si>
    <t>Serang, 31 Juni  2015</t>
  </si>
  <si>
    <t>- Lemari Es</t>
  </si>
  <si>
    <t>- Note Book</t>
  </si>
  <si>
    <t>- Lemari Arsip</t>
  </si>
  <si>
    <t>- Honor PPBJ PPHP</t>
  </si>
  <si>
    <t>1036/GU/SP2D/2015</t>
  </si>
  <si>
    <t>Keg.Penyediaan peralatan dan perlengkapan kantor, CV.ANUGRAH MANDIRI  (nilai : Rp. 89.600.000 + 400.000)</t>
  </si>
  <si>
    <t>Keg. Pengadaan Kendaraan Dinas/Operasional,  PT. ASTRA INTERNATIONAL, Tbk.- Auto 2000 (nilai : 668.210.000 + 805.000)</t>
  </si>
  <si>
    <t>1030/GU/SP2D/2015</t>
  </si>
  <si>
    <t>Semester I (Periode 1 Januari s.d 30 Juni  2015)</t>
  </si>
  <si>
    <t>Serang, 30 Juni  2015</t>
  </si>
  <si>
    <t>Keg. Pengembangan ekowisata dan jasa lingkungan dikawasan konservasi, CV. ALFA PERKASA (95% dari nilai : Rp. 122.800.000,-)</t>
  </si>
  <si>
    <t>06/07/2015</t>
  </si>
  <si>
    <t>943/LS/SP2D/2015</t>
  </si>
  <si>
    <t>Keg. Pengembangan ekoswisata dan jasa lingkungan dikawasan konservasi, CV. ALFA PERKASA (retensi 5 % dari nilai : Rp. 122.800.000,-)</t>
  </si>
  <si>
    <t>01/07/2015</t>
  </si>
  <si>
    <t>887/Ls/SP2D/2015</t>
  </si>
  <si>
    <t>TW.III (Periode 1 Juli s.d 30 September  2015)</t>
  </si>
  <si>
    <t>900/27/SPK/R.B/2015</t>
  </si>
  <si>
    <t>Tanaman Pantai</t>
  </si>
  <si>
    <t>Tanaman Kehutanan</t>
  </si>
  <si>
    <t>Alat Pengukur Kadar Air</t>
  </si>
  <si>
    <t>900/25/SPK/A.P-Kadar Air/2015</t>
  </si>
  <si>
    <t>22/09/2015</t>
  </si>
  <si>
    <t>1690/LS/SP2D/2015</t>
  </si>
  <si>
    <t>- Ozon Meter</t>
  </si>
  <si>
    <t>- Conductivity/TDS/Salinity meter/data longer</t>
  </si>
  <si>
    <t>UPT.LAB.BLHD Kota Serang</t>
  </si>
  <si>
    <t>Keg. Penyediaan Sarana Pengelolaan Laboratorium, CV.PUSPINDO ALAM PERKASA (Rp. 52.000.000,-)</t>
  </si>
  <si>
    <t>Keg. Rehabilitasi hutan dan lahan, CV.DIMA RAYA (95% dari nilai : Rp. 145.800.000,-)</t>
  </si>
  <si>
    <t>Serang,   30 September 2015</t>
  </si>
  <si>
    <t>(Periode 1 Januari s.d 30 September  2015)</t>
  </si>
  <si>
    <t>Serang, 30 September  2015</t>
  </si>
  <si>
    <t>: KECAMATAN TAKTAKAN KOTA SERANG</t>
  </si>
  <si>
    <t>05/04/2017</t>
  </si>
  <si>
    <t>000239/SP2D/LS/BPKAD/IV/2017</t>
  </si>
  <si>
    <t>Belanja Modal Pengadaan Meubeulair dan Belanja Modal Pengadaan Kursi rapat</t>
  </si>
  <si>
    <t>000238/SP2D/LS/BPKAD/IV/2017</t>
  </si>
  <si>
    <t>Kantor Kec. Taktakan</t>
  </si>
  <si>
    <t xml:space="preserve">Belanja Modal Pengadaan Peralatan Gedung </t>
  </si>
  <si>
    <t>000521/SP2D/LS/BPKAD/V/2017</t>
  </si>
  <si>
    <t>Kantor Kecamatan Taktakan</t>
  </si>
  <si>
    <t>Belanja Modal Pengadaan Kendaraan Dinas (alat angkutan darat bermotor)</t>
  </si>
  <si>
    <t>06/06/2017</t>
  </si>
  <si>
    <t>09/05/2017</t>
  </si>
  <si>
    <t>000742/SP2D/LS/BPKAD/VI/2017</t>
  </si>
  <si>
    <t>Belanja Modal Pengadaan Bangunan Gedung Kantor</t>
  </si>
  <si>
    <t>08/06/2017</t>
  </si>
  <si>
    <t>001914/SP2D/LS/BPKAD/VI/2017</t>
  </si>
  <si>
    <t>Jumlah…………………………………………..</t>
  </si>
  <si>
    <t>Belanja Modal Pengadaan Alat Penyimpanan perlengkapan Kantor :</t>
  </si>
  <si>
    <t>-Lemari Besi</t>
  </si>
  <si>
    <t>-Filling Besi</t>
  </si>
  <si>
    <t>-Lemari Kaca</t>
  </si>
  <si>
    <t>-Motor Honda Vario 125cc</t>
  </si>
  <si>
    <t>-Printer Kelurahan</t>
  </si>
  <si>
    <t>-Jet Pump</t>
  </si>
  <si>
    <t>-Mesin Tik Elektrik</t>
  </si>
  <si>
    <t>-Mesin Penghancur Kertas</t>
  </si>
  <si>
    <t>-Laptop Kelurahan</t>
  </si>
  <si>
    <t>-Laptop Kecamatan</t>
  </si>
  <si>
    <t>-Meja Rapat</t>
  </si>
  <si>
    <t>-Sofa</t>
  </si>
  <si>
    <t>unit</t>
  </si>
  <si>
    <t>sesuai SP2D</t>
  </si>
  <si>
    <t>Serang,                                  2017</t>
  </si>
  <si>
    <t>Pengurus Barang</t>
  </si>
  <si>
    <t>CAMAT  TAKTAKAN</t>
  </si>
  <si>
    <t>Nip. 19720408 200312 1 002</t>
  </si>
  <si>
    <t>UM ROCHMAT HIDAYAT, ST, MM</t>
  </si>
  <si>
    <t>…………………………………………..</t>
  </si>
  <si>
    <t>Nip……………………………………………….</t>
  </si>
  <si>
    <t>Keg. Pengadaan Perlengkapan Gedung Kantor nilai SP2d  Rp. Rp. 104.000.000 nilai Rincian Rp. 104.000.400</t>
  </si>
  <si>
    <t>(Periode 1 April s.d 30  Juni  2017)</t>
  </si>
  <si>
    <t>- Atribusi</t>
  </si>
  <si>
    <t>-Atribusi</t>
  </si>
  <si>
    <t>Atribusi</t>
  </si>
  <si>
    <t>sesuai SP2D + Atribusi</t>
  </si>
  <si>
    <t>- Kursi Kerja Kecamatan</t>
  </si>
  <si>
    <t>-Kursi Teras/Stainles Kelurahan</t>
  </si>
  <si>
    <t>-Meja Biro 1/2 Biro</t>
  </si>
  <si>
    <t>-Kursi Kerja Kelurahan</t>
  </si>
  <si>
    <t>Belanja Modal Pengadaan Mebeulair</t>
  </si>
  <si>
    <t>Belanja Modal Pengadaan Kursi rapat</t>
  </si>
  <si>
    <t>-Kursi rapat</t>
  </si>
  <si>
    <t>027/03/SPK/Kec.taktakan/2017</t>
  </si>
  <si>
    <t>027/04/SPK/Kec.taktakan/2017</t>
  </si>
  <si>
    <t>Keg. Pengadaan Perlengkapan Gedung Kantor nilai SP2d  Rp. Rp. 104.000.000 nilai Rincian Rp. 104.000.400 (CV.RIZKY JAYA)</t>
  </si>
  <si>
    <t>Keg. Pengadaan Meubeulair nilai sp2d R.67.600.000,- dan Pengadaan Kursi Rapat Rp.55.600.000,- (CV.ADITYA PRATAMA)</t>
  </si>
  <si>
    <t xml:space="preserve">Keg. Pengadaan Meubeulair nilai sp2d Rp. 123.200.000,- </t>
  </si>
  <si>
    <t>Keg. Rehabilitasi sedang berat gedung kantor  nilai sp2d Rp. 101.783.000,-</t>
  </si>
  <si>
    <t>Keg. Sarana  &amp; prasarana Aparatur nilai sp2d Rp. 92.250.000,-</t>
  </si>
  <si>
    <t>Keg. Sarana  &amp; prasarana Aparatur nilai sp2d Rp. 153.450.000,-</t>
  </si>
  <si>
    <t>: KOTA SERANG</t>
  </si>
  <si>
    <t>: BANTEN</t>
  </si>
  <si>
    <t>Keg. Rehabilitasi sedang berat gedung kantor nilai sp2d Rp. 101.783.000,-</t>
  </si>
  <si>
    <t>640/01/SPK/JK-PL/Rehab.Kec.Taktakan/Kec.Taktakan/2017</t>
  </si>
  <si>
    <t>MUHTADI, S.AP</t>
  </si>
  <si>
    <t>Nip. 19670507 200701 1 038</t>
  </si>
  <si>
    <t>Belanja Modal Pengadaan Jalan Desa :</t>
  </si>
  <si>
    <t>900/01/PL-Pavingpanggungjati
/SPK/Kec.taktakan/2017</t>
  </si>
  <si>
    <t>Kel. Panggungjati</t>
  </si>
  <si>
    <t>Keg. Pengadaan Jalan Desa (Paving Blok Jalan Gang Link. Kel. Panggungjati)</t>
  </si>
  <si>
    <t>900/01/PL-pavingkuranji
/SPK/Kec.taktakan/2017</t>
  </si>
  <si>
    <t>Kel. Kuranji</t>
  </si>
  <si>
    <t>Keg. Pengadaan Jalan Desa (Paving Blok Jalan Gang Link. Kel. Kuranji)</t>
  </si>
  <si>
    <t>Belanja Bahan Baku Bangunan Gedung Kantordan Jasa Tukang</t>
  </si>
  <si>
    <t>640/02/SPK/JK-PL/Pemeliharaan.
Ged.Kec.Taktakan/Kec.Taktakan/2017</t>
  </si>
  <si>
    <t>Keg. Pemeliharaan Rutin/Berkala Gedung Kantor</t>
  </si>
  <si>
    <t>Belanja Penambahan Daya Listrik</t>
  </si>
  <si>
    <t>/11/2017</t>
  </si>
  <si>
    <t>027/    /SPK/Kec.Taktakan/2017</t>
  </si>
  <si>
    <t>Keg. Penyediaan Jasa Komunikasi, Sumber Daya Air dan Listrik</t>
  </si>
  <si>
    <t>Belanja Modal Pengadaan AC :</t>
  </si>
  <si>
    <t xml:space="preserve">         /         /SPK/Kec. Taktakan/2017</t>
  </si>
  <si>
    <t>Keg. Pengadaan Perlengkapan Gedung/Kantor</t>
  </si>
  <si>
    <t>Belanja Modal Pengadaan  Personal Komputer</t>
  </si>
  <si>
    <t>Belanja Modal Pengadaan Printer/Scaner</t>
  </si>
  <si>
    <t>Serang, 31 Desember 2017</t>
  </si>
  <si>
    <t>(Periode 01 Jan  s.d 31 Des 2017)</t>
  </si>
  <si>
    <t>900/02.a-SPK/PL/Pj.P/Kec.Tktkn/Motor/2017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</si>
</sst>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1"/>
      <color theme="0"/>
      <name val="Calibri"/>
      <family val="2"/>
      <charset val="1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"/>
    </font>
    <font>
      <b/>
      <u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9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0" fillId="0" borderId="19" xfId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readingOrder="1"/>
    </xf>
    <xf numFmtId="14" fontId="0" fillId="0" borderId="19" xfId="0" applyNumberFormat="1" applyBorder="1" applyAlignment="1">
      <alignment horizontal="center" vertical="top"/>
    </xf>
    <xf numFmtId="164" fontId="0" fillId="0" borderId="1" xfId="0" applyNumberFormat="1" applyBorder="1"/>
    <xf numFmtId="0" fontId="0" fillId="0" borderId="19" xfId="0" applyBorder="1" applyAlignment="1">
      <alignment vertical="top" shrinkToFit="1"/>
    </xf>
    <xf numFmtId="15" fontId="0" fillId="0" borderId="19" xfId="0" quotePrefix="1" applyNumberForma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10" fillId="0" borderId="0" xfId="1" applyFont="1"/>
    <xf numFmtId="0" fontId="10" fillId="0" borderId="0" xfId="0" applyFont="1"/>
    <xf numFmtId="164" fontId="10" fillId="0" borderId="0" xfId="1" applyFont="1" applyAlignment="1">
      <alignment horizontal="center"/>
    </xf>
    <xf numFmtId="164" fontId="10" fillId="0" borderId="0" xfId="0" applyNumberFormat="1" applyFont="1"/>
    <xf numFmtId="164" fontId="11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/>
    <xf numFmtId="164" fontId="5" fillId="0" borderId="20" xfId="1" applyFon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0" fillId="2" borderId="23" xfId="0" quotePrefix="1" applyFill="1" applyBorder="1" applyAlignment="1">
      <alignment vertical="top" wrapText="1"/>
    </xf>
    <xf numFmtId="14" fontId="0" fillId="2" borderId="23" xfId="0" applyNumberFormat="1" applyFill="1" applyBorder="1" applyAlignment="1">
      <alignment horizontal="center" vertical="top"/>
    </xf>
    <xf numFmtId="0" fontId="0" fillId="2" borderId="24" xfId="0" applyFill="1" applyBorder="1" applyAlignment="1">
      <alignment vertical="top"/>
    </xf>
    <xf numFmtId="15" fontId="0" fillId="2" borderId="23" xfId="0" quotePrefix="1" applyNumberFormat="1" applyFill="1" applyBorder="1" applyAlignment="1">
      <alignment horizontal="center" vertical="top"/>
    </xf>
    <xf numFmtId="0" fontId="5" fillId="2" borderId="23" xfId="0" applyFont="1" applyFill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164" fontId="5" fillId="2" borderId="23" xfId="1" applyFont="1" applyFill="1" applyBorder="1" applyAlignment="1">
      <alignment vertical="top"/>
    </xf>
    <xf numFmtId="164" fontId="5" fillId="2" borderId="25" xfId="1" applyFont="1" applyFill="1" applyBorder="1" applyAlignment="1">
      <alignment vertical="top"/>
    </xf>
    <xf numFmtId="14" fontId="10" fillId="2" borderId="23" xfId="0" applyNumberFormat="1" applyFont="1" applyFill="1" applyBorder="1" applyAlignment="1">
      <alignment horizontal="center" vertical="top"/>
    </xf>
    <xf numFmtId="0" fontId="10" fillId="2" borderId="24" xfId="0" applyFont="1" applyFill="1" applyBorder="1" applyAlignment="1">
      <alignment vertical="top"/>
    </xf>
    <xf numFmtId="15" fontId="10" fillId="2" borderId="23" xfId="0" quotePrefix="1" applyNumberFormat="1" applyFont="1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164" fontId="0" fillId="2" borderId="23" xfId="1" applyFont="1" applyFill="1" applyBorder="1" applyAlignment="1">
      <alignment vertical="top"/>
    </xf>
    <xf numFmtId="0" fontId="0" fillId="2" borderId="23" xfId="0" applyFill="1" applyBorder="1" applyAlignment="1">
      <alignment vertical="top" shrinkToFit="1"/>
    </xf>
    <xf numFmtId="164" fontId="0" fillId="2" borderId="25" xfId="1" applyFont="1" applyFill="1" applyBorder="1" applyAlignment="1">
      <alignment vertical="top"/>
    </xf>
    <xf numFmtId="0" fontId="0" fillId="2" borderId="23" xfId="0" applyFill="1" applyBorder="1" applyAlignment="1">
      <alignment vertical="top"/>
    </xf>
    <xf numFmtId="0" fontId="0" fillId="2" borderId="18" xfId="0" applyFill="1" applyBorder="1" applyAlignment="1">
      <alignment horizontal="center" vertical="top"/>
    </xf>
    <xf numFmtId="0" fontId="0" fillId="2" borderId="19" xfId="0" applyFill="1" applyBorder="1" applyAlignment="1">
      <alignment vertical="top" shrinkToFit="1"/>
    </xf>
    <xf numFmtId="14" fontId="0" fillId="2" borderId="19" xfId="0" applyNumberForma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15" fontId="0" fillId="2" borderId="19" xfId="0" quotePrefix="1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164" fontId="0" fillId="2" borderId="19" xfId="1" applyFont="1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0" fillId="2" borderId="19" xfId="0" quotePrefix="1" applyFill="1" applyBorder="1" applyAlignment="1">
      <alignment vertical="top" shrinkToFit="1"/>
    </xf>
    <xf numFmtId="15" fontId="0" fillId="2" borderId="23" xfId="0" applyNumberFormat="1" applyFill="1" applyBorder="1" applyAlignment="1">
      <alignment horizontal="center" vertical="top"/>
    </xf>
    <xf numFmtId="0" fontId="0" fillId="2" borderId="26" xfId="0" applyFill="1" applyBorder="1" applyAlignment="1">
      <alignment vertical="top" wrapText="1"/>
    </xf>
    <xf numFmtId="0" fontId="0" fillId="2" borderId="35" xfId="0" applyFill="1" applyBorder="1" applyAlignment="1">
      <alignment horizontal="center" vertical="top"/>
    </xf>
    <xf numFmtId="0" fontId="0" fillId="2" borderId="36" xfId="0" applyFill="1" applyBorder="1" applyAlignment="1">
      <alignment vertical="top" shrinkToFit="1"/>
    </xf>
    <xf numFmtId="14" fontId="0" fillId="2" borderId="36" xfId="0" applyNumberFormat="1" applyFill="1" applyBorder="1" applyAlignment="1">
      <alignment horizontal="center" vertical="top"/>
    </xf>
    <xf numFmtId="0" fontId="0" fillId="2" borderId="37" xfId="0" applyFill="1" applyBorder="1" applyAlignment="1">
      <alignment vertical="top"/>
    </xf>
    <xf numFmtId="15" fontId="0" fillId="2" borderId="36" xfId="0" quotePrefix="1" applyNumberFormat="1" applyFill="1" applyBorder="1" applyAlignment="1">
      <alignment horizontal="center" vertical="top"/>
    </xf>
    <xf numFmtId="0" fontId="0" fillId="2" borderId="36" xfId="0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4" fontId="0" fillId="2" borderId="36" xfId="1" applyFont="1" applyFill="1" applyBorder="1" applyAlignment="1">
      <alignment vertical="top"/>
    </xf>
    <xf numFmtId="164" fontId="5" fillId="2" borderId="38" xfId="1" applyFont="1" applyFill="1" applyBorder="1" applyAlignment="1">
      <alignment vertical="top"/>
    </xf>
    <xf numFmtId="0" fontId="0" fillId="2" borderId="36" xfId="0" applyFill="1" applyBorder="1" applyAlignment="1">
      <alignment vertical="top"/>
    </xf>
    <xf numFmtId="0" fontId="0" fillId="2" borderId="39" xfId="0" applyFill="1" applyBorder="1" applyAlignment="1">
      <alignment vertical="top" wrapText="1"/>
    </xf>
    <xf numFmtId="0" fontId="0" fillId="2" borderId="40" xfId="0" applyFill="1" applyBorder="1" applyAlignment="1">
      <alignment horizontal="center" vertical="top"/>
    </xf>
    <xf numFmtId="0" fontId="0" fillId="2" borderId="41" xfId="0" applyFill="1" applyBorder="1" applyAlignment="1">
      <alignment vertical="top" shrinkToFit="1"/>
    </xf>
    <xf numFmtId="0" fontId="0" fillId="2" borderId="42" xfId="0" applyFill="1" applyBorder="1" applyAlignment="1">
      <alignment vertical="top" wrapText="1"/>
    </xf>
    <xf numFmtId="15" fontId="0" fillId="2" borderId="41" xfId="0" quotePrefix="1" applyNumberFormat="1" applyFill="1" applyBorder="1" applyAlignment="1">
      <alignment horizontal="center" vertical="top"/>
    </xf>
    <xf numFmtId="0" fontId="0" fillId="2" borderId="43" xfId="0" applyFill="1" applyBorder="1" applyAlignment="1">
      <alignment vertical="top"/>
    </xf>
    <xf numFmtId="0" fontId="0" fillId="2" borderId="41" xfId="0" applyFill="1" applyBorder="1" applyAlignment="1">
      <alignment horizontal="center" vertical="top"/>
    </xf>
    <xf numFmtId="0" fontId="0" fillId="2" borderId="43" xfId="0" applyFill="1" applyBorder="1" applyAlignment="1">
      <alignment horizontal="center" vertical="top"/>
    </xf>
    <xf numFmtId="164" fontId="0" fillId="2" borderId="41" xfId="1" applyFont="1" applyFill="1" applyBorder="1" applyAlignment="1">
      <alignment vertical="top"/>
    </xf>
    <xf numFmtId="164" fontId="5" fillId="2" borderId="44" xfId="1" applyFont="1" applyFill="1" applyBorder="1" applyAlignment="1">
      <alignment vertical="top"/>
    </xf>
    <xf numFmtId="0" fontId="0" fillId="2" borderId="41" xfId="0" applyFill="1" applyBorder="1" applyAlignment="1">
      <alignment vertical="top"/>
    </xf>
    <xf numFmtId="0" fontId="0" fillId="0" borderId="45" xfId="0" applyBorder="1" applyAlignment="1">
      <alignment horizontal="center" vertical="top"/>
    </xf>
    <xf numFmtId="0" fontId="0" fillId="0" borderId="45" xfId="0" applyBorder="1" applyAlignment="1">
      <alignment vertical="top" shrinkToFit="1"/>
    </xf>
    <xf numFmtId="15" fontId="0" fillId="0" borderId="0" xfId="0" quotePrefix="1" applyNumberFormat="1" applyBorder="1" applyAlignment="1">
      <alignment horizontal="center" vertical="top"/>
    </xf>
    <xf numFmtId="164" fontId="0" fillId="0" borderId="0" xfId="1" applyFont="1" applyFill="1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3" borderId="40" xfId="0" applyFill="1" applyBorder="1" applyAlignment="1">
      <alignment horizontal="center" vertical="top"/>
    </xf>
    <xf numFmtId="0" fontId="0" fillId="3" borderId="41" xfId="0" applyFill="1" applyBorder="1" applyAlignment="1">
      <alignment vertical="top" shrinkToFit="1"/>
    </xf>
    <xf numFmtId="0" fontId="0" fillId="3" borderId="43" xfId="0" applyFill="1" applyBorder="1" applyAlignment="1">
      <alignment horizontal="center" vertical="top"/>
    </xf>
    <xf numFmtId="15" fontId="0" fillId="3" borderId="41" xfId="0" quotePrefix="1" applyNumberFormat="1" applyFill="1" applyBorder="1" applyAlignment="1">
      <alignment horizontal="center" vertical="top"/>
    </xf>
    <xf numFmtId="0" fontId="0" fillId="3" borderId="43" xfId="0" applyFill="1" applyBorder="1" applyAlignment="1">
      <alignment vertical="top"/>
    </xf>
    <xf numFmtId="0" fontId="0" fillId="3" borderId="41" xfId="0" applyFill="1" applyBorder="1" applyAlignment="1">
      <alignment horizontal="center" vertical="top"/>
    </xf>
    <xf numFmtId="164" fontId="0" fillId="3" borderId="41" xfId="1" applyFont="1" applyFill="1" applyBorder="1" applyAlignment="1">
      <alignment vertical="top"/>
    </xf>
    <xf numFmtId="164" fontId="5" fillId="3" borderId="44" xfId="1" applyFont="1" applyFill="1" applyBorder="1" applyAlignment="1">
      <alignment vertical="top"/>
    </xf>
    <xf numFmtId="0" fontId="0" fillId="3" borderId="41" xfId="0" applyFill="1" applyBorder="1" applyAlignment="1">
      <alignment vertical="top"/>
    </xf>
    <xf numFmtId="0" fontId="0" fillId="3" borderId="42" xfId="0" applyFill="1" applyBorder="1" applyAlignment="1">
      <alignment vertical="top" wrapText="1"/>
    </xf>
    <xf numFmtId="0" fontId="13" fillId="0" borderId="0" xfId="0" applyFont="1" applyBorder="1" applyAlignment="1">
      <alignment horizontal="left" vertical="top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1" xfId="0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3" xfId="0" quotePrefix="1" applyBorder="1" applyAlignment="1">
      <alignment vertical="top" wrapText="1"/>
    </xf>
    <xf numFmtId="14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vertical="top"/>
    </xf>
    <xf numFmtId="15" fontId="0" fillId="0" borderId="13" xfId="0" quotePrefix="1" applyNumberForma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64" fontId="5" fillId="0" borderId="13" xfId="1" applyFont="1" applyFill="1" applyBorder="1" applyAlignment="1">
      <alignment vertical="top"/>
    </xf>
    <xf numFmtId="14" fontId="10" fillId="0" borderId="13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vertical="top"/>
    </xf>
    <xf numFmtId="15" fontId="10" fillId="0" borderId="13" xfId="0" quotePrefix="1" applyNumberFormat="1" applyFont="1" applyBorder="1" applyAlignment="1">
      <alignment horizontal="center" vertical="top"/>
    </xf>
    <xf numFmtId="164" fontId="0" fillId="0" borderId="13" xfId="1" applyFont="1" applyFill="1" applyBorder="1" applyAlignment="1">
      <alignment vertical="top"/>
    </xf>
    <xf numFmtId="0" fontId="0" fillId="0" borderId="13" xfId="0" applyBorder="1" applyAlignment="1">
      <alignment vertical="top" shrinkToFi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164" fontId="0" fillId="0" borderId="50" xfId="0" applyNumberFormat="1" applyBorder="1"/>
    <xf numFmtId="0" fontId="0" fillId="0" borderId="50" xfId="0" applyBorder="1"/>
    <xf numFmtId="0" fontId="0" fillId="0" borderId="51" xfId="0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" fillId="0" borderId="41" xfId="0" applyFont="1" applyBorder="1" applyAlignment="1">
      <alignment horizontal="center"/>
    </xf>
    <xf numFmtId="0" fontId="0" fillId="0" borderId="41" xfId="0" quotePrefix="1" applyBorder="1" applyAlignment="1">
      <alignment vertical="top" wrapText="1"/>
    </xf>
    <xf numFmtId="0" fontId="0" fillId="0" borderId="19" xfId="0" quotePrefix="1" applyBorder="1" applyAlignment="1">
      <alignment vertical="top" wrapText="1"/>
    </xf>
    <xf numFmtId="0" fontId="0" fillId="0" borderId="52" xfId="0" quotePrefix="1" applyBorder="1" applyAlignment="1">
      <alignment vertical="top" wrapText="1"/>
    </xf>
    <xf numFmtId="0" fontId="0" fillId="0" borderId="20" xfId="0" quotePrefix="1" applyBorder="1" applyAlignment="1">
      <alignment vertical="top" wrapText="1"/>
    </xf>
    <xf numFmtId="14" fontId="0" fillId="0" borderId="11" xfId="0" applyNumberFormat="1" applyBorder="1" applyAlignment="1">
      <alignment horizontal="center" vertical="top"/>
    </xf>
    <xf numFmtId="14" fontId="0" fillId="0" borderId="41" xfId="0" applyNumberFormat="1" applyBorder="1" applyAlignment="1">
      <alignment horizontal="center" vertical="top"/>
    </xf>
    <xf numFmtId="14" fontId="0" fillId="0" borderId="52" xfId="0" applyNumberFormat="1" applyBorder="1" applyAlignment="1">
      <alignment horizontal="center" vertical="top"/>
    </xf>
    <xf numFmtId="14" fontId="0" fillId="0" borderId="20" xfId="0" applyNumberForma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52" xfId="0" applyBorder="1" applyAlignment="1">
      <alignment vertical="top"/>
    </xf>
    <xf numFmtId="15" fontId="0" fillId="0" borderId="11" xfId="0" quotePrefix="1" applyNumberFormat="1" applyBorder="1" applyAlignment="1">
      <alignment horizontal="center" vertical="top"/>
    </xf>
    <xf numFmtId="15" fontId="0" fillId="0" borderId="41" xfId="0" quotePrefix="1" applyNumberFormat="1" applyBorder="1" applyAlignment="1">
      <alignment horizontal="center" vertical="top"/>
    </xf>
    <xf numFmtId="15" fontId="0" fillId="0" borderId="52" xfId="0" quotePrefix="1" applyNumberFormat="1" applyBorder="1" applyAlignment="1">
      <alignment horizontal="center" vertical="top"/>
    </xf>
    <xf numFmtId="15" fontId="0" fillId="0" borderId="20" xfId="0" quotePrefix="1" applyNumberFormat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164" fontId="0" fillId="0" borderId="11" xfId="1" applyFont="1" applyFill="1" applyBorder="1" applyAlignment="1">
      <alignment vertical="top"/>
    </xf>
    <xf numFmtId="164" fontId="5" fillId="0" borderId="41" xfId="1" applyFont="1" applyFill="1" applyBorder="1" applyAlignment="1">
      <alignment vertical="top"/>
    </xf>
    <xf numFmtId="164" fontId="5" fillId="0" borderId="19" xfId="1" applyFont="1" applyFill="1" applyBorder="1" applyAlignment="1">
      <alignment vertical="top"/>
    </xf>
    <xf numFmtId="164" fontId="5" fillId="0" borderId="52" xfId="1" applyFont="1" applyFill="1" applyBorder="1" applyAlignment="1">
      <alignment vertical="top"/>
    </xf>
    <xf numFmtId="164" fontId="5" fillId="0" borderId="11" xfId="1" applyFont="1" applyFill="1" applyBorder="1" applyAlignment="1">
      <alignment vertical="top"/>
    </xf>
    <xf numFmtId="0" fontId="0" fillId="0" borderId="41" xfId="0" applyBorder="1" applyAlignment="1">
      <alignment horizontal="center" vertical="top"/>
    </xf>
    <xf numFmtId="164" fontId="0" fillId="0" borderId="20" xfId="1" applyFont="1" applyFill="1" applyBorder="1" applyAlignment="1">
      <alignment vertical="top"/>
    </xf>
    <xf numFmtId="0" fontId="0" fillId="0" borderId="11" xfId="0" quotePrefix="1" applyBorder="1" applyAlignment="1">
      <alignment vertical="top" wrapText="1"/>
    </xf>
    <xf numFmtId="164" fontId="0" fillId="0" borderId="41" xfId="1" applyFont="1" applyFill="1" applyBorder="1" applyAlignment="1">
      <alignment vertical="top"/>
    </xf>
    <xf numFmtId="0" fontId="0" fillId="0" borderId="27" xfId="0" applyBorder="1" applyAlignment="1">
      <alignment horizontal="right"/>
    </xf>
    <xf numFmtId="0" fontId="0" fillId="0" borderId="54" xfId="0" applyBorder="1" applyAlignment="1">
      <alignment horizontal="center" vertical="top"/>
    </xf>
    <xf numFmtId="164" fontId="0" fillId="0" borderId="0" xfId="1" applyFont="1"/>
    <xf numFmtId="164" fontId="3" fillId="0" borderId="0" xfId="1" applyFont="1"/>
    <xf numFmtId="164" fontId="16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 readingOrder="1"/>
    </xf>
    <xf numFmtId="0" fontId="18" fillId="0" borderId="0" xfId="0" applyFont="1" applyAlignment="1">
      <alignment horizontal="center" vertical="top"/>
    </xf>
    <xf numFmtId="164" fontId="3" fillId="0" borderId="27" xfId="0" applyNumberFormat="1" applyFont="1" applyBorder="1"/>
    <xf numFmtId="0" fontId="13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vertical="top" wrapText="1" readingOrder="1"/>
    </xf>
    <xf numFmtId="0" fontId="12" fillId="0" borderId="0" xfId="0" applyFont="1" applyAlignment="1">
      <alignment horizontal="center" vertical="top"/>
    </xf>
    <xf numFmtId="164" fontId="0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top" readingOrder="1"/>
    </xf>
    <xf numFmtId="0" fontId="0" fillId="0" borderId="40" xfId="0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top"/>
    </xf>
    <xf numFmtId="0" fontId="0" fillId="0" borderId="17" xfId="0" applyBorder="1" applyAlignment="1">
      <alignment vertical="top" wrapText="1"/>
    </xf>
    <xf numFmtId="0" fontId="0" fillId="0" borderId="0" xfId="0" applyAlignment="1">
      <alignment horizontal="center" vertical="top" readingOrder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15" xfId="0" applyFill="1" applyBorder="1" applyAlignment="1">
      <alignment horizontal="center" vertical="top"/>
    </xf>
    <xf numFmtId="0" fontId="0" fillId="3" borderId="13" xfId="0" applyFill="1" applyBorder="1" applyAlignment="1">
      <alignment vertical="top" shrinkToFit="1"/>
    </xf>
    <xf numFmtId="14" fontId="0" fillId="3" borderId="13" xfId="0" applyNumberFormat="1" applyFill="1" applyBorder="1" applyAlignment="1">
      <alignment horizontal="center" vertical="top"/>
    </xf>
    <xf numFmtId="0" fontId="0" fillId="3" borderId="13" xfId="0" applyFill="1" applyBorder="1" applyAlignment="1">
      <alignment vertical="top"/>
    </xf>
    <xf numFmtId="15" fontId="0" fillId="3" borderId="13" xfId="0" quotePrefix="1" applyNumberForma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 wrapText="1"/>
    </xf>
    <xf numFmtId="0" fontId="0" fillId="3" borderId="17" xfId="0" applyFill="1" applyBorder="1" applyAlignment="1">
      <alignment vertical="top" wrapText="1"/>
    </xf>
    <xf numFmtId="164" fontId="5" fillId="3" borderId="41" xfId="1" applyFont="1" applyFill="1" applyBorder="1" applyAlignment="1">
      <alignment vertical="top"/>
    </xf>
    <xf numFmtId="164" fontId="5" fillId="3" borderId="53" xfId="1" applyFont="1" applyFill="1" applyBorder="1" applyAlignment="1">
      <alignment vertical="top"/>
    </xf>
    <xf numFmtId="164" fontId="5" fillId="3" borderId="45" xfId="1" applyFont="1" applyFill="1" applyBorder="1" applyAlignment="1">
      <alignment vertical="top"/>
    </xf>
    <xf numFmtId="164" fontId="5" fillId="3" borderId="7" xfId="1" applyFont="1" applyFill="1" applyBorder="1" applyAlignment="1">
      <alignment vertical="top"/>
    </xf>
    <xf numFmtId="164" fontId="0" fillId="0" borderId="53" xfId="1" applyFont="1" applyFill="1" applyBorder="1" applyAlignment="1">
      <alignment vertical="top"/>
    </xf>
    <xf numFmtId="164" fontId="0" fillId="0" borderId="45" xfId="1" applyFont="1" applyFill="1" applyBorder="1" applyAlignment="1">
      <alignment vertical="top"/>
    </xf>
    <xf numFmtId="164" fontId="0" fillId="0" borderId="7" xfId="1" applyFont="1" applyFill="1" applyBorder="1" applyAlignment="1">
      <alignment vertical="top"/>
    </xf>
    <xf numFmtId="0" fontId="0" fillId="0" borderId="5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41" xfId="0" applyBorder="1" applyAlignment="1">
      <alignment vertical="top" shrinkToFit="1"/>
    </xf>
    <xf numFmtId="0" fontId="0" fillId="0" borderId="19" xfId="0" quotePrefix="1" applyBorder="1" applyAlignment="1">
      <alignment vertical="top" shrinkToFit="1"/>
    </xf>
    <xf numFmtId="0" fontId="0" fillId="0" borderId="11" xfId="0" quotePrefix="1" applyBorder="1" applyAlignment="1">
      <alignment vertical="top" wrapText="1" shrinkToFi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41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7" xfId="0" applyFont="1" applyFill="1" applyBorder="1" applyAlignment="1">
      <alignment horizontal="center"/>
    </xf>
    <xf numFmtId="0" fontId="0" fillId="0" borderId="63" xfId="0" applyBorder="1" applyAlignment="1">
      <alignment horizontal="center" vertical="top"/>
    </xf>
    <xf numFmtId="0" fontId="0" fillId="0" borderId="63" xfId="0" quotePrefix="1" applyBorder="1" applyAlignment="1">
      <alignment vertical="top" wrapText="1"/>
    </xf>
    <xf numFmtId="14" fontId="0" fillId="0" borderId="63" xfId="0" applyNumberFormat="1" applyBorder="1" applyAlignment="1">
      <alignment horizontal="center" vertical="top"/>
    </xf>
    <xf numFmtId="0" fontId="0" fillId="0" borderId="63" xfId="0" applyBorder="1" applyAlignment="1">
      <alignment vertical="top"/>
    </xf>
    <xf numFmtId="15" fontId="0" fillId="0" borderId="63" xfId="0" quotePrefix="1" applyNumberFormat="1" applyBorder="1" applyAlignment="1">
      <alignment horizontal="center" vertical="top"/>
    </xf>
    <xf numFmtId="0" fontId="5" fillId="0" borderId="63" xfId="0" applyFont="1" applyBorder="1" applyAlignment="1">
      <alignment horizontal="center" vertical="top"/>
    </xf>
    <xf numFmtId="164" fontId="5" fillId="0" borderId="63" xfId="1" applyFont="1" applyFill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23" xfId="0" quotePrefix="1" applyBorder="1" applyAlignment="1">
      <alignment vertical="top" wrapText="1"/>
    </xf>
    <xf numFmtId="14" fontId="10" fillId="0" borderId="23" xfId="0" applyNumberFormat="1" applyFont="1" applyBorder="1" applyAlignment="1">
      <alignment horizontal="center" vertical="top"/>
    </xf>
    <xf numFmtId="0" fontId="10" fillId="0" borderId="23" xfId="0" applyFont="1" applyBorder="1" applyAlignment="1">
      <alignment vertical="top"/>
    </xf>
    <xf numFmtId="15" fontId="10" fillId="0" borderId="23" xfId="0" quotePrefix="1" applyNumberFormat="1" applyFont="1" applyBorder="1" applyAlignment="1">
      <alignment horizontal="center" vertical="top"/>
    </xf>
    <xf numFmtId="164" fontId="0" fillId="0" borderId="23" xfId="1" applyFont="1" applyFill="1" applyBorder="1" applyAlignment="1">
      <alignment vertical="top"/>
    </xf>
    <xf numFmtId="164" fontId="5" fillId="0" borderId="23" xfId="1" applyFont="1" applyFill="1" applyBorder="1" applyAlignment="1">
      <alignment vertical="top"/>
    </xf>
    <xf numFmtId="0" fontId="0" fillId="0" borderId="23" xfId="0" applyBorder="1" applyAlignment="1">
      <alignment vertical="top" shrinkToFit="1"/>
    </xf>
    <xf numFmtId="14" fontId="0" fillId="0" borderId="23" xfId="0" applyNumberFormat="1" applyBorder="1" applyAlignment="1">
      <alignment horizontal="center" vertical="top"/>
    </xf>
    <xf numFmtId="0" fontId="0" fillId="0" borderId="23" xfId="0" applyBorder="1" applyAlignment="1">
      <alignment vertical="top"/>
    </xf>
    <xf numFmtId="15" fontId="0" fillId="0" borderId="23" xfId="0" quotePrefix="1" applyNumberForma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26" xfId="0" applyBorder="1" applyAlignment="1">
      <alignment vertical="top" wrapText="1"/>
    </xf>
    <xf numFmtId="0" fontId="5" fillId="0" borderId="23" xfId="0" applyFont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3" borderId="23" xfId="0" applyFill="1" applyBorder="1" applyAlignment="1">
      <alignment vertical="top" shrinkToFit="1"/>
    </xf>
    <xf numFmtId="14" fontId="0" fillId="3" borderId="23" xfId="0" applyNumberFormat="1" applyFill="1" applyBorder="1" applyAlignment="1">
      <alignment horizontal="center" vertical="top"/>
    </xf>
    <xf numFmtId="0" fontId="0" fillId="3" borderId="23" xfId="0" applyFill="1" applyBorder="1" applyAlignment="1">
      <alignment vertical="top"/>
    </xf>
    <xf numFmtId="15" fontId="0" fillId="3" borderId="23" xfId="0" quotePrefix="1" applyNumberFormat="1" applyFill="1" applyBorder="1" applyAlignment="1">
      <alignment horizontal="center" vertical="top"/>
    </xf>
    <xf numFmtId="164" fontId="0" fillId="3" borderId="23" xfId="1" applyFont="1" applyFill="1" applyBorder="1" applyAlignment="1">
      <alignment vertical="top"/>
    </xf>
    <xf numFmtId="164" fontId="5" fillId="3" borderId="23" xfId="1" applyFont="1" applyFill="1" applyBorder="1" applyAlignment="1">
      <alignment vertical="top"/>
    </xf>
    <xf numFmtId="0" fontId="0" fillId="3" borderId="23" xfId="0" applyFill="1" applyBorder="1" applyAlignment="1">
      <alignment horizontal="center" vertical="top" wrapText="1"/>
    </xf>
    <xf numFmtId="0" fontId="0" fillId="3" borderId="26" xfId="0" applyFill="1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23" xfId="0" quotePrefix="1" applyBorder="1" applyAlignment="1">
      <alignment vertical="top" shrinkToFit="1"/>
    </xf>
    <xf numFmtId="0" fontId="0" fillId="0" borderId="36" xfId="0" quotePrefix="1" applyBorder="1" applyAlignment="1">
      <alignment vertical="top" wrapText="1" shrinkToFit="1"/>
    </xf>
    <xf numFmtId="0" fontId="0" fillId="0" borderId="36" xfId="0" applyBorder="1" applyAlignment="1">
      <alignment horizontal="center" vertical="top"/>
    </xf>
    <xf numFmtId="164" fontId="0" fillId="0" borderId="36" xfId="1" applyFont="1" applyFill="1" applyBorder="1" applyAlignment="1">
      <alignment vertical="top"/>
    </xf>
    <xf numFmtId="164" fontId="5" fillId="3" borderId="36" xfId="1" applyFont="1" applyFill="1" applyBorder="1" applyAlignment="1">
      <alignment vertical="top"/>
    </xf>
    <xf numFmtId="0" fontId="0" fillId="0" borderId="2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64" fontId="12" fillId="0" borderId="0" xfId="1" applyFont="1" applyAlignment="1">
      <alignment horizontal="center"/>
    </xf>
    <xf numFmtId="0" fontId="0" fillId="0" borderId="63" xfId="0" applyBorder="1" applyAlignment="1">
      <alignment vertical="top" wrapText="1"/>
    </xf>
    <xf numFmtId="164" fontId="1" fillId="0" borderId="0" xfId="1" applyFont="1" applyAlignment="1">
      <alignment horizontal="right"/>
    </xf>
    <xf numFmtId="164" fontId="0" fillId="0" borderId="0" xfId="1" applyFont="1" applyAlignment="1">
      <alignment horizontal="right"/>
    </xf>
    <xf numFmtId="164" fontId="21" fillId="0" borderId="0" xfId="1" applyFont="1" applyAlignment="1">
      <alignment horizontal="right"/>
    </xf>
    <xf numFmtId="0" fontId="0" fillId="0" borderId="23" xfId="0" applyBorder="1" applyAlignment="1">
      <alignment vertical="top" wrapText="1" shrinkToFit="1"/>
    </xf>
    <xf numFmtId="0" fontId="0" fillId="0" borderId="65" xfId="0" applyBorder="1" applyAlignment="1">
      <alignment horizontal="center" vertical="top"/>
    </xf>
    <xf numFmtId="0" fontId="0" fillId="0" borderId="65" xfId="0" quotePrefix="1" applyBorder="1" applyAlignment="1">
      <alignment vertical="top" wrapText="1"/>
    </xf>
    <xf numFmtId="14" fontId="0" fillId="0" borderId="65" xfId="0" applyNumberFormat="1" applyBorder="1" applyAlignment="1">
      <alignment horizontal="center" vertical="top"/>
    </xf>
    <xf numFmtId="0" fontId="0" fillId="0" borderId="65" xfId="0" applyBorder="1" applyAlignment="1">
      <alignment vertical="top"/>
    </xf>
    <xf numFmtId="15" fontId="0" fillId="0" borderId="65" xfId="0" quotePrefix="1" applyNumberFormat="1" applyBorder="1" applyAlignment="1">
      <alignment horizontal="center" vertical="top"/>
    </xf>
    <xf numFmtId="0" fontId="0" fillId="0" borderId="65" xfId="0" applyBorder="1" applyAlignment="1">
      <alignment vertical="top" wrapText="1"/>
    </xf>
    <xf numFmtId="0" fontId="5" fillId="0" borderId="65" xfId="0" applyFont="1" applyBorder="1" applyAlignment="1">
      <alignment horizontal="center" vertical="top"/>
    </xf>
    <xf numFmtId="164" fontId="5" fillId="0" borderId="65" xfId="1" applyFont="1" applyFill="1" applyBorder="1" applyAlignment="1">
      <alignment vertical="top"/>
    </xf>
    <xf numFmtId="0" fontId="0" fillId="0" borderId="34" xfId="0" applyBorder="1" applyAlignment="1">
      <alignment vertical="top" wrapText="1"/>
    </xf>
    <xf numFmtId="164" fontId="0" fillId="0" borderId="65" xfId="0" applyNumberFormat="1" applyBorder="1" applyAlignment="1">
      <alignment vertical="top"/>
    </xf>
    <xf numFmtId="164" fontId="4" fillId="0" borderId="0" xfId="1" applyFont="1" applyAlignment="1">
      <alignment horizontal="center"/>
    </xf>
    <xf numFmtId="164" fontId="22" fillId="0" borderId="63" xfId="1" applyFont="1" applyFill="1" applyBorder="1" applyAlignment="1">
      <alignment vertical="top"/>
    </xf>
    <xf numFmtId="0" fontId="0" fillId="0" borderId="23" xfId="0" quotePrefix="1" applyBorder="1" applyAlignment="1">
      <alignment vertical="top" wrapText="1" shrinkToFit="1"/>
    </xf>
    <xf numFmtId="164" fontId="0" fillId="0" borderId="23" xfId="0" applyNumberFormat="1" applyBorder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0" fontId="3" fillId="0" borderId="23" xfId="0" quotePrefix="1" applyFont="1" applyBorder="1" applyAlignment="1">
      <alignment vertical="top" wrapText="1" shrinkToFit="1"/>
    </xf>
    <xf numFmtId="164" fontId="21" fillId="0" borderId="0" xfId="1" applyFont="1"/>
    <xf numFmtId="0" fontId="0" fillId="0" borderId="65" xfId="0" applyBorder="1" applyAlignment="1">
      <alignment vertical="top" wrapText="1" shrinkToFit="1"/>
    </xf>
    <xf numFmtId="164" fontId="0" fillId="0" borderId="65" xfId="1" applyFont="1" applyFill="1" applyBorder="1" applyAlignment="1">
      <alignment vertical="top"/>
    </xf>
    <xf numFmtId="164" fontId="22" fillId="0" borderId="65" xfId="1" applyFont="1" applyFill="1" applyBorder="1" applyAlignment="1">
      <alignment vertical="top"/>
    </xf>
    <xf numFmtId="0" fontId="0" fillId="0" borderId="65" xfId="0" applyBorder="1" applyAlignment="1">
      <alignment horizontal="center" vertical="top" wrapText="1"/>
    </xf>
    <xf numFmtId="0" fontId="0" fillId="0" borderId="36" xfId="0" quotePrefix="1" applyBorder="1" applyAlignment="1">
      <alignment vertical="top" wrapText="1"/>
    </xf>
    <xf numFmtId="14" fontId="10" fillId="0" borderId="36" xfId="0" applyNumberFormat="1" applyFont="1" applyBorder="1" applyAlignment="1">
      <alignment horizontal="center" vertical="top"/>
    </xf>
    <xf numFmtId="0" fontId="10" fillId="0" borderId="36" xfId="0" applyFont="1" applyBorder="1" applyAlignment="1">
      <alignment vertical="top"/>
    </xf>
    <xf numFmtId="15" fontId="10" fillId="0" borderId="36" xfId="0" quotePrefix="1" applyNumberFormat="1" applyFont="1" applyBorder="1" applyAlignment="1">
      <alignment horizontal="center" vertical="top"/>
    </xf>
    <xf numFmtId="0" fontId="0" fillId="0" borderId="63" xfId="0" applyBorder="1" applyAlignment="1">
      <alignment vertical="top" wrapText="1" shrinkToFit="1"/>
    </xf>
    <xf numFmtId="164" fontId="0" fillId="0" borderId="63" xfId="1" applyFont="1" applyFill="1" applyBorder="1" applyAlignment="1">
      <alignment vertical="top"/>
    </xf>
    <xf numFmtId="0" fontId="0" fillId="0" borderId="63" xfId="0" applyBorder="1" applyAlignment="1">
      <alignment horizontal="center" vertical="top" wrapText="1"/>
    </xf>
    <xf numFmtId="14" fontId="0" fillId="0" borderId="36" xfId="0" applyNumberFormat="1" applyBorder="1" applyAlignment="1">
      <alignment horizontal="center" vertical="top"/>
    </xf>
    <xf numFmtId="0" fontId="0" fillId="0" borderId="36" xfId="0" applyBorder="1" applyAlignment="1">
      <alignment vertical="top"/>
    </xf>
    <xf numFmtId="164" fontId="5" fillId="0" borderId="36" xfId="1" applyFont="1" applyFill="1" applyBorder="1" applyAlignment="1">
      <alignment vertical="top"/>
    </xf>
    <xf numFmtId="0" fontId="3" fillId="0" borderId="36" xfId="0" quotePrefix="1" applyFont="1" applyBorder="1" applyAlignment="1">
      <alignment vertical="top" wrapText="1"/>
    </xf>
    <xf numFmtId="0" fontId="0" fillId="0" borderId="36" xfId="0" applyBorder="1" applyAlignment="1">
      <alignment horizontal="center" vertical="center" wrapText="1"/>
    </xf>
    <xf numFmtId="15" fontId="0" fillId="0" borderId="36" xfId="0" quotePrefix="1" applyNumberFormat="1" applyBorder="1" applyAlignment="1">
      <alignment horizontal="center" vertical="top"/>
    </xf>
    <xf numFmtId="0" fontId="3" fillId="0" borderId="36" xfId="0" quotePrefix="1" applyFont="1" applyBorder="1" applyAlignment="1">
      <alignment vertical="top" wrapText="1" shrinkToFit="1"/>
    </xf>
    <xf numFmtId="0" fontId="0" fillId="0" borderId="6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5" fillId="0" borderId="63" xfId="0" applyFont="1" applyBorder="1" applyAlignment="1">
      <alignment horizontal="center" vertical="center"/>
    </xf>
    <xf numFmtId="164" fontId="23" fillId="0" borderId="63" xfId="1" applyFont="1" applyFill="1" applyBorder="1" applyAlignment="1">
      <alignment vertical="top"/>
    </xf>
    <xf numFmtId="0" fontId="0" fillId="0" borderId="36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" fillId="0" borderId="23" xfId="0" quotePrefix="1" applyFont="1" applyBorder="1" applyAlignment="1">
      <alignment vertical="top" wrapText="1" shrinkToFit="1"/>
    </xf>
    <xf numFmtId="0" fontId="0" fillId="0" borderId="23" xfId="0" applyBorder="1" applyAlignment="1">
      <alignment horizontal="center" vertical="center"/>
    </xf>
    <xf numFmtId="164" fontId="0" fillId="0" borderId="23" xfId="1" applyFont="1" applyFill="1" applyBorder="1" applyAlignment="1">
      <alignment vertical="center"/>
    </xf>
    <xf numFmtId="164" fontId="5" fillId="0" borderId="65" xfId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5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3" fillId="0" borderId="59" xfId="0" applyFont="1" applyBorder="1" applyAlignment="1">
      <alignment horizontal="right"/>
    </xf>
    <xf numFmtId="0" fontId="0" fillId="0" borderId="6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6" xfId="0" applyBorder="1" applyAlignment="1">
      <alignment horizontal="center" vertical="center" wrapText="1"/>
    </xf>
    <xf numFmtId="0" fontId="0" fillId="0" borderId="6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39" xfId="0" applyBorder="1" applyAlignment="1">
      <alignment vertical="top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0" borderId="4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39" xfId="0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14" fontId="0" fillId="3" borderId="23" xfId="0" applyNumberFormat="1" applyFill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15" fontId="0" fillId="3" borderId="23" xfId="0" quotePrefix="1" applyNumberFormat="1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5" fontId="0" fillId="3" borderId="41" xfId="0" quotePrefix="1" applyNumberFormat="1" applyFill="1" applyBorder="1" applyAlignment="1">
      <alignment horizontal="center" vertical="top" wrapText="1"/>
    </xf>
    <xf numFmtId="14" fontId="0" fillId="3" borderId="41" xfId="0" applyNumberForma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5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2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3" fillId="0" borderId="55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6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vertical="top" wrapText="1"/>
    </xf>
    <xf numFmtId="0" fontId="0" fillId="2" borderId="21" xfId="0" applyFill="1" applyBorder="1" applyAlignment="1">
      <alignment vertical="top" wrapText="1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89" zoomScaleNormal="89" workbookViewId="0">
      <selection activeCell="J50" sqref="J50"/>
    </sheetView>
  </sheetViews>
  <sheetFormatPr defaultRowHeight="15" x14ac:dyDescent="0.25"/>
  <cols>
    <col min="1" max="1" width="4.5703125" customWidth="1"/>
    <col min="2" max="2" width="36.28515625" customWidth="1"/>
    <col min="3" max="3" width="12.140625" style="232" customWidth="1"/>
    <col min="4" max="4" width="29.85546875" customWidth="1"/>
    <col min="5" max="5" width="13.42578125" style="232" customWidth="1"/>
    <col min="6" max="6" width="21.5703125" customWidth="1"/>
    <col min="7" max="7" width="5.140625" style="232" customWidth="1"/>
    <col min="8" max="8" width="6.42578125" style="232" customWidth="1"/>
    <col min="9" max="11" width="14.7109375" customWidth="1"/>
    <col min="12" max="12" width="32.5703125" customWidth="1"/>
    <col min="13" max="13" width="4.28515625" customWidth="1"/>
    <col min="14" max="14" width="24.85546875" customWidth="1"/>
  </cols>
  <sheetData>
    <row r="1" spans="1:14" x14ac:dyDescent="0.25">
      <c r="A1" t="s">
        <v>0</v>
      </c>
      <c r="C1" s="1" t="s">
        <v>171</v>
      </c>
    </row>
    <row r="2" spans="1:14" x14ac:dyDescent="0.25">
      <c r="A2" t="s">
        <v>2</v>
      </c>
      <c r="C2" s="1" t="s">
        <v>231</v>
      </c>
      <c r="F2" s="187"/>
      <c r="J2" s="51"/>
    </row>
    <row r="3" spans="1:14" x14ac:dyDescent="0.25">
      <c r="A3" t="s">
        <v>4</v>
      </c>
      <c r="C3" s="1" t="s">
        <v>232</v>
      </c>
    </row>
    <row r="4" spans="1:14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4" x14ac:dyDescent="0.25">
      <c r="A5" s="339" t="s">
        <v>257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4" ht="15.75" thickBot="1" x14ac:dyDescent="0.3">
      <c r="A6" t="s">
        <v>215</v>
      </c>
      <c r="E6" s="19"/>
      <c r="F6" s="18"/>
    </row>
    <row r="7" spans="1:14" ht="18.75" customHeight="1" x14ac:dyDescent="0.25">
      <c r="A7" s="340" t="s">
        <v>7</v>
      </c>
      <c r="B7" s="342" t="s">
        <v>8</v>
      </c>
      <c r="C7" s="344" t="s">
        <v>9</v>
      </c>
      <c r="D7" s="344"/>
      <c r="E7" s="344" t="s">
        <v>10</v>
      </c>
      <c r="F7" s="344"/>
      <c r="G7" s="344" t="s">
        <v>11</v>
      </c>
      <c r="H7" s="344"/>
      <c r="I7" s="344"/>
      <c r="J7" s="344"/>
      <c r="K7" s="342" t="s">
        <v>12</v>
      </c>
      <c r="L7" s="345" t="s">
        <v>13</v>
      </c>
    </row>
    <row r="8" spans="1:14" s="232" customFormat="1" ht="28.5" customHeight="1" x14ac:dyDescent="0.25">
      <c r="A8" s="341"/>
      <c r="B8" s="343"/>
      <c r="C8" s="125" t="s">
        <v>14</v>
      </c>
      <c r="D8" s="125" t="s">
        <v>15</v>
      </c>
      <c r="E8" s="125" t="s">
        <v>14</v>
      </c>
      <c r="F8" s="125" t="s">
        <v>15</v>
      </c>
      <c r="G8" s="230" t="s">
        <v>16</v>
      </c>
      <c r="H8" s="230" t="s">
        <v>17</v>
      </c>
      <c r="I8" s="230" t="s">
        <v>18</v>
      </c>
      <c r="J8" s="230" t="s">
        <v>19</v>
      </c>
      <c r="K8" s="343"/>
      <c r="L8" s="346"/>
    </row>
    <row r="9" spans="1:14" s="14" customFormat="1" ht="10.5" customHeight="1" x14ac:dyDescent="0.2">
      <c r="A9" s="233">
        <v>1</v>
      </c>
      <c r="B9" s="234">
        <v>2</v>
      </c>
      <c r="C9" s="234">
        <v>3</v>
      </c>
      <c r="D9" s="234">
        <v>4</v>
      </c>
      <c r="E9" s="234">
        <v>5</v>
      </c>
      <c r="F9" s="234">
        <v>6</v>
      </c>
      <c r="G9" s="234">
        <v>7</v>
      </c>
      <c r="H9" s="234">
        <v>8</v>
      </c>
      <c r="I9" s="234">
        <v>9</v>
      </c>
      <c r="J9" s="234">
        <v>10</v>
      </c>
      <c r="K9" s="235">
        <v>11</v>
      </c>
      <c r="L9" s="236">
        <v>12</v>
      </c>
    </row>
    <row r="10" spans="1:14" s="14" customFormat="1" ht="15" customHeight="1" x14ac:dyDescent="0.2">
      <c r="A10" s="237">
        <v>1</v>
      </c>
      <c r="B10" s="238" t="s">
        <v>188</v>
      </c>
      <c r="C10" s="239">
        <v>42808</v>
      </c>
      <c r="D10" s="240" t="s">
        <v>223</v>
      </c>
      <c r="E10" s="241" t="s">
        <v>172</v>
      </c>
      <c r="F10" s="280" t="s">
        <v>173</v>
      </c>
      <c r="G10" s="242"/>
      <c r="H10" s="242"/>
      <c r="I10" s="243"/>
      <c r="J10" s="296"/>
      <c r="K10" s="350" t="s">
        <v>176</v>
      </c>
      <c r="L10" s="353" t="s">
        <v>210</v>
      </c>
    </row>
    <row r="11" spans="1:14" s="14" customFormat="1" ht="15" customHeight="1" x14ac:dyDescent="0.2">
      <c r="A11" s="285"/>
      <c r="B11" s="286" t="s">
        <v>189</v>
      </c>
      <c r="C11" s="287"/>
      <c r="D11" s="294"/>
      <c r="E11" s="289"/>
      <c r="F11" s="290"/>
      <c r="G11" s="291">
        <v>12</v>
      </c>
      <c r="H11" s="291" t="s">
        <v>24</v>
      </c>
      <c r="I11" s="292">
        <v>3000000</v>
      </c>
      <c r="J11" s="292">
        <f>G11*I11</f>
        <v>36000000</v>
      </c>
      <c r="K11" s="351"/>
      <c r="L11" s="354"/>
      <c r="N11" s="295">
        <f>N12/12</f>
        <v>2479166.6666666665</v>
      </c>
    </row>
    <row r="12" spans="1:14" s="14" customFormat="1" ht="15" customHeight="1" x14ac:dyDescent="0.2">
      <c r="A12" s="285"/>
      <c r="B12" s="286" t="s">
        <v>190</v>
      </c>
      <c r="C12" s="287"/>
      <c r="D12" s="288"/>
      <c r="E12" s="289"/>
      <c r="F12" s="290"/>
      <c r="G12" s="291">
        <v>12</v>
      </c>
      <c r="H12" s="291" t="s">
        <v>24</v>
      </c>
      <c r="I12" s="292">
        <v>2479200</v>
      </c>
      <c r="J12" s="292">
        <f>G12*I12</f>
        <v>29750400</v>
      </c>
      <c r="K12" s="351"/>
      <c r="L12" s="354"/>
      <c r="N12" s="295">
        <v>29750000</v>
      </c>
    </row>
    <row r="13" spans="1:14" s="14" customFormat="1" ht="15" customHeight="1" x14ac:dyDescent="0.2">
      <c r="A13" s="244"/>
      <c r="B13" s="245" t="s">
        <v>191</v>
      </c>
      <c r="C13" s="246"/>
      <c r="D13" s="247"/>
      <c r="E13" s="248"/>
      <c r="F13" s="247"/>
      <c r="G13" s="244">
        <v>12</v>
      </c>
      <c r="H13" s="244" t="s">
        <v>24</v>
      </c>
      <c r="I13" s="249">
        <v>3187500</v>
      </c>
      <c r="J13" s="292">
        <f>G13*I13</f>
        <v>38250000</v>
      </c>
      <c r="K13" s="352"/>
      <c r="L13" s="355"/>
    </row>
    <row r="14" spans="1:14" s="14" customFormat="1" ht="15" customHeight="1" x14ac:dyDescent="0.2">
      <c r="A14" s="244"/>
      <c r="B14" s="316" t="s">
        <v>214</v>
      </c>
      <c r="C14" s="307"/>
      <c r="D14" s="308"/>
      <c r="E14" s="309"/>
      <c r="F14" s="308"/>
      <c r="G14" s="270"/>
      <c r="H14" s="270"/>
      <c r="I14" s="271"/>
      <c r="J14" s="315">
        <v>1000000</v>
      </c>
      <c r="K14" s="317"/>
      <c r="L14" s="274"/>
    </row>
    <row r="15" spans="1:14" s="14" customFormat="1" ht="15" customHeight="1" x14ac:dyDescent="0.2">
      <c r="A15" s="244">
        <v>2</v>
      </c>
      <c r="B15" s="302" t="s">
        <v>174</v>
      </c>
      <c r="C15" s="287">
        <v>42808</v>
      </c>
      <c r="D15" s="288" t="s">
        <v>224</v>
      </c>
      <c r="E15" s="289" t="s">
        <v>172</v>
      </c>
      <c r="F15" s="290" t="s">
        <v>175</v>
      </c>
      <c r="G15" s="285"/>
      <c r="H15" s="285"/>
      <c r="I15" s="303"/>
      <c r="J15" s="304"/>
      <c r="K15" s="305" t="s">
        <v>176</v>
      </c>
      <c r="L15" s="356" t="s">
        <v>227</v>
      </c>
    </row>
    <row r="16" spans="1:14" s="14" customFormat="1" ht="15" customHeight="1" x14ac:dyDescent="0.2">
      <c r="A16" s="244"/>
      <c r="B16" s="297" t="s">
        <v>216</v>
      </c>
      <c r="C16" s="252"/>
      <c r="D16" s="253"/>
      <c r="E16" s="289"/>
      <c r="F16" s="277"/>
      <c r="G16" s="244">
        <v>5</v>
      </c>
      <c r="H16" s="244" t="s">
        <v>201</v>
      </c>
      <c r="I16" s="249">
        <v>800000</v>
      </c>
      <c r="J16" s="250">
        <f>G16*I16</f>
        <v>4000000</v>
      </c>
      <c r="K16" s="298"/>
      <c r="L16" s="356"/>
    </row>
    <row r="17" spans="1:14" s="14" customFormat="1" ht="15" customHeight="1" x14ac:dyDescent="0.2">
      <c r="A17" s="244"/>
      <c r="B17" s="297" t="s">
        <v>217</v>
      </c>
      <c r="C17" s="252"/>
      <c r="D17" s="253"/>
      <c r="E17" s="289"/>
      <c r="F17" s="277"/>
      <c r="G17" s="244">
        <v>8</v>
      </c>
      <c r="H17" s="244" t="s">
        <v>201</v>
      </c>
      <c r="I17" s="249">
        <v>5500000</v>
      </c>
      <c r="J17" s="250">
        <f>G17*I17</f>
        <v>44000000</v>
      </c>
      <c r="K17" s="267"/>
      <c r="L17" s="356"/>
    </row>
    <row r="18" spans="1:14" s="14" customFormat="1" ht="15" customHeight="1" x14ac:dyDescent="0.2">
      <c r="A18" s="244"/>
      <c r="B18" s="297" t="s">
        <v>199</v>
      </c>
      <c r="C18" s="252"/>
      <c r="D18" s="253"/>
      <c r="E18" s="289"/>
      <c r="F18" s="277"/>
      <c r="G18" s="244">
        <v>1</v>
      </c>
      <c r="H18" s="244" t="s">
        <v>201</v>
      </c>
      <c r="I18" s="249">
        <v>4500000</v>
      </c>
      <c r="J18" s="250">
        <f>G18*I18</f>
        <v>4500000</v>
      </c>
      <c r="K18" s="267"/>
      <c r="L18" s="356"/>
    </row>
    <row r="19" spans="1:14" s="14" customFormat="1" ht="15" customHeight="1" x14ac:dyDescent="0.2">
      <c r="A19" s="244"/>
      <c r="B19" s="297" t="s">
        <v>218</v>
      </c>
      <c r="C19" s="252"/>
      <c r="D19" s="253"/>
      <c r="E19" s="289"/>
      <c r="F19" s="277"/>
      <c r="G19" s="244">
        <v>5</v>
      </c>
      <c r="H19" s="244" t="s">
        <v>201</v>
      </c>
      <c r="I19" s="249">
        <v>1100000</v>
      </c>
      <c r="J19" s="250">
        <f>G19*I19</f>
        <v>5500000</v>
      </c>
      <c r="K19" s="275"/>
      <c r="L19" s="356"/>
    </row>
    <row r="20" spans="1:14" s="14" customFormat="1" ht="15" customHeight="1" x14ac:dyDescent="0.2">
      <c r="A20" s="244"/>
      <c r="B20" s="297" t="s">
        <v>219</v>
      </c>
      <c r="C20" s="252"/>
      <c r="D20" s="253"/>
      <c r="E20" s="289"/>
      <c r="F20" s="277"/>
      <c r="G20" s="244">
        <v>12</v>
      </c>
      <c r="H20" s="244" t="s">
        <v>201</v>
      </c>
      <c r="I20" s="249">
        <v>800000</v>
      </c>
      <c r="J20" s="250">
        <f>G20*I20</f>
        <v>9600000</v>
      </c>
      <c r="K20" s="275"/>
      <c r="L20" s="356"/>
    </row>
    <row r="21" spans="1:14" s="14" customFormat="1" ht="15" customHeight="1" x14ac:dyDescent="0.2">
      <c r="A21" s="244"/>
      <c r="B21" s="284" t="s">
        <v>221</v>
      </c>
      <c r="C21" s="252"/>
      <c r="D21" s="253"/>
      <c r="E21" s="289"/>
      <c r="F21" s="277"/>
      <c r="G21" s="244"/>
      <c r="H21" s="244"/>
      <c r="I21" s="249"/>
      <c r="J21" s="250"/>
      <c r="K21" s="275"/>
      <c r="L21" s="356"/>
    </row>
    <row r="22" spans="1:14" s="14" customFormat="1" ht="15" customHeight="1" x14ac:dyDescent="0.2">
      <c r="A22" s="244"/>
      <c r="B22" s="297" t="s">
        <v>200</v>
      </c>
      <c r="C22" s="252"/>
      <c r="D22" s="253"/>
      <c r="E22" s="289"/>
      <c r="F22" s="277"/>
      <c r="G22" s="244">
        <v>8</v>
      </c>
      <c r="H22" s="244" t="s">
        <v>201</v>
      </c>
      <c r="I22" s="249">
        <v>5450000</v>
      </c>
      <c r="J22" s="250">
        <f>G22*I22</f>
        <v>43600000</v>
      </c>
      <c r="K22" s="275"/>
      <c r="L22" s="356"/>
    </row>
    <row r="23" spans="1:14" s="14" customFormat="1" ht="15" customHeight="1" x14ac:dyDescent="0.2">
      <c r="A23" s="244"/>
      <c r="B23" s="297" t="s">
        <v>222</v>
      </c>
      <c r="C23" s="252"/>
      <c r="D23" s="253"/>
      <c r="E23" s="254"/>
      <c r="F23" s="277"/>
      <c r="G23" s="244">
        <v>40</v>
      </c>
      <c r="H23" s="244" t="s">
        <v>201</v>
      </c>
      <c r="I23" s="249">
        <v>300000</v>
      </c>
      <c r="J23" s="250">
        <f>G23*I23</f>
        <v>12000000</v>
      </c>
      <c r="K23" s="267"/>
      <c r="L23" s="356"/>
    </row>
    <row r="24" spans="1:14" s="14" customFormat="1" ht="15" customHeight="1" x14ac:dyDescent="0.2">
      <c r="A24" s="244"/>
      <c r="B24" s="319" t="s">
        <v>213</v>
      </c>
      <c r="C24" s="313"/>
      <c r="D24" s="314"/>
      <c r="E24" s="318"/>
      <c r="F24" s="278"/>
      <c r="G24" s="270"/>
      <c r="H24" s="270"/>
      <c r="I24" s="271">
        <v>800000</v>
      </c>
      <c r="J24" s="315">
        <v>800000</v>
      </c>
      <c r="K24" s="275"/>
      <c r="L24" s="293"/>
    </row>
    <row r="25" spans="1:14" s="14" customFormat="1" ht="30" x14ac:dyDescent="0.2">
      <c r="A25" s="244">
        <v>3</v>
      </c>
      <c r="B25" s="302" t="s">
        <v>177</v>
      </c>
      <c r="C25" s="287"/>
      <c r="D25" s="288"/>
      <c r="E25" s="289" t="s">
        <v>182</v>
      </c>
      <c r="F25" s="290" t="s">
        <v>178</v>
      </c>
      <c r="G25" s="291"/>
      <c r="H25" s="291"/>
      <c r="I25" s="292"/>
      <c r="J25" s="292"/>
      <c r="K25" s="352" t="s">
        <v>179</v>
      </c>
      <c r="L25" s="355" t="s">
        <v>230</v>
      </c>
    </row>
    <row r="26" spans="1:14" s="14" customFormat="1" ht="15" customHeight="1" x14ac:dyDescent="0.2">
      <c r="A26" s="244"/>
      <c r="B26" s="245" t="s">
        <v>193</v>
      </c>
      <c r="C26" s="252"/>
      <c r="D26" s="253"/>
      <c r="E26" s="254"/>
      <c r="F26" s="253"/>
      <c r="G26" s="257">
        <v>7</v>
      </c>
      <c r="H26" s="257" t="s">
        <v>24</v>
      </c>
      <c r="I26" s="250">
        <v>2970000</v>
      </c>
      <c r="J26" s="250">
        <f t="shared" ref="J26:J31" si="0">G26*I26</f>
        <v>20790000</v>
      </c>
      <c r="K26" s="352"/>
      <c r="L26" s="355"/>
      <c r="N26" s="299"/>
    </row>
    <row r="27" spans="1:14" s="14" customFormat="1" ht="15" customHeight="1" x14ac:dyDescent="0.2">
      <c r="A27" s="244"/>
      <c r="B27" s="245" t="s">
        <v>194</v>
      </c>
      <c r="C27" s="252"/>
      <c r="D27" s="253"/>
      <c r="E27" s="254"/>
      <c r="F27" s="253"/>
      <c r="G27" s="257">
        <v>2</v>
      </c>
      <c r="H27" s="257" t="s">
        <v>24</v>
      </c>
      <c r="I27" s="250">
        <v>2475000</v>
      </c>
      <c r="J27" s="250">
        <f t="shared" si="0"/>
        <v>4950000</v>
      </c>
      <c r="K27" s="352"/>
      <c r="L27" s="355"/>
      <c r="N27" s="295"/>
    </row>
    <row r="28" spans="1:14" s="14" customFormat="1" ht="15" customHeight="1" x14ac:dyDescent="0.2">
      <c r="A28" s="244"/>
      <c r="B28" s="245" t="s">
        <v>195</v>
      </c>
      <c r="C28" s="252"/>
      <c r="D28" s="253"/>
      <c r="E28" s="254"/>
      <c r="F28" s="253"/>
      <c r="G28" s="257">
        <v>3</v>
      </c>
      <c r="H28" s="257" t="s">
        <v>24</v>
      </c>
      <c r="I28" s="250">
        <v>2970000</v>
      </c>
      <c r="J28" s="250">
        <f t="shared" si="0"/>
        <v>8910000</v>
      </c>
      <c r="K28" s="352"/>
      <c r="L28" s="355"/>
      <c r="N28" s="295"/>
    </row>
    <row r="29" spans="1:14" s="14" customFormat="1" ht="15" customHeight="1" x14ac:dyDescent="0.2">
      <c r="A29" s="244"/>
      <c r="B29" s="245" t="s">
        <v>196</v>
      </c>
      <c r="C29" s="252"/>
      <c r="D29" s="253"/>
      <c r="E29" s="254"/>
      <c r="F29" s="253"/>
      <c r="G29" s="257">
        <v>1</v>
      </c>
      <c r="H29" s="257" t="s">
        <v>24</v>
      </c>
      <c r="I29" s="250">
        <v>2970000</v>
      </c>
      <c r="J29" s="250">
        <f t="shared" si="0"/>
        <v>2970000</v>
      </c>
      <c r="K29" s="352"/>
      <c r="L29" s="355"/>
      <c r="N29" s="295"/>
    </row>
    <row r="30" spans="1:14" s="14" customFormat="1" ht="15" customHeight="1" x14ac:dyDescent="0.2">
      <c r="A30" s="244"/>
      <c r="B30" s="245" t="s">
        <v>197</v>
      </c>
      <c r="C30" s="252"/>
      <c r="D30" s="253"/>
      <c r="E30" s="254"/>
      <c r="F30" s="253"/>
      <c r="G30" s="244">
        <v>12</v>
      </c>
      <c r="H30" s="244" t="s">
        <v>24</v>
      </c>
      <c r="I30" s="249">
        <v>5940000</v>
      </c>
      <c r="J30" s="250">
        <f t="shared" si="0"/>
        <v>71280000</v>
      </c>
      <c r="K30" s="352"/>
      <c r="L30" s="355"/>
    </row>
    <row r="31" spans="1:14" s="14" customFormat="1" ht="15" customHeight="1" x14ac:dyDescent="0.2">
      <c r="A31" s="244"/>
      <c r="B31" s="245" t="s">
        <v>198</v>
      </c>
      <c r="C31" s="252"/>
      <c r="D31" s="253"/>
      <c r="E31" s="254"/>
      <c r="F31" s="253"/>
      <c r="G31" s="244">
        <v>5</v>
      </c>
      <c r="H31" s="244" t="s">
        <v>24</v>
      </c>
      <c r="I31" s="249">
        <v>8910000</v>
      </c>
      <c r="J31" s="250">
        <f t="shared" si="0"/>
        <v>44550000</v>
      </c>
      <c r="K31" s="352"/>
      <c r="L31" s="355"/>
    </row>
    <row r="32" spans="1:14" s="14" customFormat="1" ht="15" customHeight="1" x14ac:dyDescent="0.2">
      <c r="A32" s="244"/>
      <c r="B32" s="316" t="s">
        <v>214</v>
      </c>
      <c r="C32" s="313"/>
      <c r="D32" s="314"/>
      <c r="E32" s="318"/>
      <c r="F32" s="314"/>
      <c r="G32" s="270"/>
      <c r="H32" s="270"/>
      <c r="I32" s="271"/>
      <c r="J32" s="315">
        <v>800000</v>
      </c>
      <c r="K32" s="317"/>
      <c r="L32" s="274"/>
    </row>
    <row r="33" spans="1:12" s="14" customFormat="1" ht="45" x14ac:dyDescent="0.2">
      <c r="A33" s="244">
        <v>4</v>
      </c>
      <c r="B33" s="238" t="s">
        <v>180</v>
      </c>
      <c r="C33" s="239">
        <v>42808</v>
      </c>
      <c r="D33" s="280" t="s">
        <v>258</v>
      </c>
      <c r="E33" s="241" t="s">
        <v>181</v>
      </c>
      <c r="F33" s="280" t="s">
        <v>183</v>
      </c>
      <c r="G33" s="237"/>
      <c r="H33" s="237"/>
      <c r="I33" s="311"/>
      <c r="J33" s="243">
        <f>G33*I33</f>
        <v>0</v>
      </c>
      <c r="K33" s="350" t="s">
        <v>176</v>
      </c>
      <c r="L33" s="358" t="s">
        <v>229</v>
      </c>
    </row>
    <row r="34" spans="1:12" s="14" customFormat="1" ht="15" customHeight="1" x14ac:dyDescent="0.2">
      <c r="A34" s="244"/>
      <c r="B34" s="245" t="s">
        <v>192</v>
      </c>
      <c r="C34" s="252"/>
      <c r="D34" s="253"/>
      <c r="E34" s="254"/>
      <c r="F34" s="253"/>
      <c r="G34" s="244">
        <v>5</v>
      </c>
      <c r="H34" s="244" t="s">
        <v>24</v>
      </c>
      <c r="I34" s="249">
        <v>18450000</v>
      </c>
      <c r="J34" s="250">
        <f>G34*I34</f>
        <v>92250000</v>
      </c>
      <c r="K34" s="352"/>
      <c r="L34" s="359"/>
    </row>
    <row r="35" spans="1:12" s="14" customFormat="1" ht="15" customHeight="1" x14ac:dyDescent="0.2">
      <c r="A35" s="244"/>
      <c r="B35" s="316" t="s">
        <v>212</v>
      </c>
      <c r="C35" s="313"/>
      <c r="D35" s="314"/>
      <c r="E35" s="318"/>
      <c r="F35" s="314"/>
      <c r="G35" s="270"/>
      <c r="H35" s="270"/>
      <c r="I35" s="271"/>
      <c r="J35" s="315">
        <v>1000000</v>
      </c>
      <c r="K35" s="357"/>
      <c r="L35" s="360"/>
    </row>
    <row r="36" spans="1:12" s="14" customFormat="1" ht="45" x14ac:dyDescent="0.2">
      <c r="A36" s="244">
        <v>5</v>
      </c>
      <c r="B36" s="302" t="s">
        <v>184</v>
      </c>
      <c r="C36" s="287"/>
      <c r="D36" s="288"/>
      <c r="E36" s="289" t="s">
        <v>185</v>
      </c>
      <c r="F36" s="290" t="s">
        <v>186</v>
      </c>
      <c r="G36" s="285">
        <v>1</v>
      </c>
      <c r="H36" s="285" t="s">
        <v>120</v>
      </c>
      <c r="I36" s="303">
        <v>101783000</v>
      </c>
      <c r="J36" s="292">
        <f>G36*I36</f>
        <v>101783000</v>
      </c>
      <c r="K36" s="305" t="s">
        <v>176</v>
      </c>
      <c r="L36" s="293" t="s">
        <v>228</v>
      </c>
    </row>
    <row r="37" spans="1:12" s="14" customFormat="1" ht="15" customHeight="1" x14ac:dyDescent="0.2">
      <c r="A37" s="244"/>
      <c r="B37" s="300" t="s">
        <v>213</v>
      </c>
      <c r="C37" s="252"/>
      <c r="D37" s="253"/>
      <c r="E37" s="254"/>
      <c r="F37" s="277"/>
      <c r="G37" s="244"/>
      <c r="H37" s="244"/>
      <c r="I37" s="249"/>
      <c r="J37" s="250">
        <v>800000</v>
      </c>
      <c r="K37" s="275"/>
      <c r="L37" s="273"/>
    </row>
    <row r="38" spans="1:12" s="14" customFormat="1" ht="15" customHeight="1" x14ac:dyDescent="0.2">
      <c r="A38" s="237">
        <v>6</v>
      </c>
      <c r="B38" s="238" t="s">
        <v>237</v>
      </c>
      <c r="C38" s="239">
        <v>43047</v>
      </c>
      <c r="D38" s="280" t="s">
        <v>238</v>
      </c>
      <c r="E38" s="241"/>
      <c r="F38" s="280"/>
      <c r="G38" s="324">
        <v>1</v>
      </c>
      <c r="H38" s="242"/>
      <c r="I38" s="325">
        <v>172140000</v>
      </c>
      <c r="J38" s="243">
        <f t="shared" ref="J38:J44" si="1">G38*I38</f>
        <v>172140000</v>
      </c>
      <c r="K38" s="333" t="s">
        <v>239</v>
      </c>
      <c r="L38" s="336" t="s">
        <v>240</v>
      </c>
    </row>
    <row r="39" spans="1:12" s="14" customFormat="1" ht="15" customHeight="1" x14ac:dyDescent="0.2">
      <c r="A39" s="270"/>
      <c r="B39" s="316" t="s">
        <v>214</v>
      </c>
      <c r="C39" s="307"/>
      <c r="D39" s="308"/>
      <c r="E39" s="309"/>
      <c r="F39" s="308"/>
      <c r="G39" s="326"/>
      <c r="H39" s="270"/>
      <c r="I39" s="271"/>
      <c r="J39" s="170">
        <v>1200000</v>
      </c>
      <c r="K39" s="335"/>
      <c r="L39" s="338"/>
    </row>
    <row r="40" spans="1:12" s="14" customFormat="1" ht="15" customHeight="1" x14ac:dyDescent="0.2">
      <c r="A40" s="285">
        <v>7</v>
      </c>
      <c r="B40" s="238" t="s">
        <v>237</v>
      </c>
      <c r="C40" s="239">
        <v>43047</v>
      </c>
      <c r="D40" s="280" t="s">
        <v>241</v>
      </c>
      <c r="E40" s="241"/>
      <c r="F40" s="280"/>
      <c r="G40" s="324">
        <v>1</v>
      </c>
      <c r="H40" s="242"/>
      <c r="I40" s="325">
        <v>148050000</v>
      </c>
      <c r="J40" s="292">
        <f t="shared" si="1"/>
        <v>148050000</v>
      </c>
      <c r="K40" s="333" t="s">
        <v>242</v>
      </c>
      <c r="L40" s="336" t="s">
        <v>243</v>
      </c>
    </row>
    <row r="41" spans="1:12" s="14" customFormat="1" ht="15" customHeight="1" x14ac:dyDescent="0.2">
      <c r="A41" s="270"/>
      <c r="B41" s="319" t="s">
        <v>213</v>
      </c>
      <c r="C41" s="313"/>
      <c r="D41" s="314"/>
      <c r="E41" s="318"/>
      <c r="F41" s="323"/>
      <c r="G41" s="326"/>
      <c r="H41" s="270"/>
      <c r="I41" s="271"/>
      <c r="J41" s="168">
        <v>1200000</v>
      </c>
      <c r="K41" s="335"/>
      <c r="L41" s="361"/>
    </row>
    <row r="42" spans="1:12" s="14" customFormat="1" ht="15" customHeight="1" x14ac:dyDescent="0.2">
      <c r="A42" s="285">
        <v>8</v>
      </c>
      <c r="B42" s="302" t="s">
        <v>244</v>
      </c>
      <c r="C42" s="287">
        <v>42891</v>
      </c>
      <c r="D42" s="290" t="s">
        <v>245</v>
      </c>
      <c r="E42" s="289"/>
      <c r="F42" s="290"/>
      <c r="G42" s="327">
        <v>1</v>
      </c>
      <c r="H42" s="291"/>
      <c r="I42" s="292">
        <v>46084500</v>
      </c>
      <c r="J42" s="243">
        <f t="shared" si="1"/>
        <v>46084500</v>
      </c>
      <c r="K42" s="320" t="s">
        <v>176</v>
      </c>
      <c r="L42" s="362" t="s">
        <v>246</v>
      </c>
    </row>
    <row r="43" spans="1:12" s="14" customFormat="1" ht="15" customHeight="1" x14ac:dyDescent="0.2">
      <c r="A43" s="270"/>
      <c r="B43" s="316" t="s">
        <v>214</v>
      </c>
      <c r="C43" s="313"/>
      <c r="D43" s="314"/>
      <c r="E43" s="318"/>
      <c r="F43" s="314"/>
      <c r="G43" s="326"/>
      <c r="H43" s="270"/>
      <c r="I43" s="271"/>
      <c r="J43" s="170">
        <v>1200000</v>
      </c>
      <c r="K43" s="321"/>
      <c r="L43" s="338"/>
    </row>
    <row r="44" spans="1:12" s="14" customFormat="1" ht="15" customHeight="1" x14ac:dyDescent="0.2">
      <c r="A44" s="285">
        <v>9</v>
      </c>
      <c r="B44" s="238" t="s">
        <v>247</v>
      </c>
      <c r="C44" s="239" t="s">
        <v>248</v>
      </c>
      <c r="D44" s="280" t="s">
        <v>249</v>
      </c>
      <c r="E44" s="241"/>
      <c r="F44" s="280"/>
      <c r="G44" s="328">
        <v>1</v>
      </c>
      <c r="H44" s="237"/>
      <c r="I44" s="311">
        <v>29815000</v>
      </c>
      <c r="J44" s="243">
        <f t="shared" si="1"/>
        <v>29815000</v>
      </c>
      <c r="K44" s="350" t="s">
        <v>176</v>
      </c>
      <c r="L44" s="336" t="s">
        <v>250</v>
      </c>
    </row>
    <row r="45" spans="1:12" s="14" customFormat="1" ht="15" customHeight="1" x14ac:dyDescent="0.2">
      <c r="A45" s="270"/>
      <c r="B45" s="316" t="s">
        <v>212</v>
      </c>
      <c r="C45" s="313"/>
      <c r="D45" s="314"/>
      <c r="E45" s="318"/>
      <c r="F45" s="314"/>
      <c r="G45" s="270"/>
      <c r="H45" s="270"/>
      <c r="I45" s="271"/>
      <c r="J45" s="170">
        <v>1200000</v>
      </c>
      <c r="K45" s="357"/>
      <c r="L45" s="338"/>
    </row>
    <row r="46" spans="1:12" s="14" customFormat="1" ht="15" customHeight="1" x14ac:dyDescent="0.2">
      <c r="A46" s="285">
        <v>10</v>
      </c>
      <c r="B46" s="302" t="s">
        <v>251</v>
      </c>
      <c r="C46" s="287"/>
      <c r="D46" s="363" t="s">
        <v>252</v>
      </c>
      <c r="E46" s="289"/>
      <c r="F46" s="290"/>
      <c r="G46" s="285">
        <v>3</v>
      </c>
      <c r="H46" s="285"/>
      <c r="I46" s="303">
        <v>4950000</v>
      </c>
      <c r="J46" s="292">
        <f>G46*I46</f>
        <v>14850000</v>
      </c>
      <c r="K46" s="333" t="s">
        <v>176</v>
      </c>
      <c r="L46" s="336" t="s">
        <v>253</v>
      </c>
    </row>
    <row r="47" spans="1:12" s="14" customFormat="1" ht="15" customHeight="1" x14ac:dyDescent="0.2">
      <c r="A47" s="244"/>
      <c r="B47" s="329" t="s">
        <v>254</v>
      </c>
      <c r="C47" s="252"/>
      <c r="D47" s="364"/>
      <c r="E47" s="254"/>
      <c r="F47" s="322"/>
      <c r="G47" s="330">
        <v>2</v>
      </c>
      <c r="H47" s="330"/>
      <c r="I47" s="331">
        <v>9000000</v>
      </c>
      <c r="J47" s="332">
        <f t="shared" ref="J47:J48" si="2">G47*I47</f>
        <v>18000000</v>
      </c>
      <c r="K47" s="334"/>
      <c r="L47" s="337"/>
    </row>
    <row r="48" spans="1:12" s="14" customFormat="1" ht="15" customHeight="1" x14ac:dyDescent="0.2">
      <c r="A48" s="244"/>
      <c r="B48" s="329" t="s">
        <v>255</v>
      </c>
      <c r="C48" s="252"/>
      <c r="D48" s="365"/>
      <c r="E48" s="254"/>
      <c r="F48" s="322"/>
      <c r="G48" s="244">
        <v>4</v>
      </c>
      <c r="H48" s="244"/>
      <c r="I48" s="249">
        <v>2895000</v>
      </c>
      <c r="J48" s="292">
        <f t="shared" si="2"/>
        <v>11580000</v>
      </c>
      <c r="K48" s="334"/>
      <c r="L48" s="337"/>
    </row>
    <row r="49" spans="1:15" s="14" customFormat="1" ht="15" customHeight="1" x14ac:dyDescent="0.2">
      <c r="A49" s="244"/>
      <c r="B49" s="300" t="s">
        <v>213</v>
      </c>
      <c r="C49" s="252"/>
      <c r="D49" s="253"/>
      <c r="E49" s="254"/>
      <c r="F49" s="322"/>
      <c r="G49" s="244"/>
      <c r="H49" s="244"/>
      <c r="I49" s="249"/>
      <c r="J49" s="315">
        <v>1200000</v>
      </c>
      <c r="K49" s="335"/>
      <c r="L49" s="338"/>
    </row>
    <row r="50" spans="1:15" ht="15.75" thickBot="1" x14ac:dyDescent="0.3">
      <c r="A50" s="347" t="s">
        <v>187</v>
      </c>
      <c r="B50" s="348"/>
      <c r="C50" s="348"/>
      <c r="D50" s="348"/>
      <c r="E50" s="348"/>
      <c r="F50" s="348"/>
      <c r="G50" s="348"/>
      <c r="H50" s="348"/>
      <c r="I50" s="349"/>
      <c r="J50" s="186">
        <f>SUM(J10:J49)</f>
        <v>1025602900</v>
      </c>
      <c r="K50" s="141"/>
      <c r="L50" s="142"/>
    </row>
    <row r="51" spans="1:15" ht="18.75" customHeight="1" x14ac:dyDescent="0.25">
      <c r="F51" s="200"/>
    </row>
    <row r="52" spans="1:15" x14ac:dyDescent="0.25">
      <c r="B52" s="31" t="s">
        <v>205</v>
      </c>
      <c r="C52"/>
      <c r="E52"/>
      <c r="F52" s="177"/>
      <c r="G52"/>
      <c r="H52"/>
      <c r="J52" s="180"/>
      <c r="K52" s="203" t="s">
        <v>256</v>
      </c>
      <c r="L52" s="180"/>
      <c r="M52" s="29"/>
      <c r="N52" s="29"/>
      <c r="O52" s="29"/>
    </row>
    <row r="53" spans="1:15" x14ac:dyDescent="0.25">
      <c r="A53" s="180"/>
      <c r="B53" s="31" t="s">
        <v>20</v>
      </c>
      <c r="C53" s="180"/>
      <c r="D53" s="177"/>
      <c r="E53" s="180"/>
      <c r="F53" s="178"/>
      <c r="G53" s="180"/>
      <c r="H53" s="180"/>
      <c r="I53" s="177"/>
      <c r="J53" s="180"/>
      <c r="K53" s="31" t="s">
        <v>204</v>
      </c>
      <c r="L53" s="180"/>
      <c r="M53" s="192"/>
      <c r="N53" s="20"/>
    </row>
    <row r="54" spans="1:15" x14ac:dyDescent="0.25">
      <c r="A54" s="180"/>
      <c r="B54" s="31"/>
      <c r="C54" s="180"/>
      <c r="D54" s="177"/>
      <c r="E54" s="180"/>
      <c r="F54" s="178"/>
      <c r="G54" s="180"/>
      <c r="H54" s="180"/>
      <c r="I54" s="177"/>
      <c r="J54" s="180"/>
      <c r="K54" s="31"/>
      <c r="L54" s="180"/>
      <c r="M54" s="192"/>
      <c r="N54" s="20"/>
    </row>
    <row r="55" spans="1:15" x14ac:dyDescent="0.25">
      <c r="A55" s="180"/>
      <c r="B55" s="31"/>
      <c r="C55" s="180"/>
      <c r="D55" s="177"/>
      <c r="E55" s="180"/>
      <c r="F55" s="178"/>
      <c r="G55" s="180"/>
      <c r="H55" s="180"/>
      <c r="I55" s="177"/>
      <c r="J55" s="180"/>
      <c r="K55" s="31"/>
      <c r="L55" s="180"/>
      <c r="M55" s="192"/>
      <c r="N55" s="20"/>
    </row>
    <row r="56" spans="1:15" x14ac:dyDescent="0.25">
      <c r="A56" s="180"/>
      <c r="B56" s="31"/>
      <c r="C56" s="180"/>
      <c r="D56" s="177"/>
      <c r="E56" s="180"/>
      <c r="F56" s="178"/>
      <c r="G56" s="180"/>
      <c r="H56" s="180"/>
      <c r="I56" s="177"/>
      <c r="J56" s="180"/>
      <c r="K56" s="31"/>
      <c r="L56" s="180"/>
      <c r="M56" s="192"/>
      <c r="N56" s="20"/>
    </row>
    <row r="57" spans="1:15" x14ac:dyDescent="0.25">
      <c r="A57" s="180"/>
      <c r="B57" s="195" t="s">
        <v>207</v>
      </c>
      <c r="C57" s="181"/>
      <c r="D57" s="177"/>
      <c r="E57" s="181"/>
      <c r="F57" s="182"/>
      <c r="G57" s="182"/>
      <c r="H57" s="182"/>
      <c r="I57" s="177"/>
      <c r="J57" s="180"/>
      <c r="K57" s="195" t="s">
        <v>235</v>
      </c>
      <c r="L57" s="180"/>
      <c r="M57" s="192"/>
      <c r="N57" s="20"/>
    </row>
    <row r="58" spans="1:15" x14ac:dyDescent="0.25">
      <c r="A58" s="180"/>
      <c r="B58" s="197" t="s">
        <v>206</v>
      </c>
      <c r="C58" s="181"/>
      <c r="D58" s="177"/>
      <c r="E58" s="181"/>
      <c r="F58" s="196"/>
      <c r="G58" s="182"/>
      <c r="H58" s="182"/>
      <c r="I58" s="177"/>
      <c r="J58" s="180"/>
      <c r="K58" s="31" t="s">
        <v>236</v>
      </c>
      <c r="L58" s="180"/>
      <c r="M58" s="192"/>
      <c r="N58" s="20"/>
    </row>
    <row r="59" spans="1:15" x14ac:dyDescent="0.25">
      <c r="A59" s="180"/>
      <c r="B59" s="197"/>
      <c r="C59" s="181"/>
      <c r="D59" s="177"/>
      <c r="E59" s="181"/>
      <c r="F59" s="182"/>
      <c r="G59" s="181"/>
      <c r="H59" s="181"/>
      <c r="I59" s="196"/>
      <c r="J59" s="180"/>
      <c r="K59" s="180"/>
      <c r="L59" s="180"/>
      <c r="M59" s="180"/>
    </row>
    <row r="60" spans="1:15" x14ac:dyDescent="0.25">
      <c r="A60" s="180"/>
      <c r="B60" s="180"/>
      <c r="C60" s="181"/>
      <c r="D60" s="177"/>
      <c r="E60" s="181"/>
      <c r="F60" s="182"/>
      <c r="G60" s="181"/>
      <c r="H60" s="181"/>
      <c r="I60" s="196"/>
      <c r="J60" s="180"/>
      <c r="K60" s="180"/>
      <c r="L60" s="180"/>
      <c r="M60" s="180"/>
    </row>
    <row r="61" spans="1:15" x14ac:dyDescent="0.25">
      <c r="B61" s="177"/>
      <c r="D61" s="177"/>
      <c r="F61" s="182"/>
      <c r="G61" s="181"/>
      <c r="H61" s="181"/>
      <c r="I61" s="180"/>
    </row>
    <row r="62" spans="1:15" x14ac:dyDescent="0.25">
      <c r="B62" s="279"/>
      <c r="C62" s="231"/>
      <c r="D62" s="279"/>
      <c r="E62" s="231"/>
      <c r="F62" s="182"/>
      <c r="G62" s="183"/>
      <c r="H62" s="181"/>
      <c r="I62" s="196"/>
    </row>
    <row r="63" spans="1:15" x14ac:dyDescent="0.25">
      <c r="B63" s="182"/>
      <c r="D63" s="182"/>
      <c r="F63" s="281"/>
      <c r="I63" s="51"/>
    </row>
    <row r="64" spans="1:15" x14ac:dyDescent="0.25">
      <c r="B64" s="182"/>
      <c r="D64" s="182"/>
      <c r="F64" s="282"/>
    </row>
    <row r="65" spans="2:9" x14ac:dyDescent="0.25">
      <c r="B65" s="301"/>
      <c r="D65" s="177"/>
      <c r="F65" s="282"/>
    </row>
    <row r="66" spans="2:9" x14ac:dyDescent="0.25">
      <c r="B66" s="177"/>
      <c r="D66" s="177"/>
      <c r="F66" s="282"/>
    </row>
    <row r="67" spans="2:9" x14ac:dyDescent="0.25">
      <c r="B67" s="177"/>
      <c r="D67" s="177"/>
      <c r="F67" s="282"/>
    </row>
    <row r="68" spans="2:9" x14ac:dyDescent="0.25">
      <c r="B68" s="177"/>
      <c r="D68" s="177"/>
      <c r="F68" s="283"/>
      <c r="I68" s="51"/>
    </row>
    <row r="69" spans="2:9" x14ac:dyDescent="0.25">
      <c r="B69" s="177"/>
      <c r="D69" s="177"/>
      <c r="F69" s="282"/>
    </row>
    <row r="70" spans="2:9" x14ac:dyDescent="0.25">
      <c r="B70" s="177"/>
      <c r="D70" s="177"/>
      <c r="F70" s="282"/>
      <c r="I70" s="177"/>
    </row>
    <row r="71" spans="2:9" x14ac:dyDescent="0.25">
      <c r="B71" s="177"/>
      <c r="F71" s="282"/>
      <c r="I71" s="51"/>
    </row>
    <row r="72" spans="2:9" x14ac:dyDescent="0.25">
      <c r="B72" s="177"/>
      <c r="F72" s="282"/>
    </row>
    <row r="73" spans="2:9" x14ac:dyDescent="0.25">
      <c r="B73" s="177"/>
      <c r="F73" s="282"/>
    </row>
    <row r="74" spans="2:9" x14ac:dyDescent="0.25">
      <c r="B74" s="177"/>
      <c r="F74" s="282"/>
    </row>
  </sheetData>
  <mergeCells count="27">
    <mergeCell ref="A50:I50"/>
    <mergeCell ref="K10:K13"/>
    <mergeCell ref="L10:L13"/>
    <mergeCell ref="L15:L23"/>
    <mergeCell ref="K25:K31"/>
    <mergeCell ref="L25:L31"/>
    <mergeCell ref="K33:K35"/>
    <mergeCell ref="L33:L35"/>
    <mergeCell ref="K38:K39"/>
    <mergeCell ref="L38:L39"/>
    <mergeCell ref="K40:K41"/>
    <mergeCell ref="L40:L41"/>
    <mergeCell ref="L42:L43"/>
    <mergeCell ref="K44:K45"/>
    <mergeCell ref="L44:L45"/>
    <mergeCell ref="D46:D48"/>
    <mergeCell ref="K46:K49"/>
    <mergeCell ref="L46:L49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rintOptions horizontalCentered="1"/>
  <pageMargins left="0.31496062992125984" right="0.51181102362204722" top="0.43307086614173229" bottom="0.35433070866141736" header="0" footer="0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opLeftCell="A25" zoomScale="89" zoomScaleNormal="89" workbookViewId="0">
      <selection activeCell="A48" sqref="A48"/>
    </sheetView>
  </sheetViews>
  <sheetFormatPr defaultRowHeight="15" x14ac:dyDescent="0.25"/>
  <cols>
    <col min="1" max="1" width="4.5703125" customWidth="1"/>
    <col min="2" max="2" width="36.42578125" customWidth="1"/>
    <col min="3" max="3" width="11.85546875" style="232" customWidth="1"/>
    <col min="4" max="4" width="28.42578125" customWidth="1"/>
    <col min="5" max="5" width="12.42578125" style="232" customWidth="1"/>
    <col min="6" max="6" width="21.5703125" customWidth="1"/>
    <col min="7" max="7" width="5.140625" style="232" customWidth="1"/>
    <col min="8" max="8" width="6.42578125" style="232" customWidth="1"/>
    <col min="9" max="11" width="14.7109375" customWidth="1"/>
    <col min="12" max="12" width="36.140625" customWidth="1"/>
    <col min="13" max="13" width="4.28515625" customWidth="1"/>
    <col min="14" max="14" width="24.85546875" customWidth="1"/>
  </cols>
  <sheetData>
    <row r="1" spans="1:14" x14ac:dyDescent="0.25">
      <c r="A1" t="s">
        <v>0</v>
      </c>
      <c r="C1" s="1" t="s">
        <v>171</v>
      </c>
    </row>
    <row r="2" spans="1:14" x14ac:dyDescent="0.25">
      <c r="A2" t="s">
        <v>2</v>
      </c>
      <c r="C2" s="1" t="s">
        <v>231</v>
      </c>
      <c r="F2" s="187"/>
      <c r="J2" s="51"/>
    </row>
    <row r="3" spans="1:14" x14ac:dyDescent="0.25">
      <c r="A3" t="s">
        <v>4</v>
      </c>
      <c r="C3" s="1" t="s">
        <v>232</v>
      </c>
    </row>
    <row r="4" spans="1:14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4" x14ac:dyDescent="0.25">
      <c r="A5" s="339" t="s">
        <v>211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4" ht="15.75" thickBot="1" x14ac:dyDescent="0.3">
      <c r="A6" t="s">
        <v>202</v>
      </c>
      <c r="E6" s="19"/>
      <c r="F6" s="18"/>
    </row>
    <row r="7" spans="1:14" ht="15" customHeight="1" x14ac:dyDescent="0.25">
      <c r="A7" s="340" t="s">
        <v>7</v>
      </c>
      <c r="B7" s="342" t="s">
        <v>8</v>
      </c>
      <c r="C7" s="344" t="s">
        <v>9</v>
      </c>
      <c r="D7" s="344"/>
      <c r="E7" s="344" t="s">
        <v>10</v>
      </c>
      <c r="F7" s="344"/>
      <c r="G7" s="344" t="s">
        <v>11</v>
      </c>
      <c r="H7" s="344"/>
      <c r="I7" s="344"/>
      <c r="J7" s="344"/>
      <c r="K7" s="342" t="s">
        <v>12</v>
      </c>
      <c r="L7" s="345" t="s">
        <v>13</v>
      </c>
    </row>
    <row r="8" spans="1:14" s="232" customFormat="1" ht="15" customHeight="1" x14ac:dyDescent="0.25">
      <c r="A8" s="341"/>
      <c r="B8" s="343"/>
      <c r="C8" s="125" t="s">
        <v>14</v>
      </c>
      <c r="D8" s="125" t="s">
        <v>15</v>
      </c>
      <c r="E8" s="125" t="s">
        <v>14</v>
      </c>
      <c r="F8" s="125" t="s">
        <v>15</v>
      </c>
      <c r="G8" s="230" t="s">
        <v>16</v>
      </c>
      <c r="H8" s="230" t="s">
        <v>17</v>
      </c>
      <c r="I8" s="230" t="s">
        <v>18</v>
      </c>
      <c r="J8" s="230" t="s">
        <v>19</v>
      </c>
      <c r="K8" s="343"/>
      <c r="L8" s="346"/>
    </row>
    <row r="9" spans="1:14" s="14" customFormat="1" ht="15" customHeight="1" x14ac:dyDescent="0.2">
      <c r="A9" s="233">
        <v>1</v>
      </c>
      <c r="B9" s="234">
        <v>2</v>
      </c>
      <c r="C9" s="234">
        <v>3</v>
      </c>
      <c r="D9" s="234">
        <v>4</v>
      </c>
      <c r="E9" s="234">
        <v>5</v>
      </c>
      <c r="F9" s="234">
        <v>6</v>
      </c>
      <c r="G9" s="234">
        <v>7</v>
      </c>
      <c r="H9" s="234">
        <v>8</v>
      </c>
      <c r="I9" s="234">
        <v>9</v>
      </c>
      <c r="J9" s="234">
        <v>10</v>
      </c>
      <c r="K9" s="235">
        <v>11</v>
      </c>
      <c r="L9" s="236">
        <v>12</v>
      </c>
    </row>
    <row r="10" spans="1:14" s="14" customFormat="1" ht="15" customHeight="1" x14ac:dyDescent="0.2">
      <c r="A10" s="237">
        <v>1</v>
      </c>
      <c r="B10" s="238" t="s">
        <v>188</v>
      </c>
      <c r="C10" s="239">
        <v>42808</v>
      </c>
      <c r="D10" s="240" t="s">
        <v>223</v>
      </c>
      <c r="E10" s="241" t="s">
        <v>172</v>
      </c>
      <c r="F10" s="280" t="s">
        <v>173</v>
      </c>
      <c r="G10" s="242"/>
      <c r="H10" s="242"/>
      <c r="I10" s="243"/>
      <c r="J10" s="296"/>
      <c r="K10" s="350" t="s">
        <v>176</v>
      </c>
      <c r="L10" s="353" t="s">
        <v>225</v>
      </c>
    </row>
    <row r="11" spans="1:14" s="14" customFormat="1" ht="15" customHeight="1" x14ac:dyDescent="0.2">
      <c r="A11" s="285"/>
      <c r="B11" s="286" t="s">
        <v>189</v>
      </c>
      <c r="C11" s="287"/>
      <c r="D11" s="294"/>
      <c r="E11" s="289"/>
      <c r="F11" s="290"/>
      <c r="G11" s="291">
        <v>12</v>
      </c>
      <c r="H11" s="291" t="s">
        <v>24</v>
      </c>
      <c r="I11" s="292">
        <v>3000000</v>
      </c>
      <c r="J11" s="292">
        <f>G11*I11</f>
        <v>36000000</v>
      </c>
      <c r="K11" s="351"/>
      <c r="L11" s="354"/>
      <c r="N11" s="295">
        <f>N12/12</f>
        <v>2479166.6666666665</v>
      </c>
    </row>
    <row r="12" spans="1:14" s="14" customFormat="1" ht="15" customHeight="1" x14ac:dyDescent="0.2">
      <c r="A12" s="285"/>
      <c r="B12" s="286" t="s">
        <v>190</v>
      </c>
      <c r="C12" s="287"/>
      <c r="D12" s="288"/>
      <c r="E12" s="289"/>
      <c r="F12" s="290"/>
      <c r="G12" s="291">
        <v>12</v>
      </c>
      <c r="H12" s="291" t="s">
        <v>24</v>
      </c>
      <c r="I12" s="292">
        <v>2479200</v>
      </c>
      <c r="J12" s="292">
        <f>G12*I12</f>
        <v>29750400</v>
      </c>
      <c r="K12" s="351"/>
      <c r="L12" s="354"/>
      <c r="N12" s="295">
        <v>29750000</v>
      </c>
    </row>
    <row r="13" spans="1:14" s="14" customFormat="1" ht="15" customHeight="1" x14ac:dyDescent="0.2">
      <c r="A13" s="270"/>
      <c r="B13" s="306" t="s">
        <v>191</v>
      </c>
      <c r="C13" s="307"/>
      <c r="D13" s="308"/>
      <c r="E13" s="309"/>
      <c r="F13" s="308"/>
      <c r="G13" s="270">
        <v>12</v>
      </c>
      <c r="H13" s="270" t="s">
        <v>24</v>
      </c>
      <c r="I13" s="271">
        <v>3187500</v>
      </c>
      <c r="J13" s="170">
        <f>G13*I13</f>
        <v>38250000</v>
      </c>
      <c r="K13" s="357"/>
      <c r="L13" s="360"/>
    </row>
    <row r="14" spans="1:14" s="14" customFormat="1" ht="15" customHeight="1" x14ac:dyDescent="0.2">
      <c r="A14" s="237">
        <v>2</v>
      </c>
      <c r="B14" s="310" t="s">
        <v>220</v>
      </c>
      <c r="C14" s="239">
        <v>42808</v>
      </c>
      <c r="D14" s="240" t="s">
        <v>224</v>
      </c>
      <c r="E14" s="241" t="s">
        <v>172</v>
      </c>
      <c r="F14" s="280" t="s">
        <v>175</v>
      </c>
      <c r="G14" s="237"/>
      <c r="H14" s="237"/>
      <c r="I14" s="311"/>
      <c r="J14" s="296"/>
      <c r="K14" s="312" t="s">
        <v>176</v>
      </c>
      <c r="L14" s="366" t="s">
        <v>226</v>
      </c>
    </row>
    <row r="15" spans="1:14" s="14" customFormat="1" ht="15" customHeight="1" x14ac:dyDescent="0.2">
      <c r="A15" s="244"/>
      <c r="B15" s="297" t="s">
        <v>216</v>
      </c>
      <c r="C15" s="252"/>
      <c r="D15" s="253"/>
      <c r="E15" s="289"/>
      <c r="F15" s="277"/>
      <c r="G15" s="244">
        <v>5</v>
      </c>
      <c r="H15" s="244" t="s">
        <v>201</v>
      </c>
      <c r="I15" s="249">
        <v>800000</v>
      </c>
      <c r="J15" s="250">
        <f>G15*I15</f>
        <v>4000000</v>
      </c>
      <c r="K15" s="298"/>
      <c r="L15" s="356"/>
    </row>
    <row r="16" spans="1:14" s="14" customFormat="1" ht="15" customHeight="1" x14ac:dyDescent="0.2">
      <c r="A16" s="244"/>
      <c r="B16" s="297" t="s">
        <v>217</v>
      </c>
      <c r="C16" s="252"/>
      <c r="D16" s="253"/>
      <c r="E16" s="289"/>
      <c r="F16" s="277"/>
      <c r="G16" s="244">
        <v>8</v>
      </c>
      <c r="H16" s="244" t="s">
        <v>201</v>
      </c>
      <c r="I16" s="249">
        <v>5500000</v>
      </c>
      <c r="J16" s="250">
        <f>G16*I16</f>
        <v>44000000</v>
      </c>
      <c r="K16" s="275"/>
      <c r="L16" s="356"/>
    </row>
    <row r="17" spans="1:14" s="14" customFormat="1" ht="15" customHeight="1" x14ac:dyDescent="0.2">
      <c r="A17" s="244"/>
      <c r="B17" s="297" t="s">
        <v>199</v>
      </c>
      <c r="C17" s="252"/>
      <c r="D17" s="253"/>
      <c r="E17" s="289"/>
      <c r="F17" s="277"/>
      <c r="G17" s="244">
        <v>1</v>
      </c>
      <c r="H17" s="244" t="s">
        <v>201</v>
      </c>
      <c r="I17" s="249">
        <v>4500000</v>
      </c>
      <c r="J17" s="250">
        <f>G17*I17</f>
        <v>4500000</v>
      </c>
      <c r="K17" s="275"/>
      <c r="L17" s="356"/>
    </row>
    <row r="18" spans="1:14" s="14" customFormat="1" ht="15" customHeight="1" x14ac:dyDescent="0.2">
      <c r="A18" s="244"/>
      <c r="B18" s="297" t="s">
        <v>218</v>
      </c>
      <c r="C18" s="252"/>
      <c r="D18" s="253"/>
      <c r="E18" s="289"/>
      <c r="F18" s="277"/>
      <c r="G18" s="244">
        <v>5</v>
      </c>
      <c r="H18" s="244" t="s">
        <v>201</v>
      </c>
      <c r="I18" s="249">
        <v>1100000</v>
      </c>
      <c r="J18" s="250">
        <f>G18*I18</f>
        <v>5500000</v>
      </c>
      <c r="K18" s="275"/>
      <c r="L18" s="356"/>
    </row>
    <row r="19" spans="1:14" s="14" customFormat="1" ht="15" customHeight="1" x14ac:dyDescent="0.2">
      <c r="A19" s="244"/>
      <c r="B19" s="297" t="s">
        <v>219</v>
      </c>
      <c r="C19" s="252"/>
      <c r="D19" s="253"/>
      <c r="E19" s="289"/>
      <c r="F19" s="277"/>
      <c r="G19" s="244">
        <v>12</v>
      </c>
      <c r="H19" s="244" t="s">
        <v>201</v>
      </c>
      <c r="I19" s="249">
        <v>800000</v>
      </c>
      <c r="J19" s="250">
        <f>G19*I19</f>
        <v>9600000</v>
      </c>
      <c r="K19" s="275"/>
      <c r="L19" s="356"/>
    </row>
    <row r="20" spans="1:14" s="14" customFormat="1" ht="15" customHeight="1" x14ac:dyDescent="0.2">
      <c r="A20" s="244"/>
      <c r="B20" s="284" t="s">
        <v>221</v>
      </c>
      <c r="C20" s="252"/>
      <c r="D20" s="253"/>
      <c r="E20" s="289"/>
      <c r="F20" s="277"/>
      <c r="G20" s="244"/>
      <c r="H20" s="244"/>
      <c r="I20" s="249"/>
      <c r="J20" s="250"/>
      <c r="K20" s="275"/>
      <c r="L20" s="356"/>
    </row>
    <row r="21" spans="1:14" s="14" customFormat="1" ht="15" customHeight="1" x14ac:dyDescent="0.2">
      <c r="A21" s="244"/>
      <c r="B21" s="297" t="s">
        <v>200</v>
      </c>
      <c r="C21" s="252"/>
      <c r="D21" s="253"/>
      <c r="E21" s="289"/>
      <c r="F21" s="277"/>
      <c r="G21" s="244">
        <v>8</v>
      </c>
      <c r="H21" s="244" t="s">
        <v>201</v>
      </c>
      <c r="I21" s="249">
        <v>5450000</v>
      </c>
      <c r="J21" s="250">
        <f>G21*I21</f>
        <v>43600000</v>
      </c>
      <c r="K21" s="275"/>
      <c r="L21" s="356"/>
    </row>
    <row r="22" spans="1:14" s="14" customFormat="1" ht="15" customHeight="1" x14ac:dyDescent="0.2">
      <c r="A22" s="270"/>
      <c r="B22" s="269" t="s">
        <v>222</v>
      </c>
      <c r="C22" s="313"/>
      <c r="D22" s="314"/>
      <c r="E22" s="160"/>
      <c r="F22" s="278"/>
      <c r="G22" s="270">
        <v>40</v>
      </c>
      <c r="H22" s="270" t="s">
        <v>201</v>
      </c>
      <c r="I22" s="271">
        <v>300000</v>
      </c>
      <c r="J22" s="315">
        <f>G22*I22</f>
        <v>12000000</v>
      </c>
      <c r="K22" s="276"/>
      <c r="L22" s="367"/>
    </row>
    <row r="23" spans="1:14" s="14" customFormat="1" ht="29.25" customHeight="1" x14ac:dyDescent="0.2">
      <c r="A23" s="237">
        <v>3</v>
      </c>
      <c r="B23" s="310" t="s">
        <v>177</v>
      </c>
      <c r="C23" s="239"/>
      <c r="D23" s="240"/>
      <c r="E23" s="241" t="s">
        <v>182</v>
      </c>
      <c r="F23" s="280" t="s">
        <v>178</v>
      </c>
      <c r="G23" s="242"/>
      <c r="H23" s="242"/>
      <c r="I23" s="243"/>
      <c r="J23" s="243"/>
      <c r="K23" s="350" t="s">
        <v>179</v>
      </c>
      <c r="L23" s="353" t="s">
        <v>230</v>
      </c>
    </row>
    <row r="24" spans="1:14" s="14" customFormat="1" ht="15" customHeight="1" x14ac:dyDescent="0.2">
      <c r="A24" s="244"/>
      <c r="B24" s="245" t="s">
        <v>193</v>
      </c>
      <c r="C24" s="252"/>
      <c r="D24" s="253"/>
      <c r="E24" s="254"/>
      <c r="F24" s="253"/>
      <c r="G24" s="257">
        <v>7</v>
      </c>
      <c r="H24" s="257" t="s">
        <v>24</v>
      </c>
      <c r="I24" s="250">
        <v>2970000</v>
      </c>
      <c r="J24" s="250">
        <f t="shared" ref="J24:J29" si="0">G24*I24</f>
        <v>20790000</v>
      </c>
      <c r="K24" s="352"/>
      <c r="L24" s="355"/>
      <c r="N24" s="299"/>
    </row>
    <row r="25" spans="1:14" s="14" customFormat="1" ht="15" customHeight="1" x14ac:dyDescent="0.2">
      <c r="A25" s="244"/>
      <c r="B25" s="245" t="s">
        <v>194</v>
      </c>
      <c r="C25" s="252"/>
      <c r="D25" s="253"/>
      <c r="E25" s="254"/>
      <c r="F25" s="253"/>
      <c r="G25" s="257">
        <v>2</v>
      </c>
      <c r="H25" s="257" t="s">
        <v>24</v>
      </c>
      <c r="I25" s="250">
        <v>2475000</v>
      </c>
      <c r="J25" s="250">
        <f t="shared" si="0"/>
        <v>4950000</v>
      </c>
      <c r="K25" s="352"/>
      <c r="L25" s="355"/>
      <c r="N25" s="295"/>
    </row>
    <row r="26" spans="1:14" s="14" customFormat="1" ht="15" customHeight="1" x14ac:dyDescent="0.2">
      <c r="A26" s="244"/>
      <c r="B26" s="245" t="s">
        <v>195</v>
      </c>
      <c r="C26" s="252"/>
      <c r="D26" s="253"/>
      <c r="E26" s="254"/>
      <c r="F26" s="253"/>
      <c r="G26" s="257">
        <v>3</v>
      </c>
      <c r="H26" s="257" t="s">
        <v>24</v>
      </c>
      <c r="I26" s="250">
        <v>2970000</v>
      </c>
      <c r="J26" s="250">
        <f t="shared" si="0"/>
        <v>8910000</v>
      </c>
      <c r="K26" s="352"/>
      <c r="L26" s="355"/>
      <c r="N26" s="295"/>
    </row>
    <row r="27" spans="1:14" s="14" customFormat="1" ht="15" customHeight="1" x14ac:dyDescent="0.2">
      <c r="A27" s="244"/>
      <c r="B27" s="245" t="s">
        <v>196</v>
      </c>
      <c r="C27" s="252"/>
      <c r="D27" s="253"/>
      <c r="E27" s="254"/>
      <c r="F27" s="253"/>
      <c r="G27" s="257">
        <v>1</v>
      </c>
      <c r="H27" s="257" t="s">
        <v>24</v>
      </c>
      <c r="I27" s="250">
        <v>2970000</v>
      </c>
      <c r="J27" s="250">
        <f t="shared" si="0"/>
        <v>2970000</v>
      </c>
      <c r="K27" s="352"/>
      <c r="L27" s="355"/>
      <c r="N27" s="295"/>
    </row>
    <row r="28" spans="1:14" s="14" customFormat="1" ht="15" customHeight="1" x14ac:dyDescent="0.2">
      <c r="A28" s="244"/>
      <c r="B28" s="245" t="s">
        <v>197</v>
      </c>
      <c r="C28" s="252"/>
      <c r="D28" s="253"/>
      <c r="E28" s="254"/>
      <c r="F28" s="253"/>
      <c r="G28" s="244">
        <v>12</v>
      </c>
      <c r="H28" s="244" t="s">
        <v>24</v>
      </c>
      <c r="I28" s="249">
        <v>5940000</v>
      </c>
      <c r="J28" s="250">
        <f t="shared" si="0"/>
        <v>71280000</v>
      </c>
      <c r="K28" s="352"/>
      <c r="L28" s="355"/>
    </row>
    <row r="29" spans="1:14" s="14" customFormat="1" ht="15" customHeight="1" x14ac:dyDescent="0.2">
      <c r="A29" s="270"/>
      <c r="B29" s="306" t="s">
        <v>198</v>
      </c>
      <c r="C29" s="313"/>
      <c r="D29" s="314"/>
      <c r="E29" s="318"/>
      <c r="F29" s="314"/>
      <c r="G29" s="270">
        <v>5</v>
      </c>
      <c r="H29" s="270" t="s">
        <v>24</v>
      </c>
      <c r="I29" s="271">
        <v>8910000</v>
      </c>
      <c r="J29" s="315">
        <f t="shared" si="0"/>
        <v>44550000</v>
      </c>
      <c r="K29" s="357"/>
      <c r="L29" s="360"/>
    </row>
    <row r="30" spans="1:14" s="14" customFormat="1" ht="33" customHeight="1" x14ac:dyDescent="0.2">
      <c r="A30" s="237">
        <v>4</v>
      </c>
      <c r="B30" s="238" t="s">
        <v>180</v>
      </c>
      <c r="C30" s="239"/>
      <c r="D30" s="240"/>
      <c r="E30" s="241" t="s">
        <v>181</v>
      </c>
      <c r="F30" s="280" t="s">
        <v>183</v>
      </c>
      <c r="G30" s="237"/>
      <c r="H30" s="237"/>
      <c r="I30" s="311"/>
      <c r="J30" s="243">
        <f>G30*I30</f>
        <v>0</v>
      </c>
      <c r="K30" s="350" t="s">
        <v>176</v>
      </c>
      <c r="L30" s="358" t="s">
        <v>229</v>
      </c>
    </row>
    <row r="31" spans="1:14" s="14" customFormat="1" ht="15" customHeight="1" x14ac:dyDescent="0.2">
      <c r="A31" s="270"/>
      <c r="B31" s="306" t="s">
        <v>192</v>
      </c>
      <c r="C31" s="313"/>
      <c r="D31" s="314"/>
      <c r="E31" s="318"/>
      <c r="F31" s="314"/>
      <c r="G31" s="270">
        <v>5</v>
      </c>
      <c r="H31" s="270" t="s">
        <v>24</v>
      </c>
      <c r="I31" s="271">
        <v>18450000</v>
      </c>
      <c r="J31" s="315">
        <f>G31*I31</f>
        <v>92250000</v>
      </c>
      <c r="K31" s="357"/>
      <c r="L31" s="368"/>
    </row>
    <row r="32" spans="1:14" s="14" customFormat="1" ht="52.5" customHeight="1" x14ac:dyDescent="0.2">
      <c r="A32" s="285">
        <v>5</v>
      </c>
      <c r="B32" s="302" t="s">
        <v>184</v>
      </c>
      <c r="C32" s="287">
        <v>42830</v>
      </c>
      <c r="D32" s="290" t="s">
        <v>234</v>
      </c>
      <c r="E32" s="289" t="s">
        <v>185</v>
      </c>
      <c r="F32" s="290" t="s">
        <v>186</v>
      </c>
      <c r="G32" s="285">
        <v>1</v>
      </c>
      <c r="H32" s="285" t="s">
        <v>120</v>
      </c>
      <c r="I32" s="303">
        <v>101783000</v>
      </c>
      <c r="J32" s="292">
        <f>G32*I32</f>
        <v>101783000</v>
      </c>
      <c r="K32" s="305" t="s">
        <v>176</v>
      </c>
      <c r="L32" s="293" t="s">
        <v>233</v>
      </c>
    </row>
    <row r="33" spans="1:15" ht="15" customHeight="1" thickBot="1" x14ac:dyDescent="0.3">
      <c r="A33" s="347" t="s">
        <v>187</v>
      </c>
      <c r="B33" s="348"/>
      <c r="C33" s="348"/>
      <c r="D33" s="348"/>
      <c r="E33" s="348"/>
      <c r="F33" s="348"/>
      <c r="G33" s="348"/>
      <c r="H33" s="348"/>
      <c r="I33" s="349"/>
      <c r="J33" s="186">
        <f>J11+J12+J13+J15+J16+J17+J18+J19+J21+J22+J24+J25+J26+J27+J28+J29+J31+J32</f>
        <v>574683400</v>
      </c>
      <c r="K33" s="141"/>
      <c r="L33" s="142"/>
    </row>
    <row r="34" spans="1:15" ht="15" customHeight="1" x14ac:dyDescent="0.25">
      <c r="F34" s="200"/>
    </row>
    <row r="35" spans="1:15" ht="15" customHeight="1" x14ac:dyDescent="0.25">
      <c r="B35" s="31" t="s">
        <v>205</v>
      </c>
      <c r="C35"/>
      <c r="E35"/>
      <c r="F35" s="177"/>
      <c r="G35"/>
      <c r="H35"/>
      <c r="J35" s="180"/>
      <c r="K35" s="203" t="s">
        <v>203</v>
      </c>
      <c r="L35" s="180"/>
      <c r="M35" s="29"/>
      <c r="N35" s="29"/>
      <c r="O35" s="29"/>
    </row>
    <row r="36" spans="1:15" ht="15" customHeight="1" x14ac:dyDescent="0.25">
      <c r="A36" s="180"/>
      <c r="B36" s="31" t="s">
        <v>20</v>
      </c>
      <c r="C36" s="180"/>
      <c r="D36" s="177"/>
      <c r="E36" s="180"/>
      <c r="F36" s="178"/>
      <c r="G36" s="180"/>
      <c r="H36" s="180"/>
      <c r="I36" s="177"/>
      <c r="J36" s="180"/>
      <c r="K36" s="31" t="s">
        <v>204</v>
      </c>
      <c r="L36" s="180"/>
      <c r="M36" s="192"/>
      <c r="N36" s="20"/>
    </row>
    <row r="37" spans="1:15" ht="15" customHeight="1" x14ac:dyDescent="0.25">
      <c r="A37" s="180"/>
      <c r="B37" s="31"/>
      <c r="C37" s="180"/>
      <c r="D37" s="177"/>
      <c r="E37" s="180"/>
      <c r="F37" s="178"/>
      <c r="G37" s="180"/>
      <c r="H37" s="180"/>
      <c r="I37" s="177"/>
      <c r="J37" s="180"/>
      <c r="K37" s="31"/>
      <c r="L37" s="180"/>
      <c r="M37" s="192"/>
      <c r="N37" s="20"/>
    </row>
    <row r="38" spans="1:15" ht="15" customHeight="1" x14ac:dyDescent="0.25">
      <c r="A38" s="180"/>
      <c r="B38" s="193"/>
      <c r="C38" s="180"/>
      <c r="D38" s="177"/>
      <c r="E38" s="196"/>
      <c r="F38" s="177"/>
      <c r="G38" s="177"/>
      <c r="H38" s="177"/>
      <c r="I38" s="177"/>
      <c r="J38" s="180"/>
      <c r="K38" s="193"/>
      <c r="L38" s="180"/>
      <c r="M38" s="194"/>
      <c r="N38" s="29"/>
    </row>
    <row r="39" spans="1:15" ht="15" customHeight="1" x14ac:dyDescent="0.25">
      <c r="A39" s="180"/>
      <c r="B39" s="31"/>
      <c r="C39" s="181"/>
      <c r="D39" s="177"/>
      <c r="E39" s="181"/>
      <c r="F39" s="179"/>
      <c r="G39" s="182"/>
      <c r="H39" s="182"/>
      <c r="I39" s="182"/>
      <c r="J39" s="180"/>
      <c r="K39" s="31"/>
      <c r="L39" s="180"/>
      <c r="M39" s="192"/>
      <c r="N39" s="20"/>
    </row>
    <row r="40" spans="1:15" ht="15" customHeight="1" x14ac:dyDescent="0.25">
      <c r="A40" s="180"/>
      <c r="B40" s="195" t="s">
        <v>207</v>
      </c>
      <c r="C40" s="181"/>
      <c r="D40" s="177"/>
      <c r="E40" s="181"/>
      <c r="F40" s="182"/>
      <c r="G40" s="182"/>
      <c r="H40" s="182"/>
      <c r="I40" s="177"/>
      <c r="J40" s="180"/>
      <c r="K40" s="195" t="s">
        <v>208</v>
      </c>
      <c r="L40" s="180"/>
      <c r="M40" s="192"/>
      <c r="N40" s="20"/>
    </row>
    <row r="41" spans="1:15" ht="15" customHeight="1" x14ac:dyDescent="0.25">
      <c r="A41" s="180"/>
      <c r="B41" s="197" t="s">
        <v>206</v>
      </c>
      <c r="C41" s="181"/>
      <c r="D41" s="177"/>
      <c r="E41" s="181"/>
      <c r="F41" s="196"/>
      <c r="G41" s="182"/>
      <c r="H41" s="182"/>
      <c r="I41" s="177"/>
      <c r="J41" s="180"/>
      <c r="K41" s="31" t="s">
        <v>209</v>
      </c>
      <c r="L41" s="180"/>
      <c r="M41" s="192"/>
      <c r="N41" s="20"/>
    </row>
    <row r="42" spans="1:15" x14ac:dyDescent="0.25">
      <c r="A42" s="180"/>
      <c r="B42" s="197"/>
      <c r="C42" s="181"/>
      <c r="D42" s="177"/>
      <c r="E42" s="181"/>
      <c r="F42" s="182"/>
      <c r="G42" s="181"/>
      <c r="H42" s="181"/>
      <c r="I42" s="196"/>
      <c r="J42" s="180"/>
      <c r="K42" s="180"/>
      <c r="L42" s="180"/>
      <c r="M42" s="180"/>
    </row>
    <row r="43" spans="1:15" x14ac:dyDescent="0.25">
      <c r="A43" s="180"/>
      <c r="B43" s="180"/>
      <c r="C43" s="181"/>
      <c r="D43" s="177"/>
      <c r="E43" s="181"/>
      <c r="F43" s="182"/>
      <c r="G43" s="181"/>
      <c r="H43" s="181"/>
      <c r="I43" s="196"/>
      <c r="J43" s="180"/>
      <c r="K43" s="180"/>
      <c r="L43" s="180"/>
      <c r="M43" s="180"/>
    </row>
    <row r="44" spans="1:15" x14ac:dyDescent="0.25">
      <c r="D44" s="177"/>
      <c r="F44" s="182"/>
      <c r="G44" s="181"/>
      <c r="H44" s="181"/>
      <c r="I44" s="180"/>
    </row>
    <row r="45" spans="1:15" x14ac:dyDescent="0.25">
      <c r="B45" s="231"/>
      <c r="C45" s="231"/>
      <c r="D45" s="279"/>
      <c r="E45" s="231"/>
      <c r="F45" s="182"/>
      <c r="G45" s="183"/>
      <c r="H45" s="181"/>
      <c r="I45" s="196"/>
    </row>
    <row r="46" spans="1:15" x14ac:dyDescent="0.25">
      <c r="B46" s="232"/>
      <c r="D46" s="182"/>
      <c r="F46" s="281"/>
      <c r="I46" s="51"/>
    </row>
    <row r="47" spans="1:15" x14ac:dyDescent="0.25">
      <c r="B47" s="232"/>
      <c r="D47" s="182"/>
      <c r="F47" s="282"/>
    </row>
    <row r="48" spans="1:15" x14ac:dyDescent="0.25">
      <c r="D48" s="177"/>
      <c r="F48" s="282"/>
    </row>
    <row r="49" spans="4:9" x14ac:dyDescent="0.25">
      <c r="D49" s="177"/>
      <c r="F49" s="282"/>
    </row>
    <row r="50" spans="4:9" x14ac:dyDescent="0.25">
      <c r="D50" s="177"/>
      <c r="F50" s="282"/>
    </row>
    <row r="51" spans="4:9" x14ac:dyDescent="0.25">
      <c r="D51" s="177"/>
      <c r="F51" s="283"/>
      <c r="I51" s="51"/>
    </row>
    <row r="52" spans="4:9" x14ac:dyDescent="0.25">
      <c r="D52" s="177"/>
      <c r="F52" s="282"/>
    </row>
    <row r="53" spans="4:9" x14ac:dyDescent="0.25">
      <c r="D53" s="177"/>
      <c r="F53" s="282"/>
      <c r="I53" s="177"/>
    </row>
    <row r="54" spans="4:9" x14ac:dyDescent="0.25">
      <c r="F54" s="282"/>
      <c r="I54" s="51"/>
    </row>
    <row r="55" spans="4:9" x14ac:dyDescent="0.25">
      <c r="F55" s="282"/>
    </row>
    <row r="56" spans="4:9" x14ac:dyDescent="0.25">
      <c r="F56" s="282"/>
    </row>
    <row r="57" spans="4:9" x14ac:dyDescent="0.25">
      <c r="F57" s="282"/>
    </row>
  </sheetData>
  <mergeCells count="17">
    <mergeCell ref="A33:I33"/>
    <mergeCell ref="L14:L22"/>
    <mergeCell ref="K10:K13"/>
    <mergeCell ref="L10:L13"/>
    <mergeCell ref="K23:K29"/>
    <mergeCell ref="L23:L29"/>
    <mergeCell ref="K30:K31"/>
    <mergeCell ref="L30:L31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rintOptions horizontalCentered="1"/>
  <pageMargins left="0.31496062992125984" right="0.51181102362204722" top="0.23622047244094491" bottom="0.74803149606299213" header="0" footer="0"/>
  <pageSetup paperSize="5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D8" sqref="D8"/>
    </sheetView>
  </sheetViews>
  <sheetFormatPr defaultRowHeight="15" x14ac:dyDescent="0.25"/>
  <cols>
    <col min="1" max="1" width="4.5703125" customWidth="1"/>
    <col min="2" max="2" width="27.5703125" customWidth="1"/>
    <col min="3" max="3" width="10.42578125" style="210" customWidth="1"/>
    <col min="4" max="4" width="28.5703125" customWidth="1"/>
    <col min="5" max="5" width="12.28515625" style="210" customWidth="1"/>
    <col min="6" max="6" width="18.42578125" customWidth="1"/>
    <col min="7" max="7" width="5.140625" style="210" customWidth="1"/>
    <col min="8" max="8" width="6.42578125" style="210" customWidth="1"/>
    <col min="9" max="9" width="12.5703125" bestFit="1" customWidth="1"/>
    <col min="10" max="10" width="16.140625" customWidth="1"/>
    <col min="11" max="11" width="14.7109375" customWidth="1"/>
    <col min="12" max="12" width="31" customWidth="1"/>
    <col min="13" max="13" width="4.28515625" customWidth="1"/>
    <col min="14" max="14" width="24.85546875" customWidth="1"/>
  </cols>
  <sheetData>
    <row r="1" spans="1:12" x14ac:dyDescent="0.25">
      <c r="A1" t="s">
        <v>0</v>
      </c>
      <c r="C1" s="1" t="s">
        <v>1</v>
      </c>
    </row>
    <row r="2" spans="1:12" x14ac:dyDescent="0.25">
      <c r="A2" t="s">
        <v>2</v>
      </c>
      <c r="C2" s="1" t="s">
        <v>3</v>
      </c>
      <c r="F2" s="187"/>
      <c r="J2" s="51"/>
    </row>
    <row r="3" spans="1:12" x14ac:dyDescent="0.25">
      <c r="A3" t="s">
        <v>4</v>
      </c>
      <c r="C3" s="1" t="s">
        <v>5</v>
      </c>
    </row>
    <row r="4" spans="1:12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x14ac:dyDescent="0.25">
      <c r="A5" s="339" t="s">
        <v>169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ht="15.75" thickBot="1" x14ac:dyDescent="0.3">
      <c r="E6" s="19"/>
      <c r="F6" s="18"/>
    </row>
    <row r="7" spans="1:12" ht="18.75" customHeight="1" x14ac:dyDescent="0.25">
      <c r="A7" s="340" t="s">
        <v>7</v>
      </c>
      <c r="B7" s="342" t="s">
        <v>8</v>
      </c>
      <c r="C7" s="344" t="s">
        <v>9</v>
      </c>
      <c r="D7" s="344"/>
      <c r="E7" s="344" t="s">
        <v>10</v>
      </c>
      <c r="F7" s="344"/>
      <c r="G7" s="344" t="s">
        <v>11</v>
      </c>
      <c r="H7" s="344"/>
      <c r="I7" s="344"/>
      <c r="J7" s="344"/>
      <c r="K7" s="342" t="s">
        <v>12</v>
      </c>
      <c r="L7" s="345" t="s">
        <v>13</v>
      </c>
    </row>
    <row r="8" spans="1:12" s="210" customFormat="1" ht="28.5" customHeight="1" x14ac:dyDescent="0.25">
      <c r="A8" s="341"/>
      <c r="B8" s="343"/>
      <c r="C8" s="125" t="s">
        <v>14</v>
      </c>
      <c r="D8" s="125" t="s">
        <v>15</v>
      </c>
      <c r="E8" s="125" t="s">
        <v>14</v>
      </c>
      <c r="F8" s="125" t="s">
        <v>15</v>
      </c>
      <c r="G8" s="208" t="s">
        <v>16</v>
      </c>
      <c r="H8" s="208" t="s">
        <v>17</v>
      </c>
      <c r="I8" s="208" t="s">
        <v>18</v>
      </c>
      <c r="J8" s="208" t="s">
        <v>19</v>
      </c>
      <c r="K8" s="343"/>
      <c r="L8" s="346"/>
    </row>
    <row r="9" spans="1:12" s="14" customFormat="1" ht="10.5" customHeight="1" x14ac:dyDescent="0.2">
      <c r="A9" s="233">
        <v>1</v>
      </c>
      <c r="B9" s="234">
        <v>2</v>
      </c>
      <c r="C9" s="234">
        <v>3</v>
      </c>
      <c r="D9" s="234">
        <v>4</v>
      </c>
      <c r="E9" s="234">
        <v>5</v>
      </c>
      <c r="F9" s="234">
        <v>6</v>
      </c>
      <c r="G9" s="234">
        <v>7</v>
      </c>
      <c r="H9" s="234">
        <v>8</v>
      </c>
      <c r="I9" s="234">
        <v>9</v>
      </c>
      <c r="J9" s="234">
        <v>10</v>
      </c>
      <c r="K9" s="235">
        <v>11</v>
      </c>
      <c r="L9" s="236">
        <v>12</v>
      </c>
    </row>
    <row r="10" spans="1:12" s="14" customFormat="1" x14ac:dyDescent="0.2">
      <c r="A10" s="237">
        <v>1</v>
      </c>
      <c r="B10" s="238" t="s">
        <v>109</v>
      </c>
      <c r="C10" s="239">
        <v>42044</v>
      </c>
      <c r="D10" s="240" t="s">
        <v>110</v>
      </c>
      <c r="E10" s="241" t="s">
        <v>111</v>
      </c>
      <c r="F10" s="240" t="s">
        <v>112</v>
      </c>
      <c r="G10" s="242">
        <v>2</v>
      </c>
      <c r="H10" s="242" t="s">
        <v>113</v>
      </c>
      <c r="I10" s="243">
        <v>7000000</v>
      </c>
      <c r="J10" s="243">
        <f>G10*I10</f>
        <v>14000000</v>
      </c>
      <c r="K10" s="350" t="s">
        <v>114</v>
      </c>
      <c r="L10" s="353" t="s">
        <v>115</v>
      </c>
    </row>
    <row r="11" spans="1:12" s="14" customFormat="1" x14ac:dyDescent="0.2">
      <c r="A11" s="244"/>
      <c r="B11" s="245" t="s">
        <v>123</v>
      </c>
      <c r="C11" s="246">
        <v>41696</v>
      </c>
      <c r="D11" s="247" t="s">
        <v>25</v>
      </c>
      <c r="E11" s="248" t="s">
        <v>26</v>
      </c>
      <c r="F11" s="247" t="s">
        <v>27</v>
      </c>
      <c r="G11" s="244">
        <v>40</v>
      </c>
      <c r="H11" s="244" t="s">
        <v>24</v>
      </c>
      <c r="I11" s="249">
        <v>761250</v>
      </c>
      <c r="J11" s="250">
        <f>G11*I11</f>
        <v>30450000</v>
      </c>
      <c r="K11" s="352"/>
      <c r="L11" s="355"/>
    </row>
    <row r="12" spans="1:12" s="14" customFormat="1" ht="94.5" customHeight="1" x14ac:dyDescent="0.2">
      <c r="A12" s="244">
        <v>2</v>
      </c>
      <c r="B12" s="251" t="s">
        <v>116</v>
      </c>
      <c r="C12" s="252">
        <v>42030</v>
      </c>
      <c r="D12" s="253" t="s">
        <v>117</v>
      </c>
      <c r="E12" s="254" t="s">
        <v>118</v>
      </c>
      <c r="F12" s="253" t="s">
        <v>119</v>
      </c>
      <c r="G12" s="244">
        <v>1</v>
      </c>
      <c r="H12" s="244" t="s">
        <v>120</v>
      </c>
      <c r="I12" s="249">
        <v>116660000</v>
      </c>
      <c r="J12" s="250">
        <f>G12*I12</f>
        <v>116660000</v>
      </c>
      <c r="K12" s="255" t="s">
        <v>121</v>
      </c>
      <c r="L12" s="256" t="s">
        <v>122</v>
      </c>
    </row>
    <row r="13" spans="1:12" s="14" customFormat="1" x14ac:dyDescent="0.2">
      <c r="A13" s="244">
        <v>3</v>
      </c>
      <c r="B13" s="245" t="s">
        <v>126</v>
      </c>
      <c r="C13" s="252">
        <v>42059</v>
      </c>
      <c r="D13" s="253" t="s">
        <v>127</v>
      </c>
      <c r="E13" s="254" t="s">
        <v>128</v>
      </c>
      <c r="F13" s="253" t="s">
        <v>129</v>
      </c>
      <c r="G13" s="257">
        <v>2</v>
      </c>
      <c r="H13" s="257" t="s">
        <v>24</v>
      </c>
      <c r="I13" s="250">
        <v>6150000</v>
      </c>
      <c r="J13" s="250">
        <f t="shared" ref="J13:J18" si="0">G13*I13</f>
        <v>12300000</v>
      </c>
      <c r="K13" s="352" t="s">
        <v>114</v>
      </c>
      <c r="L13" s="355" t="s">
        <v>144</v>
      </c>
    </row>
    <row r="14" spans="1:12" s="14" customFormat="1" x14ac:dyDescent="0.2">
      <c r="A14" s="244"/>
      <c r="B14" s="245" t="s">
        <v>130</v>
      </c>
      <c r="C14" s="252">
        <v>42059</v>
      </c>
      <c r="D14" s="253" t="s">
        <v>127</v>
      </c>
      <c r="E14" s="254" t="s">
        <v>128</v>
      </c>
      <c r="F14" s="253" t="s">
        <v>129</v>
      </c>
      <c r="G14" s="257">
        <v>2</v>
      </c>
      <c r="H14" s="257" t="s">
        <v>24</v>
      </c>
      <c r="I14" s="250">
        <v>1950000</v>
      </c>
      <c r="J14" s="250">
        <f t="shared" si="0"/>
        <v>3900000</v>
      </c>
      <c r="K14" s="352"/>
      <c r="L14" s="355"/>
    </row>
    <row r="15" spans="1:12" s="14" customFormat="1" ht="19.5" customHeight="1" x14ac:dyDescent="0.2">
      <c r="A15" s="244"/>
      <c r="B15" s="245" t="s">
        <v>131</v>
      </c>
      <c r="C15" s="252">
        <v>42059</v>
      </c>
      <c r="D15" s="253" t="s">
        <v>127</v>
      </c>
      <c r="E15" s="254" t="s">
        <v>128</v>
      </c>
      <c r="F15" s="253" t="s">
        <v>129</v>
      </c>
      <c r="G15" s="257">
        <v>4</v>
      </c>
      <c r="H15" s="257" t="s">
        <v>24</v>
      </c>
      <c r="I15" s="250">
        <v>5500000</v>
      </c>
      <c r="J15" s="250">
        <f t="shared" si="0"/>
        <v>22000000</v>
      </c>
      <c r="K15" s="352"/>
      <c r="L15" s="355"/>
    </row>
    <row r="16" spans="1:12" s="14" customFormat="1" x14ac:dyDescent="0.2">
      <c r="A16" s="244"/>
      <c r="B16" s="245" t="s">
        <v>139</v>
      </c>
      <c r="C16" s="252">
        <v>42059</v>
      </c>
      <c r="D16" s="253" t="s">
        <v>127</v>
      </c>
      <c r="E16" s="254" t="s">
        <v>128</v>
      </c>
      <c r="F16" s="253" t="s">
        <v>129</v>
      </c>
      <c r="G16" s="257">
        <v>2</v>
      </c>
      <c r="H16" s="257" t="s">
        <v>24</v>
      </c>
      <c r="I16" s="250">
        <v>9300000</v>
      </c>
      <c r="J16" s="250">
        <f t="shared" si="0"/>
        <v>18600000</v>
      </c>
      <c r="K16" s="352"/>
      <c r="L16" s="355"/>
    </row>
    <row r="17" spans="1:15" s="14" customFormat="1" x14ac:dyDescent="0.2">
      <c r="A17" s="244"/>
      <c r="B17" s="245" t="s">
        <v>140</v>
      </c>
      <c r="C17" s="252">
        <v>42059</v>
      </c>
      <c r="D17" s="253" t="s">
        <v>127</v>
      </c>
      <c r="E17" s="254" t="s">
        <v>128</v>
      </c>
      <c r="F17" s="253" t="s">
        <v>129</v>
      </c>
      <c r="G17" s="257">
        <v>1</v>
      </c>
      <c r="H17" s="257" t="s">
        <v>24</v>
      </c>
      <c r="I17" s="250">
        <v>8800000</v>
      </c>
      <c r="J17" s="250">
        <f t="shared" si="0"/>
        <v>8800000</v>
      </c>
      <c r="K17" s="352"/>
      <c r="L17" s="355"/>
    </row>
    <row r="18" spans="1:15" s="14" customFormat="1" ht="14.25" customHeight="1" x14ac:dyDescent="0.2">
      <c r="A18" s="244"/>
      <c r="B18" s="245" t="s">
        <v>141</v>
      </c>
      <c r="C18" s="252">
        <v>42059</v>
      </c>
      <c r="D18" s="253" t="s">
        <v>127</v>
      </c>
      <c r="E18" s="254" t="s">
        <v>128</v>
      </c>
      <c r="F18" s="253" t="s">
        <v>129</v>
      </c>
      <c r="G18" s="244">
        <v>6</v>
      </c>
      <c r="H18" s="244" t="s">
        <v>24</v>
      </c>
      <c r="I18" s="249">
        <v>4000000</v>
      </c>
      <c r="J18" s="250">
        <f t="shared" si="0"/>
        <v>24000000</v>
      </c>
      <c r="K18" s="352"/>
      <c r="L18" s="355"/>
    </row>
    <row r="19" spans="1:15" s="14" customFormat="1" ht="14.25" customHeight="1" x14ac:dyDescent="0.2">
      <c r="A19" s="244"/>
      <c r="B19" s="245" t="s">
        <v>142</v>
      </c>
      <c r="C19" s="252"/>
      <c r="D19" s="253"/>
      <c r="E19" s="254" t="s">
        <v>128</v>
      </c>
      <c r="F19" s="253" t="s">
        <v>146</v>
      </c>
      <c r="G19" s="244"/>
      <c r="H19" s="244"/>
      <c r="I19" s="249"/>
      <c r="J19" s="250">
        <v>400000</v>
      </c>
      <c r="K19" s="352"/>
      <c r="L19" s="355"/>
    </row>
    <row r="20" spans="1:15" s="14" customFormat="1" ht="31.5" customHeight="1" x14ac:dyDescent="0.2">
      <c r="A20" s="244">
        <v>4</v>
      </c>
      <c r="B20" s="245" t="s">
        <v>132</v>
      </c>
      <c r="C20" s="252">
        <v>42081</v>
      </c>
      <c r="D20" s="253" t="s">
        <v>134</v>
      </c>
      <c r="E20" s="254" t="s">
        <v>135</v>
      </c>
      <c r="F20" s="253" t="s">
        <v>136</v>
      </c>
      <c r="G20" s="244">
        <v>1</v>
      </c>
      <c r="H20" s="244" t="s">
        <v>24</v>
      </c>
      <c r="I20" s="249">
        <v>296550000</v>
      </c>
      <c r="J20" s="250">
        <f>G20*I20</f>
        <v>296550000</v>
      </c>
      <c r="K20" s="352" t="s">
        <v>137</v>
      </c>
      <c r="L20" s="359" t="s">
        <v>145</v>
      </c>
    </row>
    <row r="21" spans="1:15" s="14" customFormat="1" ht="46.5" customHeight="1" x14ac:dyDescent="0.2">
      <c r="A21" s="244"/>
      <c r="B21" s="245" t="s">
        <v>133</v>
      </c>
      <c r="C21" s="252">
        <v>42081</v>
      </c>
      <c r="D21" s="253" t="s">
        <v>134</v>
      </c>
      <c r="E21" s="254" t="s">
        <v>135</v>
      </c>
      <c r="F21" s="253" t="s">
        <v>136</v>
      </c>
      <c r="G21" s="244">
        <v>2</v>
      </c>
      <c r="H21" s="244" t="s">
        <v>24</v>
      </c>
      <c r="I21" s="249">
        <v>185830000</v>
      </c>
      <c r="J21" s="250">
        <f>G21*I21</f>
        <v>371660000</v>
      </c>
      <c r="K21" s="352"/>
      <c r="L21" s="359"/>
    </row>
    <row r="22" spans="1:15" s="14" customFormat="1" ht="14.25" customHeight="1" x14ac:dyDescent="0.2">
      <c r="A22" s="244"/>
      <c r="B22" s="245" t="s">
        <v>142</v>
      </c>
      <c r="C22" s="252"/>
      <c r="D22" s="253"/>
      <c r="E22" s="254" t="s">
        <v>128</v>
      </c>
      <c r="F22" s="253" t="s">
        <v>143</v>
      </c>
      <c r="G22" s="244"/>
      <c r="H22" s="244"/>
      <c r="I22" s="249"/>
      <c r="J22" s="250">
        <v>805000</v>
      </c>
      <c r="K22" s="352"/>
      <c r="L22" s="355"/>
    </row>
    <row r="23" spans="1:15" s="14" customFormat="1" ht="81" customHeight="1" x14ac:dyDescent="0.2">
      <c r="A23" s="244">
        <v>5</v>
      </c>
      <c r="B23" s="251" t="s">
        <v>157</v>
      </c>
      <c r="C23" s="252">
        <v>42030</v>
      </c>
      <c r="D23" s="253" t="s">
        <v>117</v>
      </c>
      <c r="E23" s="254" t="s">
        <v>150</v>
      </c>
      <c r="F23" s="253" t="s">
        <v>151</v>
      </c>
      <c r="G23" s="244">
        <v>1</v>
      </c>
      <c r="H23" s="244" t="s">
        <v>120</v>
      </c>
      <c r="I23" s="249">
        <v>6140000</v>
      </c>
      <c r="J23" s="250">
        <f>G23*I23</f>
        <v>6140000</v>
      </c>
      <c r="K23" s="255" t="s">
        <v>121</v>
      </c>
      <c r="L23" s="256" t="s">
        <v>152</v>
      </c>
    </row>
    <row r="24" spans="1:15" s="14" customFormat="1" ht="48.75" customHeight="1" x14ac:dyDescent="0.2">
      <c r="A24" s="258">
        <v>6</v>
      </c>
      <c r="B24" s="259" t="s">
        <v>158</v>
      </c>
      <c r="C24" s="260">
        <v>42047</v>
      </c>
      <c r="D24" s="261" t="s">
        <v>156</v>
      </c>
      <c r="E24" s="262" t="s">
        <v>153</v>
      </c>
      <c r="F24" s="261" t="s">
        <v>154</v>
      </c>
      <c r="G24" s="258">
        <v>1</v>
      </c>
      <c r="H24" s="258" t="s">
        <v>120</v>
      </c>
      <c r="I24" s="263">
        <v>138510000</v>
      </c>
      <c r="J24" s="264">
        <f>G24*I24</f>
        <v>138510000</v>
      </c>
      <c r="K24" s="265" t="s">
        <v>20</v>
      </c>
      <c r="L24" s="266" t="s">
        <v>167</v>
      </c>
    </row>
    <row r="25" spans="1:15" s="14" customFormat="1" ht="14.25" customHeight="1" x14ac:dyDescent="0.2">
      <c r="A25" s="369">
        <v>7</v>
      </c>
      <c r="B25" s="251" t="s">
        <v>159</v>
      </c>
      <c r="C25" s="371">
        <v>42258</v>
      </c>
      <c r="D25" s="372" t="s">
        <v>160</v>
      </c>
      <c r="E25" s="374" t="s">
        <v>161</v>
      </c>
      <c r="F25" s="372" t="s">
        <v>162</v>
      </c>
      <c r="G25" s="244"/>
      <c r="H25" s="244"/>
      <c r="I25" s="249"/>
      <c r="J25" s="264"/>
      <c r="K25" s="372" t="s">
        <v>165</v>
      </c>
      <c r="L25" s="355" t="s">
        <v>166</v>
      </c>
    </row>
    <row r="26" spans="1:15" s="14" customFormat="1" ht="14.25" customHeight="1" x14ac:dyDescent="0.2">
      <c r="A26" s="369"/>
      <c r="B26" s="268" t="s">
        <v>163</v>
      </c>
      <c r="C26" s="369"/>
      <c r="D26" s="372"/>
      <c r="E26" s="369"/>
      <c r="F26" s="372"/>
      <c r="G26" s="244">
        <v>1</v>
      </c>
      <c r="H26" s="244" t="s">
        <v>24</v>
      </c>
      <c r="I26" s="249">
        <v>16250000</v>
      </c>
      <c r="J26" s="264">
        <f>G26*I26</f>
        <v>16250000</v>
      </c>
      <c r="K26" s="372"/>
      <c r="L26" s="355"/>
    </row>
    <row r="27" spans="1:15" s="14" customFormat="1" ht="39" customHeight="1" x14ac:dyDescent="0.2">
      <c r="A27" s="370"/>
      <c r="B27" s="269" t="s">
        <v>164</v>
      </c>
      <c r="C27" s="370"/>
      <c r="D27" s="373"/>
      <c r="E27" s="370"/>
      <c r="F27" s="373"/>
      <c r="G27" s="270">
        <v>1</v>
      </c>
      <c r="H27" s="270" t="s">
        <v>24</v>
      </c>
      <c r="I27" s="271">
        <v>35750000</v>
      </c>
      <c r="J27" s="272">
        <f>G27*I27</f>
        <v>35750000</v>
      </c>
      <c r="K27" s="373"/>
      <c r="L27" s="360"/>
    </row>
    <row r="28" spans="1:15" ht="15.75" thickBot="1" x14ac:dyDescent="0.3">
      <c r="A28" s="347" t="s">
        <v>11</v>
      </c>
      <c r="B28" s="348"/>
      <c r="C28" s="348"/>
      <c r="D28" s="348"/>
      <c r="E28" s="348"/>
      <c r="F28" s="348"/>
      <c r="G28" s="348"/>
      <c r="H28" s="348"/>
      <c r="I28" s="349"/>
      <c r="J28" s="186">
        <f>SUM(J10:J27)</f>
        <v>1116775000</v>
      </c>
      <c r="K28" s="141"/>
      <c r="L28" s="142"/>
    </row>
    <row r="29" spans="1:15" ht="6" customHeight="1" x14ac:dyDescent="0.25">
      <c r="F29" s="200"/>
    </row>
    <row r="30" spans="1:15" x14ac:dyDescent="0.25">
      <c r="B30" s="184"/>
      <c r="C30"/>
      <c r="E30"/>
      <c r="F30" s="177"/>
      <c r="G30"/>
      <c r="H30"/>
      <c r="J30" s="180"/>
      <c r="K30" s="203" t="s">
        <v>170</v>
      </c>
      <c r="L30" s="180"/>
      <c r="M30" s="29"/>
      <c r="N30" s="29"/>
      <c r="O30" s="29"/>
    </row>
    <row r="31" spans="1:15" ht="5.25" customHeight="1" x14ac:dyDescent="0.25">
      <c r="B31" s="185" t="s">
        <v>22</v>
      </c>
      <c r="C31"/>
      <c r="E31"/>
      <c r="F31" s="177"/>
      <c r="G31"/>
      <c r="H31"/>
      <c r="K31" s="185"/>
      <c r="M31" s="30"/>
      <c r="N31" s="30"/>
      <c r="O31" s="30"/>
    </row>
    <row r="32" spans="1:15" x14ac:dyDescent="0.25">
      <c r="A32" s="180"/>
      <c r="B32" s="31" t="s">
        <v>23</v>
      </c>
      <c r="C32" s="180"/>
      <c r="D32" s="180"/>
      <c r="E32" s="180"/>
      <c r="F32" s="178"/>
      <c r="G32" s="180"/>
      <c r="H32" s="180"/>
      <c r="I32" s="177"/>
      <c r="J32" s="180"/>
      <c r="K32" s="31" t="s">
        <v>40</v>
      </c>
      <c r="L32" s="180"/>
      <c r="M32" s="192"/>
      <c r="N32" s="20"/>
    </row>
    <row r="33" spans="1:14" x14ac:dyDescent="0.25">
      <c r="A33" s="180"/>
      <c r="B33" s="31" t="s">
        <v>20</v>
      </c>
      <c r="C33" s="180"/>
      <c r="D33" s="180"/>
      <c r="E33" s="180"/>
      <c r="F33" s="178"/>
      <c r="G33" s="180"/>
      <c r="H33" s="180"/>
      <c r="I33" s="177"/>
      <c r="J33" s="180"/>
      <c r="K33" s="31"/>
      <c r="L33" s="180"/>
      <c r="M33" s="192"/>
      <c r="N33" s="20"/>
    </row>
    <row r="34" spans="1:14" x14ac:dyDescent="0.25">
      <c r="A34" s="180"/>
      <c r="B34" s="193"/>
      <c r="C34" s="180"/>
      <c r="D34" s="180"/>
      <c r="E34" s="180"/>
      <c r="F34" s="177"/>
      <c r="G34" s="177"/>
      <c r="H34" s="177"/>
      <c r="I34" s="177"/>
      <c r="J34" s="180"/>
      <c r="K34" s="193"/>
      <c r="L34" s="180"/>
      <c r="M34" s="194"/>
      <c r="N34" s="29"/>
    </row>
    <row r="35" spans="1:14" x14ac:dyDescent="0.25">
      <c r="A35" s="180"/>
      <c r="B35" s="31"/>
      <c r="C35" s="180"/>
      <c r="D35" s="180"/>
      <c r="E35" s="180"/>
      <c r="F35" s="182"/>
      <c r="G35" s="177"/>
      <c r="H35" s="177"/>
      <c r="I35" s="179"/>
      <c r="J35" s="180"/>
      <c r="K35" s="31"/>
      <c r="L35" s="180"/>
      <c r="M35" s="192"/>
      <c r="N35" s="20"/>
    </row>
    <row r="36" spans="1:14" x14ac:dyDescent="0.25">
      <c r="A36" s="180"/>
      <c r="B36" s="31"/>
      <c r="C36" s="181"/>
      <c r="D36" s="180"/>
      <c r="E36" s="181"/>
      <c r="F36" s="179"/>
      <c r="G36" s="182"/>
      <c r="H36" s="182"/>
      <c r="I36" s="182"/>
      <c r="J36" s="180"/>
      <c r="K36" s="31"/>
      <c r="L36" s="180"/>
      <c r="M36" s="192"/>
      <c r="N36" s="20"/>
    </row>
    <row r="37" spans="1:14" x14ac:dyDescent="0.25">
      <c r="A37" s="180"/>
      <c r="B37" s="195" t="s">
        <v>92</v>
      </c>
      <c r="C37" s="181"/>
      <c r="D37" s="180"/>
      <c r="E37" s="181"/>
      <c r="F37" s="182"/>
      <c r="G37" s="182"/>
      <c r="H37" s="182"/>
      <c r="I37" s="177"/>
      <c r="J37" s="180"/>
      <c r="K37" s="195" t="s">
        <v>39</v>
      </c>
      <c r="L37" s="180"/>
      <c r="M37" s="192"/>
      <c r="N37" s="20"/>
    </row>
    <row r="38" spans="1:14" x14ac:dyDescent="0.25">
      <c r="A38" s="180"/>
      <c r="B38" s="197" t="s">
        <v>94</v>
      </c>
      <c r="C38" s="181"/>
      <c r="D38" s="180"/>
      <c r="E38" s="181"/>
      <c r="F38" s="196"/>
      <c r="G38" s="182"/>
      <c r="H38" s="182"/>
      <c r="I38" s="177"/>
      <c r="J38" s="180"/>
      <c r="K38" s="31" t="s">
        <v>41</v>
      </c>
      <c r="L38" s="180"/>
      <c r="M38" s="192"/>
      <c r="N38" s="20"/>
    </row>
    <row r="39" spans="1:14" x14ac:dyDescent="0.25">
      <c r="A39" s="180"/>
      <c r="B39" s="197"/>
      <c r="C39" s="181"/>
      <c r="D39" s="180"/>
      <c r="E39" s="181"/>
      <c r="F39" s="180"/>
      <c r="G39" s="181"/>
      <c r="H39" s="181"/>
      <c r="I39" s="180"/>
      <c r="J39" s="180"/>
      <c r="K39" s="180"/>
      <c r="L39" s="180"/>
      <c r="M39" s="180"/>
    </row>
    <row r="40" spans="1:14" x14ac:dyDescent="0.25">
      <c r="A40" s="180"/>
      <c r="B40" s="180"/>
      <c r="C40" s="181"/>
      <c r="D40" s="180"/>
      <c r="E40" s="181"/>
      <c r="F40" s="180"/>
      <c r="G40" s="181"/>
      <c r="H40" s="181"/>
      <c r="I40" s="180"/>
      <c r="J40" s="180"/>
      <c r="K40" s="180"/>
      <c r="L40" s="180"/>
      <c r="M40" s="180"/>
    </row>
    <row r="41" spans="1:14" x14ac:dyDescent="0.25">
      <c r="G41" s="181"/>
      <c r="H41" s="181"/>
      <c r="I41" s="180"/>
    </row>
    <row r="42" spans="1:14" x14ac:dyDescent="0.25">
      <c r="B42" s="209"/>
      <c r="C42" s="209"/>
      <c r="D42" s="209"/>
      <c r="E42" s="209"/>
      <c r="G42" s="183"/>
      <c r="H42" s="181"/>
      <c r="I42" s="180"/>
    </row>
    <row r="43" spans="1:14" x14ac:dyDescent="0.25">
      <c r="B43" s="210"/>
      <c r="D43" s="210"/>
      <c r="F43" s="209"/>
    </row>
    <row r="44" spans="1:14" x14ac:dyDescent="0.25">
      <c r="B44" s="210"/>
      <c r="D44" s="210"/>
      <c r="F44" s="210"/>
    </row>
    <row r="45" spans="1:14" x14ac:dyDescent="0.25">
      <c r="F45" s="210"/>
    </row>
  </sheetData>
  <mergeCells count="23">
    <mergeCell ref="L25:L27"/>
    <mergeCell ref="A25:A27"/>
    <mergeCell ref="A28:I28"/>
    <mergeCell ref="C25:C27"/>
    <mergeCell ref="D25:D27"/>
    <mergeCell ref="E25:E27"/>
    <mergeCell ref="F25:F27"/>
    <mergeCell ref="K25:K27"/>
    <mergeCell ref="K10:K11"/>
    <mergeCell ref="L10:L11"/>
    <mergeCell ref="K13:K19"/>
    <mergeCell ref="L13:L19"/>
    <mergeCell ref="K20:K22"/>
    <mergeCell ref="L20:L22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rintOptions horizontalCentered="1"/>
  <pageMargins left="0.31496062992125984" right="1.1023622047244095" top="0.43307086614173229" bottom="1.3385826771653544" header="0" footer="0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6" workbookViewId="0">
      <selection activeCell="J16" sqref="J16"/>
    </sheetView>
  </sheetViews>
  <sheetFormatPr defaultRowHeight="15" x14ac:dyDescent="0.25"/>
  <cols>
    <col min="1" max="1" width="4.5703125" customWidth="1"/>
    <col min="2" max="2" width="27.5703125" customWidth="1"/>
    <col min="3" max="3" width="10.42578125" style="207" customWidth="1"/>
    <col min="4" max="4" width="29.5703125" customWidth="1"/>
    <col min="5" max="5" width="12.28515625" style="207" customWidth="1"/>
    <col min="6" max="6" width="18.42578125" customWidth="1"/>
    <col min="7" max="7" width="10.85546875" style="207" customWidth="1"/>
    <col min="8" max="8" width="7" style="207" bestFit="1" customWidth="1"/>
    <col min="9" max="9" width="12.5703125" bestFit="1" customWidth="1"/>
    <col min="10" max="10" width="16.140625" customWidth="1"/>
    <col min="11" max="11" width="14.7109375" customWidth="1"/>
    <col min="12" max="12" width="21.85546875" customWidth="1"/>
    <col min="13" max="13" width="4.28515625" customWidth="1"/>
    <col min="14" max="14" width="24.85546875" customWidth="1"/>
  </cols>
  <sheetData>
    <row r="1" spans="1:12" x14ac:dyDescent="0.25">
      <c r="A1" t="s">
        <v>0</v>
      </c>
      <c r="C1" s="1" t="s">
        <v>1</v>
      </c>
    </row>
    <row r="2" spans="1:12" x14ac:dyDescent="0.25">
      <c r="A2" t="s">
        <v>2</v>
      </c>
      <c r="C2" s="1" t="s">
        <v>3</v>
      </c>
      <c r="F2" s="187"/>
      <c r="J2" s="51"/>
    </row>
    <row r="3" spans="1:12" x14ac:dyDescent="0.25">
      <c r="A3" t="s">
        <v>4</v>
      </c>
      <c r="C3" s="1" t="s">
        <v>5</v>
      </c>
    </row>
    <row r="4" spans="1:12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x14ac:dyDescent="0.25">
      <c r="A5" s="339" t="s">
        <v>155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ht="15.75" thickBot="1" x14ac:dyDescent="0.3">
      <c r="E6" s="19"/>
      <c r="F6" s="18"/>
    </row>
    <row r="7" spans="1:12" ht="18.75" customHeight="1" x14ac:dyDescent="0.25">
      <c r="A7" s="340" t="s">
        <v>7</v>
      </c>
      <c r="B7" s="342" t="s">
        <v>8</v>
      </c>
      <c r="C7" s="344" t="s">
        <v>9</v>
      </c>
      <c r="D7" s="344"/>
      <c r="E7" s="344" t="s">
        <v>10</v>
      </c>
      <c r="F7" s="344"/>
      <c r="G7" s="344" t="s">
        <v>11</v>
      </c>
      <c r="H7" s="344"/>
      <c r="I7" s="344"/>
      <c r="J7" s="344"/>
      <c r="K7" s="342" t="s">
        <v>12</v>
      </c>
      <c r="L7" s="345" t="s">
        <v>13</v>
      </c>
    </row>
    <row r="8" spans="1:12" s="207" customFormat="1" ht="28.5" customHeight="1" x14ac:dyDescent="0.25">
      <c r="A8" s="341"/>
      <c r="B8" s="343"/>
      <c r="C8" s="125" t="s">
        <v>14</v>
      </c>
      <c r="D8" s="125" t="s">
        <v>15</v>
      </c>
      <c r="E8" s="125" t="s">
        <v>14</v>
      </c>
      <c r="F8" s="125" t="s">
        <v>15</v>
      </c>
      <c r="G8" s="204" t="s">
        <v>16</v>
      </c>
      <c r="H8" s="204" t="s">
        <v>17</v>
      </c>
      <c r="I8" s="204" t="s">
        <v>18</v>
      </c>
      <c r="J8" s="204" t="s">
        <v>19</v>
      </c>
      <c r="K8" s="343"/>
      <c r="L8" s="346"/>
    </row>
    <row r="9" spans="1:12" s="14" customFormat="1" ht="12.75" x14ac:dyDescent="0.2">
      <c r="A9" s="10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1">
        <v>11</v>
      </c>
      <c r="L9" s="13">
        <v>12</v>
      </c>
    </row>
    <row r="10" spans="1:12" s="14" customFormat="1" ht="111" customHeight="1" x14ac:dyDescent="0.2">
      <c r="A10" s="139">
        <v>1</v>
      </c>
      <c r="B10" s="137" t="s">
        <v>157</v>
      </c>
      <c r="C10" s="128">
        <v>42030</v>
      </c>
      <c r="D10" s="129" t="s">
        <v>117</v>
      </c>
      <c r="E10" s="130" t="s">
        <v>150</v>
      </c>
      <c r="F10" s="129" t="s">
        <v>151</v>
      </c>
      <c r="G10" s="126">
        <v>1</v>
      </c>
      <c r="H10" s="126" t="s">
        <v>120</v>
      </c>
      <c r="I10" s="136">
        <v>6140000</v>
      </c>
      <c r="J10" s="132">
        <f>G10*I10</f>
        <v>6140000</v>
      </c>
      <c r="K10" s="138" t="s">
        <v>121</v>
      </c>
      <c r="L10" s="205" t="s">
        <v>152</v>
      </c>
    </row>
    <row r="11" spans="1:12" s="14" customFormat="1" ht="60.75" customHeight="1" x14ac:dyDescent="0.2">
      <c r="A11" s="211">
        <v>2</v>
      </c>
      <c r="B11" s="212" t="s">
        <v>158</v>
      </c>
      <c r="C11" s="213">
        <v>42047</v>
      </c>
      <c r="D11" s="214" t="s">
        <v>156</v>
      </c>
      <c r="E11" s="215" t="s">
        <v>153</v>
      </c>
      <c r="F11" s="214" t="s">
        <v>154</v>
      </c>
      <c r="G11" s="115">
        <v>1</v>
      </c>
      <c r="H11" s="115" t="s">
        <v>120</v>
      </c>
      <c r="I11" s="116">
        <v>138510000</v>
      </c>
      <c r="J11" s="218">
        <f>G11*I11</f>
        <v>138510000</v>
      </c>
      <c r="K11" s="216" t="s">
        <v>20</v>
      </c>
      <c r="L11" s="217" t="s">
        <v>167</v>
      </c>
    </row>
    <row r="12" spans="1:12" s="14" customFormat="1" ht="19.5" customHeight="1" x14ac:dyDescent="0.2">
      <c r="A12" s="375">
        <v>3</v>
      </c>
      <c r="B12" s="227" t="s">
        <v>159</v>
      </c>
      <c r="C12" s="385">
        <v>42258</v>
      </c>
      <c r="D12" s="381" t="s">
        <v>160</v>
      </c>
      <c r="E12" s="384" t="s">
        <v>161</v>
      </c>
      <c r="F12" s="381" t="s">
        <v>162</v>
      </c>
      <c r="G12" s="171"/>
      <c r="H12" s="225"/>
      <c r="I12" s="222"/>
      <c r="J12" s="219"/>
      <c r="K12" s="378" t="s">
        <v>165</v>
      </c>
      <c r="L12" s="366" t="s">
        <v>166</v>
      </c>
    </row>
    <row r="13" spans="1:12" s="14" customFormat="1" ht="15" customHeight="1" x14ac:dyDescent="0.2">
      <c r="A13" s="376"/>
      <c r="B13" s="228" t="s">
        <v>163</v>
      </c>
      <c r="C13" s="376"/>
      <c r="D13" s="382"/>
      <c r="E13" s="376"/>
      <c r="F13" s="382"/>
      <c r="G13" s="25">
        <v>1</v>
      </c>
      <c r="H13" s="104" t="s">
        <v>24</v>
      </c>
      <c r="I13" s="223">
        <v>16250000</v>
      </c>
      <c r="J13" s="220">
        <f>G13*I13</f>
        <v>16250000</v>
      </c>
      <c r="K13" s="379"/>
      <c r="L13" s="356"/>
    </row>
    <row r="14" spans="1:12" s="14" customFormat="1" ht="57.75" customHeight="1" x14ac:dyDescent="0.2">
      <c r="A14" s="377"/>
      <c r="B14" s="229" t="s">
        <v>164</v>
      </c>
      <c r="C14" s="377"/>
      <c r="D14" s="383"/>
      <c r="E14" s="377"/>
      <c r="F14" s="383"/>
      <c r="G14" s="147">
        <v>1</v>
      </c>
      <c r="H14" s="226" t="s">
        <v>24</v>
      </c>
      <c r="I14" s="224">
        <v>35750000</v>
      </c>
      <c r="J14" s="221">
        <f>G14*I14</f>
        <v>35750000</v>
      </c>
      <c r="K14" s="380"/>
      <c r="L14" s="367"/>
    </row>
    <row r="15" spans="1:12" ht="15.75" thickBot="1" x14ac:dyDescent="0.3">
      <c r="A15" s="347" t="s">
        <v>11</v>
      </c>
      <c r="B15" s="348"/>
      <c r="C15" s="348"/>
      <c r="D15" s="348"/>
      <c r="E15" s="348"/>
      <c r="F15" s="348"/>
      <c r="G15" s="348"/>
      <c r="H15" s="348"/>
      <c r="I15" s="349"/>
      <c r="J15" s="186">
        <f>SUM(J10:J14)</f>
        <v>196650000</v>
      </c>
      <c r="K15" s="141"/>
      <c r="L15" s="142"/>
    </row>
    <row r="16" spans="1:12" ht="6" customHeight="1" x14ac:dyDescent="0.25">
      <c r="F16" s="200"/>
    </row>
    <row r="17" spans="1:15" x14ac:dyDescent="0.25">
      <c r="B17" s="184"/>
      <c r="C17"/>
      <c r="E17"/>
      <c r="F17" s="177"/>
      <c r="G17"/>
      <c r="H17"/>
      <c r="J17" s="180"/>
      <c r="K17" s="203" t="s">
        <v>168</v>
      </c>
      <c r="L17" s="180"/>
      <c r="M17" s="29"/>
      <c r="N17" s="29"/>
      <c r="O17" s="29"/>
    </row>
    <row r="18" spans="1:15" ht="5.25" customHeight="1" x14ac:dyDescent="0.25">
      <c r="B18" s="185" t="s">
        <v>22</v>
      </c>
      <c r="C18"/>
      <c r="E18"/>
      <c r="F18" s="177"/>
      <c r="G18"/>
      <c r="H18"/>
      <c r="K18" s="185"/>
      <c r="M18" s="30"/>
      <c r="N18" s="30"/>
      <c r="O18" s="30"/>
    </row>
    <row r="19" spans="1:15" x14ac:dyDescent="0.25">
      <c r="A19" s="180"/>
      <c r="B19" s="31" t="s">
        <v>23</v>
      </c>
      <c r="C19" s="180"/>
      <c r="D19" s="180"/>
      <c r="E19" s="180"/>
      <c r="F19" s="178"/>
      <c r="G19" s="180"/>
      <c r="H19" s="180"/>
      <c r="I19" s="177"/>
      <c r="J19" s="180"/>
      <c r="K19" s="31" t="s">
        <v>40</v>
      </c>
      <c r="L19" s="180"/>
      <c r="M19" s="192"/>
      <c r="N19" s="20"/>
    </row>
    <row r="20" spans="1:15" x14ac:dyDescent="0.25">
      <c r="A20" s="180"/>
      <c r="B20" s="31" t="s">
        <v>20</v>
      </c>
      <c r="C20" s="180"/>
      <c r="D20" s="180"/>
      <c r="E20" s="180"/>
      <c r="F20" s="178"/>
      <c r="G20" s="180"/>
      <c r="H20" s="180"/>
      <c r="I20" s="177"/>
      <c r="J20" s="180"/>
      <c r="K20" s="31"/>
      <c r="L20" s="180"/>
      <c r="M20" s="192"/>
      <c r="N20" s="20"/>
    </row>
    <row r="21" spans="1:15" x14ac:dyDescent="0.25">
      <c r="A21" s="180"/>
      <c r="B21" s="193"/>
      <c r="C21" s="180"/>
      <c r="D21" s="180"/>
      <c r="E21" s="180"/>
      <c r="F21" s="177"/>
      <c r="G21" s="177"/>
      <c r="H21" s="177"/>
      <c r="I21" s="177"/>
      <c r="J21" s="180"/>
      <c r="K21" s="193"/>
      <c r="L21" s="180"/>
      <c r="M21" s="194"/>
      <c r="N21" s="29"/>
    </row>
    <row r="22" spans="1:15" x14ac:dyDescent="0.25">
      <c r="A22" s="180"/>
      <c r="B22" s="31"/>
      <c r="C22" s="180"/>
      <c r="D22" s="180"/>
      <c r="E22" s="180"/>
      <c r="F22" s="182"/>
      <c r="G22" s="177"/>
      <c r="H22" s="177"/>
      <c r="I22" s="179"/>
      <c r="J22" s="180"/>
      <c r="K22" s="31"/>
      <c r="L22" s="180"/>
      <c r="M22" s="192"/>
      <c r="N22" s="20"/>
    </row>
    <row r="23" spans="1:15" x14ac:dyDescent="0.25">
      <c r="A23" s="180"/>
      <c r="B23" s="31"/>
      <c r="C23" s="181"/>
      <c r="D23" s="180"/>
      <c r="E23" s="181"/>
      <c r="F23" s="179"/>
      <c r="G23" s="182"/>
      <c r="H23" s="182"/>
      <c r="I23" s="182"/>
      <c r="J23" s="180"/>
      <c r="K23" s="31"/>
      <c r="L23" s="180"/>
      <c r="M23" s="192"/>
      <c r="N23" s="20"/>
    </row>
    <row r="24" spans="1:15" x14ac:dyDescent="0.25">
      <c r="A24" s="180"/>
      <c r="B24" s="195" t="s">
        <v>92</v>
      </c>
      <c r="C24" s="181"/>
      <c r="D24" s="180"/>
      <c r="E24" s="181"/>
      <c r="F24" s="182"/>
      <c r="G24" s="182"/>
      <c r="H24" s="182"/>
      <c r="I24" s="177"/>
      <c r="J24" s="180"/>
      <c r="K24" s="195" t="s">
        <v>39</v>
      </c>
      <c r="L24" s="180"/>
      <c r="M24" s="192"/>
      <c r="N24" s="20"/>
    </row>
    <row r="25" spans="1:15" x14ac:dyDescent="0.25">
      <c r="A25" s="180"/>
      <c r="B25" s="197" t="s">
        <v>94</v>
      </c>
      <c r="C25" s="181"/>
      <c r="D25" s="180"/>
      <c r="E25" s="181"/>
      <c r="F25" s="196"/>
      <c r="G25" s="182"/>
      <c r="H25" s="182"/>
      <c r="I25" s="177"/>
      <c r="J25" s="180"/>
      <c r="K25" s="31" t="s">
        <v>41</v>
      </c>
      <c r="L25" s="180"/>
      <c r="M25" s="192"/>
      <c r="N25" s="20"/>
    </row>
    <row r="26" spans="1:15" x14ac:dyDescent="0.25">
      <c r="A26" s="180"/>
      <c r="B26" s="197"/>
      <c r="C26" s="181"/>
      <c r="D26" s="180"/>
      <c r="E26" s="181"/>
      <c r="F26" s="180"/>
      <c r="G26" s="181"/>
      <c r="H26" s="181"/>
      <c r="I26" s="180"/>
      <c r="J26" s="180"/>
      <c r="K26" s="180"/>
      <c r="L26" s="180"/>
      <c r="M26" s="180"/>
    </row>
    <row r="27" spans="1:15" x14ac:dyDescent="0.25">
      <c r="A27" s="180"/>
      <c r="B27" s="180"/>
      <c r="C27" s="181"/>
      <c r="D27" s="180"/>
      <c r="E27" s="181"/>
      <c r="F27" s="180"/>
      <c r="G27" s="181"/>
      <c r="H27" s="181"/>
      <c r="I27" s="180"/>
      <c r="J27" s="180"/>
      <c r="K27" s="180"/>
      <c r="L27" s="180"/>
      <c r="M27" s="180"/>
    </row>
    <row r="28" spans="1:15" x14ac:dyDescent="0.25">
      <c r="G28" s="181"/>
      <c r="H28" s="181"/>
      <c r="I28" s="180"/>
    </row>
    <row r="29" spans="1:15" x14ac:dyDescent="0.25">
      <c r="B29" s="206"/>
      <c r="C29" s="206"/>
      <c r="D29" s="206"/>
      <c r="E29" s="206"/>
      <c r="G29" s="183"/>
      <c r="H29" s="181"/>
      <c r="I29" s="180"/>
    </row>
    <row r="30" spans="1:15" x14ac:dyDescent="0.25">
      <c r="B30" s="207"/>
      <c r="D30" s="207"/>
      <c r="F30" s="206"/>
    </row>
    <row r="31" spans="1:15" x14ac:dyDescent="0.25">
      <c r="B31" s="207"/>
      <c r="D31" s="207"/>
      <c r="F31" s="207"/>
    </row>
    <row r="32" spans="1:15" x14ac:dyDescent="0.25">
      <c r="F32" s="207"/>
    </row>
  </sheetData>
  <mergeCells count="17">
    <mergeCell ref="A12:A14"/>
    <mergeCell ref="A15:I15"/>
    <mergeCell ref="L12:L14"/>
    <mergeCell ref="K12:K14"/>
    <mergeCell ref="F12:F14"/>
    <mergeCell ref="E12:E14"/>
    <mergeCell ref="D12:D14"/>
    <mergeCell ref="C12:C14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rintOptions horizontalCentered="1"/>
  <pageMargins left="0.31496062992125984" right="1.1023622047244095" top="0.23622047244094491" bottom="0.74803149606299213" header="0" footer="0"/>
  <pageSetup paperSize="5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opLeftCell="A4" workbookViewId="0">
      <selection activeCell="B31" sqref="B31"/>
    </sheetView>
  </sheetViews>
  <sheetFormatPr defaultRowHeight="15" x14ac:dyDescent="0.25"/>
  <cols>
    <col min="1" max="1" width="4.5703125" customWidth="1"/>
    <col min="2" max="2" width="27.5703125" customWidth="1"/>
    <col min="3" max="3" width="10.42578125" style="190" customWidth="1"/>
    <col min="4" max="4" width="29.5703125" customWidth="1"/>
    <col min="5" max="5" width="12.28515625" style="190" customWidth="1"/>
    <col min="6" max="6" width="18.42578125" customWidth="1"/>
    <col min="7" max="7" width="10.85546875" style="190" customWidth="1"/>
    <col min="8" max="8" width="7" style="190" bestFit="1" customWidth="1"/>
    <col min="9" max="9" width="12.5703125" bestFit="1" customWidth="1"/>
    <col min="10" max="10" width="16.140625" customWidth="1"/>
    <col min="11" max="11" width="14.7109375" customWidth="1"/>
    <col min="12" max="12" width="21.85546875" customWidth="1"/>
    <col min="13" max="13" width="4.28515625" customWidth="1"/>
    <col min="14" max="14" width="24.85546875" customWidth="1"/>
  </cols>
  <sheetData>
    <row r="1" spans="1:12" x14ac:dyDescent="0.25">
      <c r="A1" t="s">
        <v>0</v>
      </c>
      <c r="C1" s="1" t="s">
        <v>1</v>
      </c>
    </row>
    <row r="2" spans="1:12" x14ac:dyDescent="0.25">
      <c r="A2" t="s">
        <v>2</v>
      </c>
      <c r="C2" s="1" t="s">
        <v>3</v>
      </c>
      <c r="F2" s="187"/>
      <c r="J2" s="51"/>
    </row>
    <row r="3" spans="1:12" x14ac:dyDescent="0.25">
      <c r="A3" t="s">
        <v>4</v>
      </c>
      <c r="C3" s="1" t="s">
        <v>5</v>
      </c>
    </row>
    <row r="4" spans="1:12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x14ac:dyDescent="0.25">
      <c r="A5" s="339" t="s">
        <v>147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ht="15.75" thickBot="1" x14ac:dyDescent="0.3">
      <c r="E6" s="19"/>
      <c r="F6" s="18"/>
    </row>
    <row r="7" spans="1:12" ht="18.75" customHeight="1" x14ac:dyDescent="0.25">
      <c r="A7" s="340" t="s">
        <v>7</v>
      </c>
      <c r="B7" s="342" t="s">
        <v>8</v>
      </c>
      <c r="C7" s="344" t="s">
        <v>9</v>
      </c>
      <c r="D7" s="344"/>
      <c r="E7" s="344" t="s">
        <v>10</v>
      </c>
      <c r="F7" s="344"/>
      <c r="G7" s="344" t="s">
        <v>11</v>
      </c>
      <c r="H7" s="344"/>
      <c r="I7" s="344"/>
      <c r="J7" s="344"/>
      <c r="K7" s="342" t="s">
        <v>12</v>
      </c>
      <c r="L7" s="345" t="s">
        <v>13</v>
      </c>
    </row>
    <row r="8" spans="1:12" s="190" customFormat="1" ht="28.5" customHeight="1" x14ac:dyDescent="0.25">
      <c r="A8" s="341"/>
      <c r="B8" s="343"/>
      <c r="C8" s="125" t="s">
        <v>14</v>
      </c>
      <c r="D8" s="125" t="s">
        <v>15</v>
      </c>
      <c r="E8" s="125" t="s">
        <v>14</v>
      </c>
      <c r="F8" s="125" t="s">
        <v>15</v>
      </c>
      <c r="G8" s="188" t="s">
        <v>16</v>
      </c>
      <c r="H8" s="188" t="s">
        <v>17</v>
      </c>
      <c r="I8" s="188" t="s">
        <v>18</v>
      </c>
      <c r="J8" s="188" t="s">
        <v>19</v>
      </c>
      <c r="K8" s="343"/>
      <c r="L8" s="346"/>
    </row>
    <row r="9" spans="1:12" s="14" customFormat="1" ht="12.75" x14ac:dyDescent="0.2">
      <c r="A9" s="10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1">
        <v>11</v>
      </c>
      <c r="L9" s="13">
        <v>12</v>
      </c>
    </row>
    <row r="10" spans="1:12" s="14" customFormat="1" x14ac:dyDescent="0.2">
      <c r="A10" s="139">
        <v>1</v>
      </c>
      <c r="B10" s="127" t="s">
        <v>109</v>
      </c>
      <c r="C10" s="128">
        <v>42044</v>
      </c>
      <c r="D10" s="129" t="s">
        <v>110</v>
      </c>
      <c r="E10" s="130" t="s">
        <v>111</v>
      </c>
      <c r="F10" s="129" t="s">
        <v>112</v>
      </c>
      <c r="G10" s="131">
        <v>2</v>
      </c>
      <c r="H10" s="131" t="s">
        <v>113</v>
      </c>
      <c r="I10" s="132">
        <v>7000000</v>
      </c>
      <c r="J10" s="132">
        <f>G10*I10</f>
        <v>14000000</v>
      </c>
      <c r="K10" s="343" t="s">
        <v>114</v>
      </c>
      <c r="L10" s="386" t="s">
        <v>115</v>
      </c>
    </row>
    <row r="11" spans="1:12" s="14" customFormat="1" x14ac:dyDescent="0.2">
      <c r="A11" s="139"/>
      <c r="B11" s="127" t="s">
        <v>123</v>
      </c>
      <c r="C11" s="133">
        <v>41696</v>
      </c>
      <c r="D11" s="134" t="s">
        <v>25</v>
      </c>
      <c r="E11" s="135" t="s">
        <v>26</v>
      </c>
      <c r="F11" s="134" t="s">
        <v>27</v>
      </c>
      <c r="G11" s="126">
        <v>40</v>
      </c>
      <c r="H11" s="126" t="s">
        <v>24</v>
      </c>
      <c r="I11" s="136">
        <v>761250</v>
      </c>
      <c r="J11" s="132">
        <f>G11*I11</f>
        <v>30450000</v>
      </c>
      <c r="K11" s="343"/>
      <c r="L11" s="386"/>
    </row>
    <row r="12" spans="1:12" s="14" customFormat="1" ht="94.5" customHeight="1" x14ac:dyDescent="0.2">
      <c r="A12" s="139">
        <v>2</v>
      </c>
      <c r="B12" s="137" t="s">
        <v>116</v>
      </c>
      <c r="C12" s="128">
        <v>42030</v>
      </c>
      <c r="D12" s="129" t="s">
        <v>117</v>
      </c>
      <c r="E12" s="130" t="s">
        <v>118</v>
      </c>
      <c r="F12" s="129" t="s">
        <v>119</v>
      </c>
      <c r="G12" s="126">
        <v>1</v>
      </c>
      <c r="H12" s="126" t="s">
        <v>120</v>
      </c>
      <c r="I12" s="136">
        <v>116660000</v>
      </c>
      <c r="J12" s="132">
        <f>G12*I12</f>
        <v>116660000</v>
      </c>
      <c r="K12" s="138" t="s">
        <v>121</v>
      </c>
      <c r="L12" s="191" t="s">
        <v>122</v>
      </c>
    </row>
    <row r="13" spans="1:12" s="14" customFormat="1" x14ac:dyDescent="0.2">
      <c r="A13" s="176">
        <v>3</v>
      </c>
      <c r="B13" s="152" t="s">
        <v>126</v>
      </c>
      <c r="C13" s="155">
        <v>42059</v>
      </c>
      <c r="D13" s="159" t="s">
        <v>127</v>
      </c>
      <c r="E13" s="162" t="s">
        <v>128</v>
      </c>
      <c r="F13" s="159" t="s">
        <v>129</v>
      </c>
      <c r="G13" s="164">
        <v>2</v>
      </c>
      <c r="H13" s="164" t="s">
        <v>24</v>
      </c>
      <c r="I13" s="169">
        <v>6150000</v>
      </c>
      <c r="J13" s="167">
        <f t="shared" ref="J13:J18" si="0">G13*I13</f>
        <v>12300000</v>
      </c>
      <c r="K13" s="333" t="s">
        <v>114</v>
      </c>
      <c r="L13" s="366" t="s">
        <v>144</v>
      </c>
    </row>
    <row r="14" spans="1:12" s="14" customFormat="1" x14ac:dyDescent="0.2">
      <c r="A14" s="176"/>
      <c r="B14" s="152" t="s">
        <v>130</v>
      </c>
      <c r="C14" s="156">
        <v>42059</v>
      </c>
      <c r="D14" s="108" t="s">
        <v>127</v>
      </c>
      <c r="E14" s="163" t="s">
        <v>128</v>
      </c>
      <c r="F14" s="108" t="s">
        <v>129</v>
      </c>
      <c r="G14" s="165">
        <v>2</v>
      </c>
      <c r="H14" s="165" t="s">
        <v>24</v>
      </c>
      <c r="I14" s="52">
        <v>1950000</v>
      </c>
      <c r="J14" s="168">
        <f t="shared" si="0"/>
        <v>3900000</v>
      </c>
      <c r="K14" s="334"/>
      <c r="L14" s="356"/>
    </row>
    <row r="15" spans="1:12" s="14" customFormat="1" ht="19.5" customHeight="1" x14ac:dyDescent="0.2">
      <c r="A15" s="176"/>
      <c r="B15" s="152" t="s">
        <v>131</v>
      </c>
      <c r="C15" s="156">
        <v>42059</v>
      </c>
      <c r="D15" s="108" t="s">
        <v>127</v>
      </c>
      <c r="E15" s="163" t="s">
        <v>128</v>
      </c>
      <c r="F15" s="108" t="s">
        <v>129</v>
      </c>
      <c r="G15" s="165">
        <v>4</v>
      </c>
      <c r="H15" s="165" t="s">
        <v>24</v>
      </c>
      <c r="I15" s="52">
        <v>5500000</v>
      </c>
      <c r="J15" s="168">
        <f t="shared" si="0"/>
        <v>22000000</v>
      </c>
      <c r="K15" s="334"/>
      <c r="L15" s="356"/>
    </row>
    <row r="16" spans="1:12" s="14" customFormat="1" x14ac:dyDescent="0.2">
      <c r="A16" s="176"/>
      <c r="B16" s="152" t="s">
        <v>139</v>
      </c>
      <c r="C16" s="156">
        <v>42059</v>
      </c>
      <c r="D16" s="108" t="s">
        <v>127</v>
      </c>
      <c r="E16" s="163" t="s">
        <v>128</v>
      </c>
      <c r="F16" s="108" t="s">
        <v>129</v>
      </c>
      <c r="G16" s="165">
        <v>2</v>
      </c>
      <c r="H16" s="165" t="s">
        <v>24</v>
      </c>
      <c r="I16" s="52">
        <v>9300000</v>
      </c>
      <c r="J16" s="168">
        <f t="shared" si="0"/>
        <v>18600000</v>
      </c>
      <c r="K16" s="334"/>
      <c r="L16" s="356"/>
    </row>
    <row r="17" spans="1:15" s="14" customFormat="1" x14ac:dyDescent="0.2">
      <c r="A17" s="176"/>
      <c r="B17" s="152" t="s">
        <v>140</v>
      </c>
      <c r="C17" s="156">
        <v>42059</v>
      </c>
      <c r="D17" s="108" t="s">
        <v>127</v>
      </c>
      <c r="E17" s="163" t="s">
        <v>128</v>
      </c>
      <c r="F17" s="108" t="s">
        <v>129</v>
      </c>
      <c r="G17" s="165">
        <v>1</v>
      </c>
      <c r="H17" s="165" t="s">
        <v>24</v>
      </c>
      <c r="I17" s="52">
        <v>8800000</v>
      </c>
      <c r="J17" s="168">
        <f t="shared" si="0"/>
        <v>8800000</v>
      </c>
      <c r="K17" s="334"/>
      <c r="L17" s="356"/>
    </row>
    <row r="18" spans="1:15" s="14" customFormat="1" ht="14.25" customHeight="1" x14ac:dyDescent="0.2">
      <c r="A18" s="176"/>
      <c r="B18" s="152" t="s">
        <v>141</v>
      </c>
      <c r="C18" s="156">
        <v>42059</v>
      </c>
      <c r="D18" s="108" t="s">
        <v>127</v>
      </c>
      <c r="E18" s="163" t="s">
        <v>128</v>
      </c>
      <c r="F18" s="108" t="s">
        <v>129</v>
      </c>
      <c r="G18" s="146">
        <v>6</v>
      </c>
      <c r="H18" s="146" t="s">
        <v>24</v>
      </c>
      <c r="I18" s="172">
        <v>4000000</v>
      </c>
      <c r="J18" s="168">
        <f t="shared" si="0"/>
        <v>24000000</v>
      </c>
      <c r="K18" s="334"/>
      <c r="L18" s="356"/>
    </row>
    <row r="19" spans="1:15" s="14" customFormat="1" ht="14.25" customHeight="1" x14ac:dyDescent="0.2">
      <c r="A19" s="176"/>
      <c r="B19" s="152" t="s">
        <v>142</v>
      </c>
      <c r="C19" s="156"/>
      <c r="D19" s="108"/>
      <c r="E19" s="163" t="s">
        <v>128</v>
      </c>
      <c r="F19" s="108" t="s">
        <v>146</v>
      </c>
      <c r="G19" s="146"/>
      <c r="H19" s="146"/>
      <c r="I19" s="172"/>
      <c r="J19" s="168">
        <v>400000</v>
      </c>
      <c r="K19" s="335"/>
      <c r="L19" s="367"/>
    </row>
    <row r="20" spans="1:15" s="14" customFormat="1" ht="31.5" customHeight="1" x14ac:dyDescent="0.2">
      <c r="A20" s="199">
        <v>4</v>
      </c>
      <c r="B20" s="149" t="s">
        <v>132</v>
      </c>
      <c r="C20" s="154">
        <v>42081</v>
      </c>
      <c r="D20" s="158" t="s">
        <v>134</v>
      </c>
      <c r="E20" s="161" t="s">
        <v>135</v>
      </c>
      <c r="F20" s="158" t="s">
        <v>136</v>
      </c>
      <c r="G20" s="171">
        <v>1</v>
      </c>
      <c r="H20" s="171" t="s">
        <v>24</v>
      </c>
      <c r="I20" s="174">
        <v>296550000</v>
      </c>
      <c r="J20" s="167">
        <f>G20*I20</f>
        <v>296550000</v>
      </c>
      <c r="K20" s="387" t="s">
        <v>137</v>
      </c>
      <c r="L20" s="390" t="s">
        <v>145</v>
      </c>
    </row>
    <row r="21" spans="1:15" s="14" customFormat="1" ht="62.25" customHeight="1" x14ac:dyDescent="0.2">
      <c r="A21" s="40"/>
      <c r="B21" s="150" t="s">
        <v>133</v>
      </c>
      <c r="C21" s="36">
        <v>42081</v>
      </c>
      <c r="D21" s="24" t="s">
        <v>134</v>
      </c>
      <c r="E21" s="39" t="s">
        <v>135</v>
      </c>
      <c r="F21" s="24" t="s">
        <v>136</v>
      </c>
      <c r="G21" s="25">
        <v>2</v>
      </c>
      <c r="H21" s="25" t="s">
        <v>24</v>
      </c>
      <c r="I21" s="27">
        <v>185830000</v>
      </c>
      <c r="J21" s="168">
        <f>G21*I21</f>
        <v>371660000</v>
      </c>
      <c r="K21" s="388"/>
      <c r="L21" s="391"/>
    </row>
    <row r="22" spans="1:15" s="14" customFormat="1" ht="14.25" customHeight="1" x14ac:dyDescent="0.2">
      <c r="A22" s="201"/>
      <c r="B22" s="173" t="s">
        <v>142</v>
      </c>
      <c r="C22" s="153"/>
      <c r="D22" s="157"/>
      <c r="E22" s="160" t="s">
        <v>128</v>
      </c>
      <c r="F22" s="108" t="s">
        <v>143</v>
      </c>
      <c r="G22" s="147"/>
      <c r="H22" s="147"/>
      <c r="I22" s="166"/>
      <c r="J22" s="170">
        <v>805000</v>
      </c>
      <c r="K22" s="389"/>
      <c r="L22" s="367"/>
    </row>
    <row r="23" spans="1:15" ht="15.75" thickBot="1" x14ac:dyDescent="0.3">
      <c r="A23" s="347" t="s">
        <v>11</v>
      </c>
      <c r="B23" s="348"/>
      <c r="C23" s="348"/>
      <c r="D23" s="348"/>
      <c r="E23" s="348"/>
      <c r="F23" s="348"/>
      <c r="G23" s="348"/>
      <c r="H23" s="348"/>
      <c r="I23" s="349"/>
      <c r="J23" s="186">
        <f>SUM(J10:J22)</f>
        <v>920125000</v>
      </c>
      <c r="K23" s="141"/>
      <c r="L23" s="142"/>
    </row>
    <row r="24" spans="1:15" ht="6" customHeight="1" x14ac:dyDescent="0.25">
      <c r="F24" s="200"/>
    </row>
    <row r="25" spans="1:15" x14ac:dyDescent="0.25">
      <c r="B25" s="184"/>
      <c r="C25"/>
      <c r="E25"/>
      <c r="F25" s="177"/>
      <c r="G25"/>
      <c r="H25"/>
      <c r="J25" s="180"/>
      <c r="K25" s="203" t="s">
        <v>148</v>
      </c>
      <c r="L25" s="180"/>
      <c r="M25" s="29"/>
      <c r="N25" s="29"/>
      <c r="O25" s="29"/>
    </row>
    <row r="26" spans="1:15" ht="5.25" customHeight="1" x14ac:dyDescent="0.25">
      <c r="B26" s="185" t="s">
        <v>22</v>
      </c>
      <c r="C26"/>
      <c r="E26"/>
      <c r="F26" s="177"/>
      <c r="G26"/>
      <c r="H26"/>
      <c r="K26" s="185"/>
      <c r="M26" s="30"/>
      <c r="N26" s="30"/>
      <c r="O26" s="30"/>
    </row>
    <row r="27" spans="1:15" x14ac:dyDescent="0.25">
      <c r="A27" s="180"/>
      <c r="B27" s="31" t="s">
        <v>23</v>
      </c>
      <c r="C27" s="180"/>
      <c r="D27" s="180"/>
      <c r="E27" s="180"/>
      <c r="F27" s="178"/>
      <c r="G27" s="180"/>
      <c r="H27" s="180"/>
      <c r="I27" s="177"/>
      <c r="J27" s="180"/>
      <c r="K27" s="31" t="s">
        <v>40</v>
      </c>
      <c r="L27" s="180"/>
      <c r="M27" s="192"/>
      <c r="N27" s="20"/>
    </row>
    <row r="28" spans="1:15" x14ac:dyDescent="0.25">
      <c r="A28" s="180"/>
      <c r="B28" s="31" t="s">
        <v>20</v>
      </c>
      <c r="C28" s="180"/>
      <c r="D28" s="180"/>
      <c r="E28" s="180"/>
      <c r="F28" s="178"/>
      <c r="G28" s="180"/>
      <c r="H28" s="180"/>
      <c r="I28" s="177"/>
      <c r="J28" s="180"/>
      <c r="K28" s="31"/>
      <c r="L28" s="180"/>
      <c r="M28" s="192"/>
      <c r="N28" s="20"/>
    </row>
    <row r="29" spans="1:15" x14ac:dyDescent="0.25">
      <c r="A29" s="180"/>
      <c r="B29" s="193"/>
      <c r="C29" s="180"/>
      <c r="D29" s="180"/>
      <c r="E29" s="180"/>
      <c r="F29" s="177"/>
      <c r="G29" s="177"/>
      <c r="H29" s="177"/>
      <c r="I29" s="177"/>
      <c r="J29" s="180"/>
      <c r="K29" s="193"/>
      <c r="L29" s="180"/>
      <c r="M29" s="194"/>
      <c r="N29" s="29"/>
    </row>
    <row r="30" spans="1:15" x14ac:dyDescent="0.25">
      <c r="A30" s="180"/>
      <c r="B30" s="31"/>
      <c r="C30" s="180"/>
      <c r="D30" s="180"/>
      <c r="E30" s="180"/>
      <c r="F30" s="182"/>
      <c r="G30" s="177"/>
      <c r="H30" s="177"/>
      <c r="I30" s="179"/>
      <c r="J30" s="180"/>
      <c r="K30" s="31"/>
      <c r="L30" s="180"/>
      <c r="M30" s="192"/>
      <c r="N30" s="20"/>
    </row>
    <row r="31" spans="1:15" x14ac:dyDescent="0.25">
      <c r="A31" s="180"/>
      <c r="B31" s="31"/>
      <c r="C31" s="181"/>
      <c r="D31" s="180"/>
      <c r="E31" s="181"/>
      <c r="F31" s="179"/>
      <c r="G31" s="182"/>
      <c r="H31" s="182"/>
      <c r="I31" s="182"/>
      <c r="J31" s="180"/>
      <c r="K31" s="31"/>
      <c r="L31" s="180"/>
      <c r="M31" s="192"/>
      <c r="N31" s="20"/>
    </row>
    <row r="32" spans="1:15" x14ac:dyDescent="0.25">
      <c r="A32" s="180"/>
      <c r="B32" s="195" t="s">
        <v>92</v>
      </c>
      <c r="C32" s="181"/>
      <c r="D32" s="180"/>
      <c r="E32" s="181"/>
      <c r="F32" s="182"/>
      <c r="G32" s="182"/>
      <c r="H32" s="182"/>
      <c r="I32" s="177"/>
      <c r="J32" s="180"/>
      <c r="K32" s="195" t="s">
        <v>39</v>
      </c>
      <c r="L32" s="180"/>
      <c r="M32" s="192"/>
      <c r="N32" s="20"/>
    </row>
    <row r="33" spans="1:14" x14ac:dyDescent="0.25">
      <c r="A33" s="180"/>
      <c r="B33" s="197" t="s">
        <v>94</v>
      </c>
      <c r="C33" s="181"/>
      <c r="D33" s="180"/>
      <c r="E33" s="181"/>
      <c r="F33" s="196"/>
      <c r="G33" s="182"/>
      <c r="H33" s="182"/>
      <c r="I33" s="177"/>
      <c r="J33" s="180"/>
      <c r="K33" s="31" t="s">
        <v>41</v>
      </c>
      <c r="L33" s="180"/>
      <c r="M33" s="192"/>
      <c r="N33" s="20"/>
    </row>
    <row r="34" spans="1:14" x14ac:dyDescent="0.25">
      <c r="A34" s="180"/>
      <c r="B34" s="197"/>
      <c r="C34" s="181"/>
      <c r="D34" s="180"/>
      <c r="E34" s="181"/>
      <c r="F34" s="180"/>
      <c r="G34" s="181"/>
      <c r="H34" s="181"/>
      <c r="I34" s="180"/>
      <c r="J34" s="180"/>
      <c r="K34" s="180"/>
      <c r="L34" s="180"/>
      <c r="M34" s="180"/>
    </row>
    <row r="35" spans="1:14" x14ac:dyDescent="0.25">
      <c r="A35" s="180"/>
      <c r="B35" s="180"/>
      <c r="C35" s="181"/>
      <c r="D35" s="180"/>
      <c r="E35" s="181"/>
      <c r="F35" s="180"/>
      <c r="G35" s="181"/>
      <c r="H35" s="181"/>
      <c r="I35" s="180"/>
      <c r="J35" s="180"/>
      <c r="K35" s="180"/>
      <c r="L35" s="180"/>
      <c r="M35" s="180"/>
    </row>
    <row r="36" spans="1:14" x14ac:dyDescent="0.25">
      <c r="G36" s="181"/>
      <c r="H36" s="181"/>
      <c r="I36" s="180"/>
    </row>
    <row r="37" spans="1:14" x14ac:dyDescent="0.25">
      <c r="B37" s="189"/>
      <c r="C37" s="189"/>
      <c r="D37" s="189"/>
      <c r="E37" s="189"/>
      <c r="G37" s="183"/>
      <c r="H37" s="181"/>
      <c r="I37" s="180"/>
    </row>
    <row r="38" spans="1:14" x14ac:dyDescent="0.25">
      <c r="B38" s="190"/>
      <c r="D38" s="190"/>
      <c r="F38" s="189"/>
    </row>
    <row r="39" spans="1:14" x14ac:dyDescent="0.25">
      <c r="B39" s="190"/>
      <c r="D39" s="190"/>
      <c r="F39" s="190"/>
    </row>
    <row r="40" spans="1:14" x14ac:dyDescent="0.25">
      <c r="F40" s="190"/>
    </row>
  </sheetData>
  <mergeCells count="16">
    <mergeCell ref="K13:K19"/>
    <mergeCell ref="L13:L19"/>
    <mergeCell ref="K20:K22"/>
    <mergeCell ref="L20:L22"/>
    <mergeCell ref="A23:I23"/>
    <mergeCell ref="K10:K11"/>
    <mergeCell ref="L10:L11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rintOptions horizontalCentered="1"/>
  <pageMargins left="0.31496062992125984" right="1.1023622047244095" top="0.23622047244094491" bottom="0.74803149606299213" header="0" footer="0"/>
  <pageSetup paperSize="5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4" workbookViewId="0">
      <selection activeCell="A18" sqref="A18"/>
    </sheetView>
  </sheetViews>
  <sheetFormatPr defaultRowHeight="15" x14ac:dyDescent="0.25"/>
  <cols>
    <col min="1" max="1" width="4.5703125" customWidth="1"/>
    <col min="2" max="2" width="27.5703125" customWidth="1"/>
    <col min="3" max="3" width="10.42578125" style="144" customWidth="1"/>
    <col min="4" max="4" width="29.5703125" customWidth="1"/>
    <col min="5" max="5" width="12.28515625" style="144" customWidth="1"/>
    <col min="6" max="6" width="18.42578125" customWidth="1"/>
    <col min="7" max="7" width="10.85546875" style="144" customWidth="1"/>
    <col min="8" max="8" width="7" style="144" bestFit="1" customWidth="1"/>
    <col min="9" max="9" width="12.5703125" bestFit="1" customWidth="1"/>
    <col min="10" max="10" width="16.140625" customWidth="1"/>
    <col min="11" max="11" width="14.7109375" customWidth="1"/>
    <col min="12" max="12" width="21.85546875" customWidth="1"/>
    <col min="13" max="13" width="4.28515625" customWidth="1"/>
    <col min="14" max="14" width="24.85546875" customWidth="1"/>
  </cols>
  <sheetData>
    <row r="1" spans="1:12" x14ac:dyDescent="0.25">
      <c r="A1" t="s">
        <v>0</v>
      </c>
      <c r="C1" s="1" t="s">
        <v>1</v>
      </c>
    </row>
    <row r="2" spans="1:12" x14ac:dyDescent="0.25">
      <c r="A2" t="s">
        <v>2</v>
      </c>
      <c r="C2" s="1" t="s">
        <v>3</v>
      </c>
      <c r="F2" s="187"/>
      <c r="J2" s="51"/>
    </row>
    <row r="3" spans="1:12" x14ac:dyDescent="0.25">
      <c r="A3" t="s">
        <v>4</v>
      </c>
      <c r="C3" s="1" t="s">
        <v>5</v>
      </c>
    </row>
    <row r="4" spans="1:12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x14ac:dyDescent="0.25">
      <c r="A5" s="339" t="s">
        <v>125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ht="15.75" thickBot="1" x14ac:dyDescent="0.3">
      <c r="E6" s="19"/>
      <c r="F6" s="18"/>
    </row>
    <row r="7" spans="1:12" ht="18.75" customHeight="1" x14ac:dyDescent="0.25">
      <c r="A7" s="340" t="s">
        <v>7</v>
      </c>
      <c r="B7" s="342" t="s">
        <v>8</v>
      </c>
      <c r="C7" s="344" t="s">
        <v>9</v>
      </c>
      <c r="D7" s="344"/>
      <c r="E7" s="344" t="s">
        <v>10</v>
      </c>
      <c r="F7" s="344"/>
      <c r="G7" s="344" t="s">
        <v>11</v>
      </c>
      <c r="H7" s="344"/>
      <c r="I7" s="344"/>
      <c r="J7" s="344"/>
      <c r="K7" s="342" t="s">
        <v>12</v>
      </c>
      <c r="L7" s="345" t="s">
        <v>13</v>
      </c>
    </row>
    <row r="8" spans="1:12" s="144" customFormat="1" ht="28.5" customHeight="1" x14ac:dyDescent="0.25">
      <c r="A8" s="341"/>
      <c r="B8" s="343"/>
      <c r="C8" s="125" t="s">
        <v>14</v>
      </c>
      <c r="D8" s="125" t="s">
        <v>15</v>
      </c>
      <c r="E8" s="125" t="s">
        <v>14</v>
      </c>
      <c r="F8" s="125" t="s">
        <v>15</v>
      </c>
      <c r="G8" s="145" t="s">
        <v>16</v>
      </c>
      <c r="H8" s="145" t="s">
        <v>17</v>
      </c>
      <c r="I8" s="145" t="s">
        <v>18</v>
      </c>
      <c r="J8" s="145" t="s">
        <v>19</v>
      </c>
      <c r="K8" s="343"/>
      <c r="L8" s="346"/>
    </row>
    <row r="9" spans="1:12" s="14" customFormat="1" ht="12.75" x14ac:dyDescent="0.2">
      <c r="A9" s="10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1">
        <v>11</v>
      </c>
      <c r="L9" s="13">
        <v>12</v>
      </c>
    </row>
    <row r="10" spans="1:12" s="14" customFormat="1" x14ac:dyDescent="0.2">
      <c r="A10" s="176">
        <v>1</v>
      </c>
      <c r="B10" s="151" t="s">
        <v>126</v>
      </c>
      <c r="C10" s="155">
        <v>42059</v>
      </c>
      <c r="D10" s="159" t="s">
        <v>127</v>
      </c>
      <c r="E10" s="162" t="s">
        <v>128</v>
      </c>
      <c r="F10" s="159" t="s">
        <v>129</v>
      </c>
      <c r="G10" s="164">
        <v>2</v>
      </c>
      <c r="H10" s="164" t="s">
        <v>24</v>
      </c>
      <c r="I10" s="169">
        <v>6150000</v>
      </c>
      <c r="J10" s="167">
        <f t="shared" ref="J10:J15" si="0">G10*I10</f>
        <v>12300000</v>
      </c>
      <c r="K10" s="333" t="s">
        <v>114</v>
      </c>
      <c r="L10" s="366" t="s">
        <v>144</v>
      </c>
    </row>
    <row r="11" spans="1:12" s="14" customFormat="1" x14ac:dyDescent="0.2">
      <c r="A11" s="176"/>
      <c r="B11" s="152" t="s">
        <v>130</v>
      </c>
      <c r="C11" s="156">
        <v>42059</v>
      </c>
      <c r="D11" s="108" t="s">
        <v>127</v>
      </c>
      <c r="E11" s="163" t="s">
        <v>128</v>
      </c>
      <c r="F11" s="108" t="s">
        <v>129</v>
      </c>
      <c r="G11" s="165">
        <v>2</v>
      </c>
      <c r="H11" s="165" t="s">
        <v>24</v>
      </c>
      <c r="I11" s="52">
        <v>1950000</v>
      </c>
      <c r="J11" s="168">
        <f t="shared" si="0"/>
        <v>3900000</v>
      </c>
      <c r="K11" s="334"/>
      <c r="L11" s="356"/>
    </row>
    <row r="12" spans="1:12" s="14" customFormat="1" ht="19.5" customHeight="1" x14ac:dyDescent="0.2">
      <c r="A12" s="176"/>
      <c r="B12" s="152" t="s">
        <v>131</v>
      </c>
      <c r="C12" s="156">
        <v>42059</v>
      </c>
      <c r="D12" s="108" t="s">
        <v>127</v>
      </c>
      <c r="E12" s="163" t="s">
        <v>128</v>
      </c>
      <c r="F12" s="108" t="s">
        <v>129</v>
      </c>
      <c r="G12" s="165">
        <v>4</v>
      </c>
      <c r="H12" s="165" t="s">
        <v>24</v>
      </c>
      <c r="I12" s="52">
        <v>5500000</v>
      </c>
      <c r="J12" s="168">
        <f t="shared" si="0"/>
        <v>22000000</v>
      </c>
      <c r="K12" s="334"/>
      <c r="L12" s="356"/>
    </row>
    <row r="13" spans="1:12" s="14" customFormat="1" x14ac:dyDescent="0.2">
      <c r="A13" s="176"/>
      <c r="B13" s="152" t="s">
        <v>139</v>
      </c>
      <c r="C13" s="156">
        <v>42059</v>
      </c>
      <c r="D13" s="108" t="s">
        <v>127</v>
      </c>
      <c r="E13" s="163" t="s">
        <v>128</v>
      </c>
      <c r="F13" s="108" t="s">
        <v>129</v>
      </c>
      <c r="G13" s="165">
        <v>2</v>
      </c>
      <c r="H13" s="165" t="s">
        <v>24</v>
      </c>
      <c r="I13" s="52">
        <v>9300000</v>
      </c>
      <c r="J13" s="168">
        <f t="shared" si="0"/>
        <v>18600000</v>
      </c>
      <c r="K13" s="334"/>
      <c r="L13" s="356"/>
    </row>
    <row r="14" spans="1:12" s="14" customFormat="1" x14ac:dyDescent="0.2">
      <c r="A14" s="176"/>
      <c r="B14" s="152" t="s">
        <v>140</v>
      </c>
      <c r="C14" s="156">
        <v>42059</v>
      </c>
      <c r="D14" s="108" t="s">
        <v>127</v>
      </c>
      <c r="E14" s="163" t="s">
        <v>128</v>
      </c>
      <c r="F14" s="108" t="s">
        <v>129</v>
      </c>
      <c r="G14" s="165">
        <v>1</v>
      </c>
      <c r="H14" s="165" t="s">
        <v>24</v>
      </c>
      <c r="I14" s="52">
        <v>8800000</v>
      </c>
      <c r="J14" s="168">
        <f t="shared" si="0"/>
        <v>8800000</v>
      </c>
      <c r="K14" s="334"/>
      <c r="L14" s="356"/>
    </row>
    <row r="15" spans="1:12" s="14" customFormat="1" ht="14.25" customHeight="1" x14ac:dyDescent="0.2">
      <c r="A15" s="176"/>
      <c r="B15" s="152" t="s">
        <v>141</v>
      </c>
      <c r="C15" s="156">
        <v>42059</v>
      </c>
      <c r="D15" s="108" t="s">
        <v>127</v>
      </c>
      <c r="E15" s="163" t="s">
        <v>128</v>
      </c>
      <c r="F15" s="108" t="s">
        <v>129</v>
      </c>
      <c r="G15" s="146">
        <v>6</v>
      </c>
      <c r="H15" s="146" t="s">
        <v>24</v>
      </c>
      <c r="I15" s="172">
        <v>4000000</v>
      </c>
      <c r="J15" s="168">
        <f t="shared" si="0"/>
        <v>24000000</v>
      </c>
      <c r="K15" s="334"/>
      <c r="L15" s="356"/>
    </row>
    <row r="16" spans="1:12" s="14" customFormat="1" ht="14.25" customHeight="1" x14ac:dyDescent="0.2">
      <c r="A16" s="176"/>
      <c r="B16" s="152" t="s">
        <v>142</v>
      </c>
      <c r="C16" s="156"/>
      <c r="D16" s="108"/>
      <c r="E16" s="163" t="s">
        <v>128</v>
      </c>
      <c r="F16" s="108" t="s">
        <v>143</v>
      </c>
      <c r="G16" s="146"/>
      <c r="H16" s="146"/>
      <c r="I16" s="172"/>
      <c r="J16" s="168">
        <v>400000</v>
      </c>
      <c r="K16" s="335"/>
      <c r="L16" s="367"/>
    </row>
    <row r="17" spans="1:15" s="14" customFormat="1" ht="31.5" customHeight="1" x14ac:dyDescent="0.2">
      <c r="A17" s="171">
        <v>2</v>
      </c>
      <c r="B17" s="149" t="s">
        <v>132</v>
      </c>
      <c r="C17" s="154">
        <v>42081</v>
      </c>
      <c r="D17" s="158" t="s">
        <v>134</v>
      </c>
      <c r="E17" s="161" t="s">
        <v>135</v>
      </c>
      <c r="F17" s="158" t="s">
        <v>136</v>
      </c>
      <c r="G17" s="171">
        <v>1</v>
      </c>
      <c r="H17" s="171" t="s">
        <v>24</v>
      </c>
      <c r="I17" s="174">
        <v>296550000</v>
      </c>
      <c r="J17" s="167">
        <f>G17*I17</f>
        <v>296550000</v>
      </c>
      <c r="K17" s="387" t="s">
        <v>137</v>
      </c>
      <c r="L17" s="390" t="s">
        <v>145</v>
      </c>
    </row>
    <row r="18" spans="1:15" s="14" customFormat="1" ht="69" customHeight="1" x14ac:dyDescent="0.2">
      <c r="A18" s="25"/>
      <c r="B18" s="150" t="s">
        <v>133</v>
      </c>
      <c r="C18" s="36">
        <v>42081</v>
      </c>
      <c r="D18" s="24" t="s">
        <v>134</v>
      </c>
      <c r="E18" s="39" t="s">
        <v>135</v>
      </c>
      <c r="F18" s="24" t="s">
        <v>136</v>
      </c>
      <c r="G18" s="25">
        <v>2</v>
      </c>
      <c r="H18" s="25" t="s">
        <v>24</v>
      </c>
      <c r="I18" s="27">
        <v>185830000</v>
      </c>
      <c r="J18" s="168">
        <f>G18*I18</f>
        <v>371660000</v>
      </c>
      <c r="K18" s="388"/>
      <c r="L18" s="391"/>
    </row>
    <row r="19" spans="1:15" s="14" customFormat="1" ht="14.25" customHeight="1" x14ac:dyDescent="0.2">
      <c r="A19" s="147"/>
      <c r="B19" s="173" t="s">
        <v>142</v>
      </c>
      <c r="C19" s="153"/>
      <c r="D19" s="157"/>
      <c r="E19" s="160" t="s">
        <v>128</v>
      </c>
      <c r="F19" s="157"/>
      <c r="G19" s="147"/>
      <c r="H19" s="147"/>
      <c r="I19" s="166"/>
      <c r="J19" s="170">
        <v>805000</v>
      </c>
      <c r="K19" s="389"/>
      <c r="L19" s="367"/>
    </row>
    <row r="20" spans="1:15" ht="15.75" thickBot="1" x14ac:dyDescent="0.3">
      <c r="A20" s="392" t="s">
        <v>11</v>
      </c>
      <c r="B20" s="393"/>
      <c r="C20" s="393"/>
      <c r="D20" s="393"/>
      <c r="E20" s="393"/>
      <c r="F20" s="393"/>
      <c r="G20" s="393"/>
      <c r="H20" s="393"/>
      <c r="I20" s="394"/>
      <c r="J20" s="186">
        <f>SUM(J10:J19)</f>
        <v>759015000</v>
      </c>
      <c r="K20" s="141"/>
      <c r="L20" s="142"/>
    </row>
    <row r="21" spans="1:15" ht="15.75" thickBot="1" x14ac:dyDescent="0.3">
      <c r="F21" s="175"/>
    </row>
    <row r="22" spans="1:15" x14ac:dyDescent="0.25">
      <c r="B22" s="184"/>
      <c r="C22"/>
      <c r="E22"/>
      <c r="F22" s="177"/>
      <c r="G22"/>
      <c r="H22"/>
      <c r="J22" s="180"/>
      <c r="K22" s="198" t="s">
        <v>138</v>
      </c>
      <c r="L22" s="180"/>
      <c r="M22" s="29"/>
      <c r="N22" s="29"/>
      <c r="O22" s="29"/>
    </row>
    <row r="23" spans="1:15" x14ac:dyDescent="0.25">
      <c r="B23" s="185" t="s">
        <v>22</v>
      </c>
      <c r="C23"/>
      <c r="E23"/>
      <c r="F23" s="177"/>
      <c r="G23"/>
      <c r="H23"/>
      <c r="K23" s="185"/>
      <c r="M23" s="30"/>
      <c r="N23" s="30"/>
      <c r="O23" s="30"/>
    </row>
    <row r="24" spans="1:15" x14ac:dyDescent="0.25">
      <c r="A24" s="180"/>
      <c r="B24" s="31" t="s">
        <v>23</v>
      </c>
      <c r="C24" s="180"/>
      <c r="D24" s="180"/>
      <c r="E24" s="180"/>
      <c r="F24" s="178"/>
      <c r="G24" s="180"/>
      <c r="H24" s="180"/>
      <c r="I24" s="177"/>
      <c r="J24" s="180"/>
      <c r="K24" s="31" t="s">
        <v>40</v>
      </c>
      <c r="L24" s="180"/>
      <c r="M24" s="192"/>
      <c r="N24" s="20"/>
    </row>
    <row r="25" spans="1:15" x14ac:dyDescent="0.25">
      <c r="A25" s="180"/>
      <c r="B25" s="31" t="s">
        <v>20</v>
      </c>
      <c r="C25" s="180"/>
      <c r="D25" s="180"/>
      <c r="E25" s="180"/>
      <c r="F25" s="178"/>
      <c r="G25" s="180"/>
      <c r="H25" s="180"/>
      <c r="I25" s="177"/>
      <c r="J25" s="180"/>
      <c r="K25" s="31"/>
      <c r="L25" s="180"/>
      <c r="M25" s="192"/>
      <c r="N25" s="20"/>
    </row>
    <row r="26" spans="1:15" x14ac:dyDescent="0.25">
      <c r="A26" s="180"/>
      <c r="B26" s="193"/>
      <c r="C26" s="180"/>
      <c r="D26" s="180"/>
      <c r="E26" s="180"/>
      <c r="F26" s="177"/>
      <c r="G26" s="177"/>
      <c r="H26" s="177"/>
      <c r="I26" s="177"/>
      <c r="J26" s="180"/>
      <c r="K26" s="193"/>
      <c r="L26" s="180"/>
      <c r="M26" s="194"/>
      <c r="N26" s="29"/>
    </row>
    <row r="27" spans="1:15" x14ac:dyDescent="0.25">
      <c r="A27" s="180"/>
      <c r="B27" s="31"/>
      <c r="C27" s="180"/>
      <c r="D27" s="180"/>
      <c r="E27" s="180"/>
      <c r="F27" s="182"/>
      <c r="G27" s="177"/>
      <c r="H27" s="177"/>
      <c r="I27" s="179"/>
      <c r="J27" s="180"/>
      <c r="K27" s="31"/>
      <c r="L27" s="180"/>
      <c r="M27" s="192"/>
      <c r="N27" s="20"/>
    </row>
    <row r="28" spans="1:15" x14ac:dyDescent="0.25">
      <c r="A28" s="180"/>
      <c r="B28" s="31"/>
      <c r="C28" s="181"/>
      <c r="D28" s="180"/>
      <c r="E28" s="181"/>
      <c r="F28" s="179"/>
      <c r="G28" s="182"/>
      <c r="H28" s="182"/>
      <c r="I28" s="182"/>
      <c r="J28" s="180"/>
      <c r="K28" s="31"/>
      <c r="L28" s="180"/>
      <c r="M28" s="192"/>
      <c r="N28" s="20"/>
    </row>
    <row r="29" spans="1:15" x14ac:dyDescent="0.25">
      <c r="A29" s="180"/>
      <c r="B29" s="195" t="s">
        <v>92</v>
      </c>
      <c r="C29" s="181"/>
      <c r="D29" s="180"/>
      <c r="E29" s="181"/>
      <c r="F29" s="182"/>
      <c r="G29" s="182"/>
      <c r="H29" s="182"/>
      <c r="I29" s="177"/>
      <c r="J29" s="180"/>
      <c r="K29" s="195" t="s">
        <v>39</v>
      </c>
      <c r="L29" s="180"/>
      <c r="M29" s="192"/>
      <c r="N29" s="20"/>
    </row>
    <row r="30" spans="1:15" x14ac:dyDescent="0.25">
      <c r="A30" s="180"/>
      <c r="B30" s="31" t="s">
        <v>93</v>
      </c>
      <c r="C30" s="181"/>
      <c r="D30" s="180"/>
      <c r="E30" s="181"/>
      <c r="F30" s="196"/>
      <c r="G30" s="182"/>
      <c r="H30" s="182"/>
      <c r="I30" s="177"/>
      <c r="J30" s="180"/>
      <c r="K30" s="31" t="s">
        <v>41</v>
      </c>
      <c r="L30" s="180"/>
      <c r="M30" s="192"/>
      <c r="N30" s="20"/>
    </row>
    <row r="31" spans="1:15" x14ac:dyDescent="0.25">
      <c r="A31" s="180"/>
      <c r="B31" s="197" t="s">
        <v>94</v>
      </c>
      <c r="C31" s="181"/>
      <c r="D31" s="180"/>
      <c r="E31" s="181"/>
      <c r="F31" s="180"/>
      <c r="G31" s="181"/>
      <c r="H31" s="181"/>
      <c r="I31" s="180"/>
      <c r="J31" s="180"/>
      <c r="K31" s="180"/>
      <c r="L31" s="180"/>
      <c r="M31" s="180"/>
    </row>
    <row r="32" spans="1:15" x14ac:dyDescent="0.25">
      <c r="A32" s="180"/>
      <c r="B32" s="180"/>
      <c r="C32" s="181"/>
      <c r="D32" s="180"/>
      <c r="E32" s="181"/>
      <c r="F32" s="180"/>
      <c r="G32" s="181"/>
      <c r="H32" s="181"/>
      <c r="I32" s="180"/>
      <c r="J32" s="180"/>
      <c r="K32" s="180"/>
      <c r="L32" s="180"/>
      <c r="M32" s="180"/>
    </row>
    <row r="33" spans="2:9" x14ac:dyDescent="0.25">
      <c r="G33" s="181"/>
      <c r="H33" s="181"/>
      <c r="I33" s="180"/>
    </row>
    <row r="34" spans="2:9" x14ac:dyDescent="0.25">
      <c r="B34" s="143"/>
      <c r="C34" s="143"/>
      <c r="D34" s="143"/>
      <c r="E34" s="143"/>
      <c r="G34" s="183"/>
      <c r="H34" s="181"/>
      <c r="I34" s="180"/>
    </row>
    <row r="35" spans="2:9" x14ac:dyDescent="0.25">
      <c r="B35" s="144"/>
      <c r="D35" s="144"/>
      <c r="F35" s="143"/>
    </row>
    <row r="36" spans="2:9" x14ac:dyDescent="0.25">
      <c r="B36" s="144"/>
      <c r="D36" s="144"/>
      <c r="F36" s="144"/>
    </row>
    <row r="37" spans="2:9" x14ac:dyDescent="0.25">
      <c r="F37" s="144"/>
    </row>
  </sheetData>
  <mergeCells count="14">
    <mergeCell ref="A20:I20"/>
    <mergeCell ref="K10:K16"/>
    <mergeCell ref="L10:L16"/>
    <mergeCell ref="L17:L19"/>
    <mergeCell ref="K17:K19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rintOptions horizontalCentered="1"/>
  <pageMargins left="0.31496062992125984" right="1.1023622047244095" top="0.84" bottom="0.74803149606299213" header="0" footer="0"/>
  <pageSetup paperSize="5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 x14ac:dyDescent="0.25"/>
  <cols>
    <col min="1" max="1" width="4.5703125" customWidth="1"/>
    <col min="2" max="2" width="25.85546875" customWidth="1"/>
    <col min="3" max="3" width="10.42578125" style="2" customWidth="1"/>
    <col min="4" max="4" width="24" customWidth="1"/>
    <col min="5" max="5" width="12.28515625" style="2" customWidth="1"/>
    <col min="6" max="6" width="17.85546875" bestFit="1" customWidth="1"/>
    <col min="7" max="7" width="10.85546875" style="2" customWidth="1"/>
    <col min="8" max="8" width="7" style="2" bestFit="1" customWidth="1"/>
    <col min="9" max="9" width="12.5703125" bestFit="1" customWidth="1"/>
    <col min="10" max="10" width="16.140625" customWidth="1"/>
    <col min="11" max="11" width="14.7109375" customWidth="1"/>
    <col min="12" max="12" width="33" customWidth="1"/>
    <col min="13" max="13" width="4.28515625" customWidth="1"/>
    <col min="14" max="14" width="24.85546875" customWidth="1"/>
  </cols>
  <sheetData>
    <row r="1" spans="1:15" x14ac:dyDescent="0.25">
      <c r="A1" t="s">
        <v>0</v>
      </c>
      <c r="C1" s="1" t="s">
        <v>1</v>
      </c>
    </row>
    <row r="2" spans="1:15" x14ac:dyDescent="0.25">
      <c r="A2" t="s">
        <v>2</v>
      </c>
      <c r="C2" s="1" t="s">
        <v>3</v>
      </c>
    </row>
    <row r="3" spans="1:15" x14ac:dyDescent="0.25">
      <c r="A3" t="s">
        <v>4</v>
      </c>
      <c r="C3" s="1" t="s">
        <v>5</v>
      </c>
    </row>
    <row r="4" spans="1:15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5" x14ac:dyDescent="0.25">
      <c r="A5" s="339" t="s">
        <v>124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5" ht="15.75" thickBot="1" x14ac:dyDescent="0.3">
      <c r="E6" s="19"/>
      <c r="F6" s="18"/>
    </row>
    <row r="7" spans="1:15" ht="18.75" customHeight="1" x14ac:dyDescent="0.25">
      <c r="A7" s="340" t="s">
        <v>7</v>
      </c>
      <c r="B7" s="342" t="s">
        <v>8</v>
      </c>
      <c r="C7" s="344" t="s">
        <v>9</v>
      </c>
      <c r="D7" s="344"/>
      <c r="E7" s="344" t="s">
        <v>10</v>
      </c>
      <c r="F7" s="344"/>
      <c r="G7" s="344" t="s">
        <v>11</v>
      </c>
      <c r="H7" s="344"/>
      <c r="I7" s="344"/>
      <c r="J7" s="344"/>
      <c r="K7" s="342" t="s">
        <v>12</v>
      </c>
      <c r="L7" s="345" t="s">
        <v>13</v>
      </c>
    </row>
    <row r="8" spans="1:15" s="2" customFormat="1" ht="28.5" customHeight="1" x14ac:dyDescent="0.25">
      <c r="A8" s="341"/>
      <c r="B8" s="343"/>
      <c r="C8" s="125" t="s">
        <v>14</v>
      </c>
      <c r="D8" s="125" t="s">
        <v>15</v>
      </c>
      <c r="E8" s="125" t="s">
        <v>14</v>
      </c>
      <c r="F8" s="125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343"/>
      <c r="L8" s="346"/>
    </row>
    <row r="9" spans="1:15" s="14" customFormat="1" ht="12.75" x14ac:dyDescent="0.2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3">
        <v>12</v>
      </c>
    </row>
    <row r="10" spans="1:15" s="14" customFormat="1" ht="12.75" x14ac:dyDescent="0.2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3"/>
    </row>
    <row r="11" spans="1:15" s="14" customFormat="1" x14ac:dyDescent="0.2">
      <c r="A11" s="139">
        <v>1</v>
      </c>
      <c r="B11" s="127" t="s">
        <v>109</v>
      </c>
      <c r="C11" s="128">
        <v>42044</v>
      </c>
      <c r="D11" s="129" t="s">
        <v>110</v>
      </c>
      <c r="E11" s="130" t="s">
        <v>111</v>
      </c>
      <c r="F11" s="129" t="s">
        <v>112</v>
      </c>
      <c r="G11" s="131">
        <v>2</v>
      </c>
      <c r="H11" s="131" t="s">
        <v>113</v>
      </c>
      <c r="I11" s="132">
        <v>7000000</v>
      </c>
      <c r="J11" s="132">
        <f>G11*I11</f>
        <v>14000000</v>
      </c>
      <c r="K11" s="343" t="s">
        <v>114</v>
      </c>
      <c r="L11" s="386" t="s">
        <v>115</v>
      </c>
    </row>
    <row r="12" spans="1:15" s="14" customFormat="1" ht="32.25" customHeight="1" x14ac:dyDescent="0.2">
      <c r="A12" s="139"/>
      <c r="B12" s="127" t="s">
        <v>123</v>
      </c>
      <c r="C12" s="133">
        <v>41696</v>
      </c>
      <c r="D12" s="134" t="s">
        <v>25</v>
      </c>
      <c r="E12" s="135" t="s">
        <v>26</v>
      </c>
      <c r="F12" s="134" t="s">
        <v>27</v>
      </c>
      <c r="G12" s="126">
        <v>40</v>
      </c>
      <c r="H12" s="126" t="s">
        <v>24</v>
      </c>
      <c r="I12" s="136">
        <v>761250</v>
      </c>
      <c r="J12" s="132">
        <f>G12*I12</f>
        <v>30450000</v>
      </c>
      <c r="K12" s="343"/>
      <c r="L12" s="386"/>
    </row>
    <row r="13" spans="1:15" s="14" customFormat="1" ht="66" customHeight="1" x14ac:dyDescent="0.2">
      <c r="A13" s="139">
        <v>2</v>
      </c>
      <c r="B13" s="137" t="s">
        <v>116</v>
      </c>
      <c r="C13" s="128">
        <v>42030</v>
      </c>
      <c r="D13" s="129" t="s">
        <v>117</v>
      </c>
      <c r="E13" s="130" t="s">
        <v>118</v>
      </c>
      <c r="F13" s="129" t="s">
        <v>119</v>
      </c>
      <c r="G13" s="126">
        <v>1</v>
      </c>
      <c r="H13" s="126" t="s">
        <v>120</v>
      </c>
      <c r="I13" s="136">
        <v>116660000</v>
      </c>
      <c r="J13" s="132">
        <f>G13*I13</f>
        <v>116660000</v>
      </c>
      <c r="K13" s="138" t="s">
        <v>121</v>
      </c>
      <c r="L13" s="202" t="s">
        <v>149</v>
      </c>
    </row>
    <row r="14" spans="1:15" ht="15.75" thickBot="1" x14ac:dyDescent="0.3">
      <c r="A14" s="397" t="s">
        <v>11</v>
      </c>
      <c r="B14" s="398"/>
      <c r="C14" s="398"/>
      <c r="D14" s="398"/>
      <c r="E14" s="398"/>
      <c r="F14" s="398"/>
      <c r="G14" s="398"/>
      <c r="H14" s="398"/>
      <c r="I14" s="398"/>
      <c r="J14" s="140">
        <f>SUM(J11:J13)</f>
        <v>161110000</v>
      </c>
      <c r="K14" s="141"/>
      <c r="L14" s="142"/>
    </row>
    <row r="16" spans="1:15" x14ac:dyDescent="0.25">
      <c r="B16" s="35"/>
      <c r="C16"/>
      <c r="E16"/>
      <c r="G16"/>
      <c r="H16"/>
      <c r="K16" s="35" t="s">
        <v>108</v>
      </c>
      <c r="M16" s="29"/>
      <c r="N16" s="29"/>
      <c r="O16" s="29"/>
    </row>
    <row r="17" spans="2:15" x14ac:dyDescent="0.25">
      <c r="B17" s="33" t="s">
        <v>22</v>
      </c>
      <c r="C17"/>
      <c r="E17"/>
      <c r="G17"/>
      <c r="H17"/>
      <c r="K17" s="33"/>
      <c r="M17" s="30"/>
      <c r="N17" s="30"/>
      <c r="O17" s="30"/>
    </row>
    <row r="18" spans="2:15" x14ac:dyDescent="0.25">
      <c r="B18" s="33" t="s">
        <v>23</v>
      </c>
      <c r="C18"/>
      <c r="E18"/>
      <c r="F18" s="45">
        <v>1092417721</v>
      </c>
      <c r="G18" s="46"/>
      <c r="H18" s="46"/>
      <c r="I18" s="45">
        <v>137551230</v>
      </c>
      <c r="K18" s="33" t="s">
        <v>40</v>
      </c>
      <c r="M18" s="20"/>
      <c r="N18" s="20"/>
    </row>
    <row r="19" spans="2:15" x14ac:dyDescent="0.25">
      <c r="B19" s="33" t="s">
        <v>20</v>
      </c>
      <c r="C19"/>
      <c r="E19"/>
      <c r="F19" s="45">
        <v>886283150</v>
      </c>
      <c r="G19" s="46"/>
      <c r="H19" s="46"/>
      <c r="I19" s="45">
        <v>68583341</v>
      </c>
      <c r="K19" s="33"/>
      <c r="M19" s="20"/>
      <c r="N19" s="20"/>
    </row>
    <row r="20" spans="2:15" x14ac:dyDescent="0.25">
      <c r="B20" s="32"/>
      <c r="C20"/>
      <c r="E20"/>
      <c r="F20" s="47">
        <f>F18-F19</f>
        <v>206134571</v>
      </c>
      <c r="G20" s="46"/>
      <c r="H20" s="46"/>
      <c r="I20" s="48">
        <f>SUM(I18:I19)</f>
        <v>206134571</v>
      </c>
      <c r="K20" s="32"/>
      <c r="M20" s="29"/>
      <c r="N20" s="29"/>
    </row>
    <row r="21" spans="2:15" x14ac:dyDescent="0.25">
      <c r="B21" s="31"/>
      <c r="C21"/>
      <c r="E21"/>
      <c r="F21" s="49" t="s">
        <v>90</v>
      </c>
      <c r="G21" s="46"/>
      <c r="H21" s="46"/>
      <c r="I21" s="49" t="s">
        <v>90</v>
      </c>
      <c r="K21" s="31"/>
      <c r="M21" s="20"/>
      <c r="N21" s="20"/>
    </row>
    <row r="22" spans="2:15" x14ac:dyDescent="0.25">
      <c r="B22" s="31"/>
      <c r="F22" s="47" t="s">
        <v>91</v>
      </c>
      <c r="G22" s="50"/>
      <c r="H22" s="50"/>
      <c r="I22" s="47" t="s">
        <v>91</v>
      </c>
      <c r="K22" s="31"/>
      <c r="M22" s="20"/>
      <c r="N22" s="20"/>
    </row>
    <row r="23" spans="2:15" x14ac:dyDescent="0.25">
      <c r="B23" s="34" t="s">
        <v>92</v>
      </c>
      <c r="F23" s="51"/>
      <c r="K23" s="34" t="s">
        <v>39</v>
      </c>
      <c r="M23" s="20"/>
      <c r="N23" s="20"/>
    </row>
    <row r="24" spans="2:15" x14ac:dyDescent="0.25">
      <c r="B24" s="33" t="s">
        <v>93</v>
      </c>
      <c r="K24" s="33" t="s">
        <v>41</v>
      </c>
      <c r="M24" s="20"/>
      <c r="N24" s="20"/>
    </row>
    <row r="25" spans="2:15" x14ac:dyDescent="0.25">
      <c r="B25" s="2" t="s">
        <v>94</v>
      </c>
    </row>
    <row r="28" spans="2:15" x14ac:dyDescent="0.25">
      <c r="B28" s="395"/>
      <c r="C28" s="395"/>
      <c r="D28" s="395"/>
      <c r="E28" s="395"/>
      <c r="F28" s="395"/>
      <c r="G28" s="395"/>
    </row>
    <row r="29" spans="2:15" x14ac:dyDescent="0.25">
      <c r="B29" s="396"/>
      <c r="C29" s="396"/>
      <c r="D29" s="396"/>
      <c r="E29" s="396"/>
      <c r="F29" s="396"/>
      <c r="G29" s="396"/>
    </row>
    <row r="30" spans="2:15" x14ac:dyDescent="0.25">
      <c r="B30" s="396"/>
      <c r="C30" s="396"/>
      <c r="D30" s="396"/>
      <c r="E30" s="396"/>
      <c r="F30" s="396"/>
      <c r="G30" s="396"/>
    </row>
  </sheetData>
  <mergeCells count="15">
    <mergeCell ref="B28:G28"/>
    <mergeCell ref="B29:G29"/>
    <mergeCell ref="B30:G30"/>
    <mergeCell ref="K11:K12"/>
    <mergeCell ref="L11:L12"/>
    <mergeCell ref="A14:I14"/>
    <mergeCell ref="A4:L4"/>
    <mergeCell ref="A5:L5"/>
    <mergeCell ref="A7:A8"/>
    <mergeCell ref="B7:B8"/>
    <mergeCell ref="C7:D7"/>
    <mergeCell ref="E7:F7"/>
    <mergeCell ref="G7:J7"/>
    <mergeCell ref="K7:K8"/>
    <mergeCell ref="L7:L8"/>
  </mergeCells>
  <printOptions horizontalCentered="1"/>
  <pageMargins left="0.31496062992125984" right="1.1023622047244095" top="0.84" bottom="0.74803149606299213" header="0" footer="0"/>
  <pageSetup paperSize="5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opLeftCell="I43" workbookViewId="0">
      <selection activeCell="A33" sqref="A33"/>
    </sheetView>
  </sheetViews>
  <sheetFormatPr defaultRowHeight="15" x14ac:dyDescent="0.25"/>
  <cols>
    <col min="1" max="1" width="4.5703125" customWidth="1"/>
    <col min="2" max="2" width="33.28515625" customWidth="1"/>
    <col min="3" max="3" width="10.42578125" style="122" customWidth="1"/>
    <col min="4" max="4" width="24" customWidth="1"/>
    <col min="5" max="5" width="12.28515625" style="122" customWidth="1"/>
    <col min="6" max="6" width="17.85546875" bestFit="1" customWidth="1"/>
    <col min="7" max="7" width="10.85546875" style="122" customWidth="1"/>
    <col min="8" max="8" width="7" style="122" bestFit="1" customWidth="1"/>
    <col min="9" max="9" width="12.5703125" bestFit="1" customWidth="1"/>
    <col min="10" max="10" width="16.140625" customWidth="1"/>
    <col min="11" max="11" width="14.7109375" customWidth="1"/>
    <col min="12" max="12" width="24.42578125" customWidth="1"/>
    <col min="13" max="13" width="4.28515625" customWidth="1"/>
    <col min="14" max="14" width="24.85546875" customWidth="1"/>
  </cols>
  <sheetData>
    <row r="1" spans="1:12" x14ac:dyDescent="0.25">
      <c r="A1" t="s">
        <v>0</v>
      </c>
      <c r="C1" s="1" t="s">
        <v>1</v>
      </c>
    </row>
    <row r="2" spans="1:12" x14ac:dyDescent="0.25">
      <c r="A2" t="s">
        <v>2</v>
      </c>
      <c r="C2" s="1" t="s">
        <v>3</v>
      </c>
    </row>
    <row r="3" spans="1:12" x14ac:dyDescent="0.25">
      <c r="A3" t="s">
        <v>4</v>
      </c>
      <c r="C3" s="1" t="s">
        <v>5</v>
      </c>
    </row>
    <row r="4" spans="1:12" x14ac:dyDescent="0.25">
      <c r="A4" s="339" t="s">
        <v>6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x14ac:dyDescent="0.25">
      <c r="A5" s="339" t="s">
        <v>95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</row>
    <row r="6" spans="1:12" ht="15.75" thickBot="1" x14ac:dyDescent="0.3">
      <c r="E6" s="3"/>
      <c r="F6" s="4"/>
    </row>
    <row r="7" spans="1:12" ht="18.75" customHeight="1" x14ac:dyDescent="0.25">
      <c r="A7" s="405" t="s">
        <v>7</v>
      </c>
      <c r="B7" s="407" t="s">
        <v>8</v>
      </c>
      <c r="C7" s="408" t="s">
        <v>9</v>
      </c>
      <c r="D7" s="409"/>
      <c r="E7" s="410" t="s">
        <v>10</v>
      </c>
      <c r="F7" s="411"/>
      <c r="G7" s="409" t="s">
        <v>11</v>
      </c>
      <c r="H7" s="409"/>
      <c r="I7" s="409"/>
      <c r="J7" s="412"/>
      <c r="K7" s="407" t="s">
        <v>12</v>
      </c>
      <c r="L7" s="413" t="s">
        <v>13</v>
      </c>
    </row>
    <row r="8" spans="1:12" s="122" customFormat="1" ht="28.5" customHeight="1" x14ac:dyDescent="0.25">
      <c r="A8" s="406"/>
      <c r="B8" s="335"/>
      <c r="C8" s="5" t="s">
        <v>14</v>
      </c>
      <c r="D8" s="6" t="s">
        <v>15</v>
      </c>
      <c r="E8" s="5" t="s">
        <v>14</v>
      </c>
      <c r="F8" s="6" t="s">
        <v>15</v>
      </c>
      <c r="G8" s="121" t="s">
        <v>16</v>
      </c>
      <c r="H8" s="7" t="s">
        <v>17</v>
      </c>
      <c r="I8" s="8" t="s">
        <v>18</v>
      </c>
      <c r="J8" s="9" t="s">
        <v>19</v>
      </c>
      <c r="K8" s="335"/>
      <c r="L8" s="414"/>
    </row>
    <row r="9" spans="1:12" s="14" customFormat="1" ht="12.75" x14ac:dyDescent="0.2">
      <c r="A9" s="10">
        <v>1</v>
      </c>
      <c r="B9" s="11">
        <v>2</v>
      </c>
      <c r="C9" s="11">
        <v>3</v>
      </c>
      <c r="D9" s="12">
        <v>4</v>
      </c>
      <c r="E9" s="11">
        <v>5</v>
      </c>
      <c r="F9" s="12">
        <v>6</v>
      </c>
      <c r="G9" s="11">
        <v>7</v>
      </c>
      <c r="H9" s="12">
        <v>8</v>
      </c>
      <c r="I9" s="11">
        <v>9</v>
      </c>
      <c r="J9" s="12">
        <v>10</v>
      </c>
      <c r="K9" s="11">
        <v>11</v>
      </c>
      <c r="L9" s="13">
        <v>12</v>
      </c>
    </row>
    <row r="10" spans="1:12" s="14" customFormat="1" ht="12.75" x14ac:dyDescent="0.2">
      <c r="A10" s="41"/>
      <c r="B10" s="42"/>
      <c r="C10" s="42"/>
      <c r="D10" s="43"/>
      <c r="E10" s="42"/>
      <c r="F10" s="43"/>
      <c r="G10" s="42"/>
      <c r="H10" s="43"/>
      <c r="I10" s="42"/>
      <c r="J10" s="43"/>
      <c r="K10" s="42"/>
      <c r="L10" s="44"/>
    </row>
    <row r="11" spans="1:12" s="14" customFormat="1" x14ac:dyDescent="0.2">
      <c r="A11" s="53">
        <v>1</v>
      </c>
      <c r="B11" s="54" t="s">
        <v>34</v>
      </c>
      <c r="C11" s="55">
        <v>41696</v>
      </c>
      <c r="D11" s="56" t="s">
        <v>25</v>
      </c>
      <c r="E11" s="57" t="s">
        <v>26</v>
      </c>
      <c r="F11" s="56" t="s">
        <v>27</v>
      </c>
      <c r="G11" s="58">
        <v>15</v>
      </c>
      <c r="H11" s="59" t="s">
        <v>21</v>
      </c>
      <c r="I11" s="60">
        <v>950000</v>
      </c>
      <c r="J11" s="61">
        <f>G11*I11</f>
        <v>14250000</v>
      </c>
      <c r="K11" s="399" t="s">
        <v>42</v>
      </c>
      <c r="L11" s="399" t="s">
        <v>43</v>
      </c>
    </row>
    <row r="12" spans="1:12" s="14" customFormat="1" ht="32.25" customHeight="1" x14ac:dyDescent="0.2">
      <c r="A12" s="53"/>
      <c r="B12" s="54" t="s">
        <v>35</v>
      </c>
      <c r="C12" s="62">
        <v>41696</v>
      </c>
      <c r="D12" s="63" t="s">
        <v>25</v>
      </c>
      <c r="E12" s="64" t="s">
        <v>26</v>
      </c>
      <c r="F12" s="63" t="s">
        <v>27</v>
      </c>
      <c r="G12" s="65">
        <v>15</v>
      </c>
      <c r="H12" s="66" t="s">
        <v>21</v>
      </c>
      <c r="I12" s="67">
        <v>450000</v>
      </c>
      <c r="J12" s="61">
        <f>G12*I12</f>
        <v>6750000</v>
      </c>
      <c r="K12" s="400"/>
      <c r="L12" s="400"/>
    </row>
    <row r="13" spans="1:12" s="14" customFormat="1" x14ac:dyDescent="0.2">
      <c r="A13" s="53">
        <v>2</v>
      </c>
      <c r="B13" s="68" t="s">
        <v>28</v>
      </c>
      <c r="C13" s="55">
        <v>41743</v>
      </c>
      <c r="D13" s="56" t="s">
        <v>30</v>
      </c>
      <c r="E13" s="57" t="s">
        <v>31</v>
      </c>
      <c r="F13" s="56" t="s">
        <v>32</v>
      </c>
      <c r="G13" s="65">
        <v>1</v>
      </c>
      <c r="H13" s="66" t="s">
        <v>24</v>
      </c>
      <c r="I13" s="67">
        <v>185350000</v>
      </c>
      <c r="J13" s="61">
        <f>G13*I13</f>
        <v>185350000</v>
      </c>
      <c r="K13" s="65" t="s">
        <v>33</v>
      </c>
      <c r="L13" s="399" t="s">
        <v>44</v>
      </c>
    </row>
    <row r="14" spans="1:12" s="14" customFormat="1" ht="42.75" customHeight="1" x14ac:dyDescent="0.2">
      <c r="A14" s="53"/>
      <c r="B14" s="68" t="s">
        <v>29</v>
      </c>
      <c r="C14" s="55"/>
      <c r="D14" s="56"/>
      <c r="E14" s="57"/>
      <c r="F14" s="56"/>
      <c r="G14" s="65"/>
      <c r="H14" s="66"/>
      <c r="I14" s="67"/>
      <c r="J14" s="69"/>
      <c r="K14" s="70"/>
      <c r="L14" s="400"/>
    </row>
    <row r="15" spans="1:12" s="14" customFormat="1" ht="53.25" customHeight="1" x14ac:dyDescent="0.2">
      <c r="A15" s="71">
        <v>3</v>
      </c>
      <c r="B15" s="72" t="s">
        <v>36</v>
      </c>
      <c r="C15" s="73">
        <v>41780</v>
      </c>
      <c r="D15" s="74" t="s">
        <v>37</v>
      </c>
      <c r="E15" s="75">
        <v>41816</v>
      </c>
      <c r="F15" s="74" t="s">
        <v>45</v>
      </c>
      <c r="G15" s="76">
        <v>1</v>
      </c>
      <c r="H15" s="77" t="s">
        <v>24</v>
      </c>
      <c r="I15" s="78">
        <v>12806500</v>
      </c>
      <c r="J15" s="61">
        <f>G15*I15</f>
        <v>12806500</v>
      </c>
      <c r="K15" s="79" t="s">
        <v>38</v>
      </c>
      <c r="L15" s="124" t="s">
        <v>46</v>
      </c>
    </row>
    <row r="16" spans="1:12" s="20" customFormat="1" ht="15.75" customHeight="1" x14ac:dyDescent="0.25">
      <c r="A16" s="53">
        <v>4</v>
      </c>
      <c r="B16" s="80" t="s">
        <v>47</v>
      </c>
      <c r="C16" s="73">
        <v>41758</v>
      </c>
      <c r="D16" s="74" t="s">
        <v>48</v>
      </c>
      <c r="E16" s="81" t="s">
        <v>49</v>
      </c>
      <c r="F16" s="56" t="s">
        <v>50</v>
      </c>
      <c r="G16" s="58">
        <v>2</v>
      </c>
      <c r="H16" s="59" t="s">
        <v>24</v>
      </c>
      <c r="I16" s="60">
        <v>4500000</v>
      </c>
      <c r="J16" s="61">
        <f>G16*I16</f>
        <v>9000000</v>
      </c>
      <c r="K16" s="399" t="s">
        <v>51</v>
      </c>
      <c r="L16" s="399" t="s">
        <v>52</v>
      </c>
    </row>
    <row r="17" spans="1:14" s="20" customFormat="1" ht="14.1" customHeight="1" x14ac:dyDescent="0.25">
      <c r="A17" s="53"/>
      <c r="B17" s="80" t="s">
        <v>53</v>
      </c>
      <c r="C17" s="73"/>
      <c r="D17" s="74"/>
      <c r="E17" s="81"/>
      <c r="F17" s="56"/>
      <c r="G17" s="58">
        <v>4</v>
      </c>
      <c r="H17" s="59" t="s">
        <v>24</v>
      </c>
      <c r="I17" s="60">
        <v>5500000</v>
      </c>
      <c r="J17" s="61">
        <f t="shared" ref="J17:J32" si="0">G17*I17</f>
        <v>22000000</v>
      </c>
      <c r="K17" s="401"/>
      <c r="L17" s="401"/>
    </row>
    <row r="18" spans="1:14" s="20" customFormat="1" ht="14.1" customHeight="1" x14ac:dyDescent="0.25">
      <c r="A18" s="53"/>
      <c r="B18" s="80" t="s">
        <v>54</v>
      </c>
      <c r="C18" s="73"/>
      <c r="D18" s="74"/>
      <c r="E18" s="81"/>
      <c r="F18" s="56"/>
      <c r="G18" s="58">
        <v>6</v>
      </c>
      <c r="H18" s="59" t="s">
        <v>24</v>
      </c>
      <c r="I18" s="60">
        <v>4200000</v>
      </c>
      <c r="J18" s="61">
        <f t="shared" si="0"/>
        <v>25200000</v>
      </c>
      <c r="K18" s="401"/>
      <c r="L18" s="401"/>
    </row>
    <row r="19" spans="1:14" s="20" customFormat="1" ht="14.1" customHeight="1" x14ac:dyDescent="0.25">
      <c r="A19" s="53"/>
      <c r="B19" s="80" t="s">
        <v>55</v>
      </c>
      <c r="C19" s="73"/>
      <c r="D19" s="74"/>
      <c r="E19" s="81"/>
      <c r="F19" s="56"/>
      <c r="G19" s="58">
        <v>2</v>
      </c>
      <c r="H19" s="59" t="s">
        <v>24</v>
      </c>
      <c r="I19" s="60">
        <v>850000</v>
      </c>
      <c r="J19" s="61">
        <f t="shared" si="0"/>
        <v>1700000</v>
      </c>
      <c r="K19" s="401"/>
      <c r="L19" s="401"/>
    </row>
    <row r="20" spans="1:14" s="20" customFormat="1" ht="14.1" customHeight="1" x14ac:dyDescent="0.25">
      <c r="A20" s="53"/>
      <c r="B20" s="80" t="s">
        <v>56</v>
      </c>
      <c r="C20" s="73"/>
      <c r="D20" s="74"/>
      <c r="E20" s="81"/>
      <c r="F20" s="56"/>
      <c r="G20" s="58">
        <v>5</v>
      </c>
      <c r="H20" s="59" t="s">
        <v>24</v>
      </c>
      <c r="I20" s="60">
        <v>8000000</v>
      </c>
      <c r="J20" s="61">
        <f t="shared" si="0"/>
        <v>40000000</v>
      </c>
      <c r="K20" s="401"/>
      <c r="L20" s="401"/>
    </row>
    <row r="21" spans="1:14" s="20" customFormat="1" ht="14.1" customHeight="1" x14ac:dyDescent="0.25">
      <c r="A21" s="53"/>
      <c r="B21" s="80" t="s">
        <v>57</v>
      </c>
      <c r="C21" s="73"/>
      <c r="D21" s="74"/>
      <c r="E21" s="81"/>
      <c r="F21" s="56"/>
      <c r="G21" s="58">
        <v>3</v>
      </c>
      <c r="H21" s="59" t="s">
        <v>24</v>
      </c>
      <c r="I21" s="60">
        <v>9300000</v>
      </c>
      <c r="J21" s="61">
        <f t="shared" si="0"/>
        <v>27900000</v>
      </c>
      <c r="K21" s="401"/>
      <c r="L21" s="401"/>
    </row>
    <row r="22" spans="1:14" s="20" customFormat="1" ht="14.1" customHeight="1" x14ac:dyDescent="0.25">
      <c r="A22" s="53"/>
      <c r="B22" s="80" t="s">
        <v>58</v>
      </c>
      <c r="C22" s="73"/>
      <c r="D22" s="74"/>
      <c r="E22" s="81"/>
      <c r="F22" s="56"/>
      <c r="G22" s="58">
        <v>4</v>
      </c>
      <c r="H22" s="59" t="s">
        <v>24</v>
      </c>
      <c r="I22" s="60">
        <v>1800000</v>
      </c>
      <c r="J22" s="61">
        <f t="shared" si="0"/>
        <v>7200000</v>
      </c>
      <c r="K22" s="401"/>
      <c r="L22" s="401"/>
    </row>
    <row r="23" spans="1:14" s="20" customFormat="1" ht="14.1" customHeight="1" x14ac:dyDescent="0.25">
      <c r="A23" s="53"/>
      <c r="B23" s="80" t="s">
        <v>59</v>
      </c>
      <c r="C23" s="73"/>
      <c r="D23" s="74"/>
      <c r="E23" s="81"/>
      <c r="F23" s="56"/>
      <c r="G23" s="58">
        <v>1</v>
      </c>
      <c r="H23" s="59" t="s">
        <v>24</v>
      </c>
      <c r="I23" s="60">
        <v>4181950</v>
      </c>
      <c r="J23" s="61">
        <f t="shared" si="0"/>
        <v>4181950</v>
      </c>
      <c r="K23" s="401"/>
      <c r="L23" s="401"/>
    </row>
    <row r="24" spans="1:14" s="20" customFormat="1" ht="14.1" customHeight="1" x14ac:dyDescent="0.25">
      <c r="A24" s="53"/>
      <c r="B24" s="80" t="s">
        <v>60</v>
      </c>
      <c r="C24" s="73"/>
      <c r="D24" s="74"/>
      <c r="E24" s="81"/>
      <c r="F24" s="56"/>
      <c r="G24" s="58">
        <v>1</v>
      </c>
      <c r="H24" s="59" t="s">
        <v>24</v>
      </c>
      <c r="I24" s="60">
        <v>8575000</v>
      </c>
      <c r="J24" s="61">
        <f t="shared" si="0"/>
        <v>8575000</v>
      </c>
      <c r="K24" s="401"/>
      <c r="L24" s="401"/>
    </row>
    <row r="25" spans="1:14" s="20" customFormat="1" ht="14.1" customHeight="1" x14ac:dyDescent="0.25">
      <c r="A25" s="53"/>
      <c r="B25" s="80" t="s">
        <v>61</v>
      </c>
      <c r="C25" s="73"/>
      <c r="D25" s="74"/>
      <c r="E25" s="81"/>
      <c r="F25" s="56"/>
      <c r="G25" s="58">
        <v>1</v>
      </c>
      <c r="H25" s="59" t="s">
        <v>24</v>
      </c>
      <c r="I25" s="60">
        <v>5000000</v>
      </c>
      <c r="J25" s="61">
        <f t="shared" si="0"/>
        <v>5000000</v>
      </c>
      <c r="K25" s="401"/>
      <c r="L25" s="401"/>
    </row>
    <row r="26" spans="1:14" s="20" customFormat="1" ht="14.1" customHeight="1" x14ac:dyDescent="0.25">
      <c r="A26" s="53"/>
      <c r="B26" s="80" t="s">
        <v>62</v>
      </c>
      <c r="C26" s="73"/>
      <c r="D26" s="74"/>
      <c r="E26" s="81"/>
      <c r="F26" s="56"/>
      <c r="G26" s="58">
        <v>1</v>
      </c>
      <c r="H26" s="59" t="s">
        <v>24</v>
      </c>
      <c r="I26" s="60">
        <v>9650000</v>
      </c>
      <c r="J26" s="61">
        <f t="shared" si="0"/>
        <v>9650000</v>
      </c>
      <c r="K26" s="401"/>
      <c r="L26" s="401"/>
    </row>
    <row r="27" spans="1:14" s="20" customFormat="1" ht="14.1" customHeight="1" x14ac:dyDescent="0.25">
      <c r="A27" s="53"/>
      <c r="B27" s="80" t="s">
        <v>63</v>
      </c>
      <c r="C27" s="73"/>
      <c r="D27" s="74"/>
      <c r="E27" s="81"/>
      <c r="F27" s="56"/>
      <c r="G27" s="58">
        <v>1</v>
      </c>
      <c r="H27" s="59" t="s">
        <v>24</v>
      </c>
      <c r="I27" s="60">
        <v>8725950</v>
      </c>
      <c r="J27" s="61">
        <f t="shared" si="0"/>
        <v>8725950</v>
      </c>
      <c r="K27" s="401"/>
      <c r="L27" s="401"/>
    </row>
    <row r="28" spans="1:14" s="20" customFormat="1" ht="14.1" customHeight="1" x14ac:dyDescent="0.25">
      <c r="A28" s="53"/>
      <c r="B28" s="80" t="s">
        <v>64</v>
      </c>
      <c r="C28" s="73"/>
      <c r="D28" s="74"/>
      <c r="E28" s="81"/>
      <c r="F28" s="56"/>
      <c r="G28" s="58">
        <v>1</v>
      </c>
      <c r="H28" s="59" t="s">
        <v>24</v>
      </c>
      <c r="I28" s="60">
        <v>9250000</v>
      </c>
      <c r="J28" s="61">
        <f t="shared" si="0"/>
        <v>9250000</v>
      </c>
      <c r="K28" s="400"/>
      <c r="L28" s="400"/>
    </row>
    <row r="29" spans="1:14" s="20" customFormat="1" ht="60" x14ac:dyDescent="0.25">
      <c r="A29" s="53">
        <v>5</v>
      </c>
      <c r="B29" s="68" t="s">
        <v>65</v>
      </c>
      <c r="C29" s="55">
        <v>41821</v>
      </c>
      <c r="D29" s="56" t="s">
        <v>66</v>
      </c>
      <c r="E29" s="81" t="s">
        <v>67</v>
      </c>
      <c r="F29" s="56" t="s">
        <v>68</v>
      </c>
      <c r="G29" s="65">
        <v>1</v>
      </c>
      <c r="H29" s="66" t="s">
        <v>69</v>
      </c>
      <c r="I29" s="67">
        <v>149380000</v>
      </c>
      <c r="J29" s="61">
        <f t="shared" si="0"/>
        <v>149380000</v>
      </c>
      <c r="K29" s="65"/>
      <c r="L29" s="82" t="s">
        <v>70</v>
      </c>
      <c r="N29" s="20" t="s">
        <v>71</v>
      </c>
    </row>
    <row r="30" spans="1:14" s="20" customFormat="1" ht="90" x14ac:dyDescent="0.25">
      <c r="A30" s="83">
        <v>6</v>
      </c>
      <c r="B30" s="84" t="s">
        <v>72</v>
      </c>
      <c r="C30" s="85">
        <v>41778</v>
      </c>
      <c r="D30" s="86" t="s">
        <v>73</v>
      </c>
      <c r="E30" s="87">
        <v>41864</v>
      </c>
      <c r="F30" s="86" t="s">
        <v>74</v>
      </c>
      <c r="G30" s="88">
        <v>1</v>
      </c>
      <c r="H30" s="89" t="s">
        <v>69</v>
      </c>
      <c r="I30" s="90">
        <v>160915750</v>
      </c>
      <c r="J30" s="91">
        <f t="shared" si="0"/>
        <v>160915750</v>
      </c>
      <c r="K30" s="92"/>
      <c r="L30" s="93" t="s">
        <v>75</v>
      </c>
      <c r="N30" s="20" t="s">
        <v>76</v>
      </c>
    </row>
    <row r="31" spans="1:14" s="20" customFormat="1" ht="75" x14ac:dyDescent="0.25">
      <c r="A31" s="94">
        <v>7</v>
      </c>
      <c r="B31" s="95" t="s">
        <v>77</v>
      </c>
      <c r="C31" s="85">
        <v>41843</v>
      </c>
      <c r="D31" s="96" t="s">
        <v>78</v>
      </c>
      <c r="E31" s="97">
        <v>41863</v>
      </c>
      <c r="F31" s="98" t="s">
        <v>79</v>
      </c>
      <c r="G31" s="99">
        <v>1</v>
      </c>
      <c r="H31" s="100" t="s">
        <v>69</v>
      </c>
      <c r="I31" s="101">
        <v>137551230</v>
      </c>
      <c r="J31" s="102">
        <f t="shared" si="0"/>
        <v>137551230</v>
      </c>
      <c r="K31" s="103"/>
      <c r="L31" s="96" t="s">
        <v>80</v>
      </c>
    </row>
    <row r="32" spans="1:14" s="20" customFormat="1" ht="60" x14ac:dyDescent="0.25">
      <c r="A32" s="94">
        <v>8</v>
      </c>
      <c r="B32" s="95" t="s">
        <v>81</v>
      </c>
      <c r="C32" s="85">
        <v>41702</v>
      </c>
      <c r="D32" s="96" t="s">
        <v>82</v>
      </c>
      <c r="E32" s="97">
        <v>41907</v>
      </c>
      <c r="F32" s="98" t="s">
        <v>83</v>
      </c>
      <c r="G32" s="99">
        <v>1</v>
      </c>
      <c r="H32" s="100" t="s">
        <v>69</v>
      </c>
      <c r="I32" s="101">
        <v>68583341</v>
      </c>
      <c r="J32" s="102">
        <f t="shared" si="0"/>
        <v>68583341</v>
      </c>
      <c r="K32" s="103"/>
      <c r="L32" s="96" t="s">
        <v>84</v>
      </c>
    </row>
    <row r="33" spans="1:13" s="20" customFormat="1" ht="60" x14ac:dyDescent="0.25">
      <c r="A33" s="94">
        <v>9</v>
      </c>
      <c r="B33" s="95" t="s">
        <v>85</v>
      </c>
      <c r="C33" s="85">
        <v>41827</v>
      </c>
      <c r="D33" s="100" t="s">
        <v>86</v>
      </c>
      <c r="E33" s="97">
        <v>41908</v>
      </c>
      <c r="F33" s="98" t="s">
        <v>87</v>
      </c>
      <c r="G33" s="99">
        <v>1</v>
      </c>
      <c r="H33" s="100" t="s">
        <v>69</v>
      </c>
      <c r="I33" s="101">
        <v>178448000</v>
      </c>
      <c r="J33" s="102">
        <f>G33*I33</f>
        <v>178448000</v>
      </c>
      <c r="K33" s="103"/>
      <c r="L33" s="96" t="s">
        <v>88</v>
      </c>
    </row>
    <row r="34" spans="1:13" s="20" customFormat="1" ht="60" x14ac:dyDescent="0.25">
      <c r="A34" s="110">
        <v>10</v>
      </c>
      <c r="B34" s="111" t="s">
        <v>96</v>
      </c>
      <c r="C34" s="85">
        <v>41912</v>
      </c>
      <c r="D34" s="100" t="s">
        <v>107</v>
      </c>
      <c r="E34" s="113">
        <v>41927</v>
      </c>
      <c r="F34" s="114" t="s">
        <v>97</v>
      </c>
      <c r="G34" s="115">
        <v>1</v>
      </c>
      <c r="H34" s="112" t="s">
        <v>69</v>
      </c>
      <c r="I34" s="116">
        <v>197700000</v>
      </c>
      <c r="J34" s="117">
        <f>G34*I34</f>
        <v>197700000</v>
      </c>
      <c r="K34" s="118"/>
      <c r="L34" s="119" t="s">
        <v>98</v>
      </c>
    </row>
    <row r="35" spans="1:13" s="20" customFormat="1" x14ac:dyDescent="0.25">
      <c r="A35" s="40"/>
      <c r="B35" s="105"/>
      <c r="C35" s="36"/>
      <c r="D35" s="26"/>
      <c r="E35" s="106"/>
      <c r="F35" s="28"/>
      <c r="G35" s="26"/>
      <c r="H35" s="26"/>
      <c r="I35" s="107"/>
      <c r="J35" s="52"/>
      <c r="K35" s="108"/>
      <c r="L35" s="109"/>
    </row>
    <row r="36" spans="1:13" s="20" customFormat="1" x14ac:dyDescent="0.25">
      <c r="A36" s="40">
        <v>11</v>
      </c>
      <c r="B36" s="105" t="s">
        <v>101</v>
      </c>
      <c r="C36" s="36"/>
      <c r="D36" s="120" t="s">
        <v>99</v>
      </c>
      <c r="E36" s="106">
        <v>41926</v>
      </c>
      <c r="F36" s="28" t="s">
        <v>100</v>
      </c>
      <c r="G36" s="26"/>
      <c r="H36" s="26"/>
      <c r="I36" s="107"/>
      <c r="J36" s="52">
        <v>960000</v>
      </c>
      <c r="K36" s="108"/>
      <c r="L36" s="109" t="s">
        <v>102</v>
      </c>
      <c r="M36" s="20" t="s">
        <v>106</v>
      </c>
    </row>
    <row r="37" spans="1:13" s="20" customFormat="1" x14ac:dyDescent="0.25">
      <c r="A37" s="40"/>
      <c r="B37" s="105"/>
      <c r="C37" s="36"/>
      <c r="D37" s="26"/>
      <c r="E37" s="106"/>
      <c r="F37" s="28"/>
      <c r="G37" s="26"/>
      <c r="H37" s="26"/>
      <c r="I37" s="107"/>
      <c r="J37" s="52"/>
      <c r="K37" s="108"/>
      <c r="L37" s="109"/>
    </row>
    <row r="38" spans="1:13" s="20" customFormat="1" x14ac:dyDescent="0.25">
      <c r="A38" s="40">
        <v>12</v>
      </c>
      <c r="B38" s="105" t="s">
        <v>103</v>
      </c>
      <c r="C38" s="36"/>
      <c r="D38" s="120" t="s">
        <v>99</v>
      </c>
      <c r="E38" s="106">
        <v>41926</v>
      </c>
      <c r="F38" s="28" t="s">
        <v>104</v>
      </c>
      <c r="G38" s="26"/>
      <c r="H38" s="26"/>
      <c r="I38" s="107"/>
      <c r="J38" s="52">
        <v>960000</v>
      </c>
      <c r="K38" s="108"/>
      <c r="L38" s="109" t="s">
        <v>102</v>
      </c>
      <c r="M38" s="20" t="s">
        <v>105</v>
      </c>
    </row>
    <row r="39" spans="1:13" s="20" customFormat="1" x14ac:dyDescent="0.25">
      <c r="A39" s="40"/>
      <c r="B39" s="105"/>
      <c r="C39" s="36"/>
      <c r="D39" s="26"/>
      <c r="E39" s="106"/>
      <c r="F39" s="28"/>
      <c r="G39" s="26"/>
      <c r="H39" s="26"/>
      <c r="I39" s="107"/>
      <c r="J39" s="52"/>
      <c r="K39" s="108"/>
      <c r="L39" s="109"/>
    </row>
    <row r="40" spans="1:13" s="20" customFormat="1" x14ac:dyDescent="0.25">
      <c r="A40" s="40"/>
      <c r="B40" s="105"/>
      <c r="C40" s="36"/>
      <c r="D40" s="26"/>
      <c r="E40" s="106"/>
      <c r="F40" s="28"/>
      <c r="G40" s="26"/>
      <c r="H40" s="26"/>
      <c r="I40" s="107"/>
      <c r="J40" s="52"/>
      <c r="K40" s="108"/>
      <c r="L40" s="109"/>
    </row>
    <row r="41" spans="1:13" s="20" customFormat="1" x14ac:dyDescent="0.25">
      <c r="A41" s="40"/>
      <c r="B41" s="105"/>
      <c r="C41" s="36"/>
      <c r="D41" s="26"/>
      <c r="E41" s="106"/>
      <c r="F41" s="28"/>
      <c r="G41" s="26"/>
      <c r="H41" s="26"/>
      <c r="I41" s="107"/>
      <c r="J41" s="52"/>
      <c r="K41" s="108"/>
      <c r="L41" s="109"/>
    </row>
    <row r="42" spans="1:13" s="20" customFormat="1" x14ac:dyDescent="0.25">
      <c r="A42" s="40"/>
      <c r="B42" s="105"/>
      <c r="C42" s="36"/>
      <c r="D42" s="26"/>
      <c r="E42" s="106"/>
      <c r="F42" s="28"/>
      <c r="G42" s="26"/>
      <c r="H42" s="26"/>
      <c r="I42" s="107"/>
      <c r="J42" s="52"/>
      <c r="K42" s="108"/>
      <c r="L42" s="109"/>
    </row>
    <row r="43" spans="1:13" s="20" customFormat="1" x14ac:dyDescent="0.25">
      <c r="A43" s="40"/>
      <c r="B43" s="105"/>
      <c r="C43" s="36"/>
      <c r="D43" s="26"/>
      <c r="E43" s="106"/>
      <c r="F43" s="28"/>
      <c r="G43" s="26"/>
      <c r="H43" s="26"/>
      <c r="I43" s="107"/>
      <c r="J43" s="52"/>
      <c r="K43" s="108"/>
      <c r="L43" s="109"/>
    </row>
    <row r="44" spans="1:13" s="20" customFormat="1" x14ac:dyDescent="0.25">
      <c r="A44" s="40"/>
      <c r="B44" s="105"/>
      <c r="C44" s="36"/>
      <c r="D44" s="26"/>
      <c r="E44" s="106"/>
      <c r="F44" s="28"/>
      <c r="G44" s="26"/>
      <c r="H44" s="26"/>
      <c r="I44" s="107"/>
      <c r="J44" s="52"/>
      <c r="K44" s="108"/>
      <c r="L44" s="109"/>
    </row>
    <row r="45" spans="1:13" s="20" customFormat="1" x14ac:dyDescent="0.25">
      <c r="A45" s="40"/>
      <c r="B45" s="105"/>
      <c r="C45" s="36"/>
      <c r="D45" s="26"/>
      <c r="E45" s="106"/>
      <c r="F45" s="28"/>
      <c r="G45" s="26"/>
      <c r="H45" s="26"/>
      <c r="I45" s="107"/>
      <c r="J45" s="52"/>
      <c r="K45" s="108"/>
      <c r="L45" s="109"/>
    </row>
    <row r="46" spans="1:13" s="20" customFormat="1" x14ac:dyDescent="0.25">
      <c r="A46" s="40"/>
      <c r="B46" s="104"/>
      <c r="C46" s="38"/>
      <c r="D46" s="36"/>
      <c r="E46" s="26"/>
      <c r="F46" s="39"/>
      <c r="G46" s="28"/>
      <c r="H46" s="25"/>
      <c r="I46" s="26"/>
      <c r="J46" s="27"/>
      <c r="K46" s="52"/>
      <c r="L46" s="24"/>
      <c r="M46" s="123"/>
    </row>
    <row r="47" spans="1:13" s="20" customFormat="1" x14ac:dyDescent="0.25">
      <c r="A47" s="40"/>
      <c r="B47" s="104"/>
      <c r="C47" s="38"/>
      <c r="D47" s="36"/>
      <c r="E47" s="26"/>
      <c r="F47" s="39"/>
      <c r="G47" s="28"/>
      <c r="H47" s="25"/>
      <c r="I47" s="26"/>
      <c r="J47" s="27"/>
      <c r="K47" s="52"/>
      <c r="L47" s="24"/>
      <c r="M47" s="123"/>
    </row>
    <row r="48" spans="1:13" s="20" customFormat="1" x14ac:dyDescent="0.25">
      <c r="A48" s="40"/>
      <c r="B48" s="104"/>
      <c r="C48" s="38"/>
      <c r="D48" s="36"/>
      <c r="E48" s="26"/>
      <c r="F48" s="39"/>
      <c r="G48" s="28"/>
      <c r="H48" s="25"/>
      <c r="I48" s="26"/>
      <c r="J48" s="27"/>
      <c r="K48" s="52"/>
      <c r="L48" s="24"/>
      <c r="M48" s="123"/>
    </row>
    <row r="49" spans="1:15" s="20" customFormat="1" x14ac:dyDescent="0.25">
      <c r="A49" s="40"/>
      <c r="B49" s="104"/>
      <c r="C49" s="38"/>
      <c r="D49" s="36"/>
      <c r="E49" s="26"/>
      <c r="F49" s="39"/>
      <c r="G49" s="28"/>
      <c r="H49" s="25"/>
      <c r="I49" s="26"/>
      <c r="J49" s="27"/>
      <c r="K49" s="52"/>
      <c r="L49" s="24"/>
      <c r="M49" s="123"/>
    </row>
    <row r="50" spans="1:15" ht="15.75" thickBot="1" x14ac:dyDescent="0.3">
      <c r="A50" s="15"/>
      <c r="B50" s="16"/>
      <c r="C50" s="17"/>
      <c r="D50" s="18"/>
      <c r="E50" s="17"/>
      <c r="F50" s="18"/>
      <c r="G50" s="17"/>
      <c r="H50" s="19"/>
      <c r="I50" s="16"/>
      <c r="J50" s="22"/>
      <c r="K50" s="21"/>
      <c r="L50" s="23"/>
    </row>
    <row r="51" spans="1:15" ht="15.75" thickBot="1" x14ac:dyDescent="0.3">
      <c r="A51" s="402" t="s">
        <v>11</v>
      </c>
      <c r="B51" s="403"/>
      <c r="C51" s="403"/>
      <c r="D51" s="403"/>
      <c r="E51" s="403"/>
      <c r="F51" s="403"/>
      <c r="G51" s="403"/>
      <c r="H51" s="403"/>
      <c r="I51" s="404"/>
      <c r="J51" s="37">
        <f>SUM(J11:J50)</f>
        <v>1292037721</v>
      </c>
      <c r="K51" s="21"/>
      <c r="L51" s="23"/>
    </row>
    <row r="53" spans="1:15" x14ac:dyDescent="0.25">
      <c r="B53" s="35"/>
      <c r="C53"/>
      <c r="E53"/>
      <c r="G53"/>
      <c r="H53"/>
      <c r="K53" s="35" t="s">
        <v>89</v>
      </c>
      <c r="M53" s="29"/>
      <c r="N53" s="29"/>
      <c r="O53" s="29"/>
    </row>
    <row r="54" spans="1:15" x14ac:dyDescent="0.25">
      <c r="B54" s="33" t="s">
        <v>22</v>
      </c>
      <c r="C54"/>
      <c r="E54"/>
      <c r="G54"/>
      <c r="H54"/>
      <c r="K54" s="33"/>
      <c r="M54" s="30"/>
      <c r="N54" s="30"/>
      <c r="O54" s="30"/>
    </row>
    <row r="55" spans="1:15" x14ac:dyDescent="0.25">
      <c r="B55" s="33" t="s">
        <v>23</v>
      </c>
      <c r="C55"/>
      <c r="E55"/>
      <c r="F55" s="45">
        <v>1092417721</v>
      </c>
      <c r="G55" s="46"/>
      <c r="H55" s="46"/>
      <c r="I55" s="45">
        <v>137551230</v>
      </c>
      <c r="K55" s="33" t="s">
        <v>40</v>
      </c>
      <c r="M55" s="20"/>
      <c r="N55" s="20"/>
    </row>
    <row r="56" spans="1:15" x14ac:dyDescent="0.25">
      <c r="B56" s="33" t="s">
        <v>20</v>
      </c>
      <c r="C56"/>
      <c r="E56"/>
      <c r="F56" s="45">
        <v>886283150</v>
      </c>
      <c r="G56" s="46"/>
      <c r="H56" s="46"/>
      <c r="I56" s="45">
        <v>68583341</v>
      </c>
      <c r="K56" s="33"/>
      <c r="M56" s="20"/>
      <c r="N56" s="20"/>
    </row>
    <row r="57" spans="1:15" x14ac:dyDescent="0.25">
      <c r="B57" s="32"/>
      <c r="C57"/>
      <c r="E57"/>
      <c r="F57" s="47">
        <f>F55-F56</f>
        <v>206134571</v>
      </c>
      <c r="G57" s="46"/>
      <c r="H57" s="46"/>
      <c r="I57" s="48">
        <f>SUM(I55:I56)</f>
        <v>206134571</v>
      </c>
      <c r="K57" s="32"/>
      <c r="M57" s="29"/>
      <c r="N57" s="29"/>
    </row>
    <row r="58" spans="1:15" x14ac:dyDescent="0.25">
      <c r="B58" s="31"/>
      <c r="C58"/>
      <c r="E58"/>
      <c r="F58" s="49" t="s">
        <v>90</v>
      </c>
      <c r="G58" s="46"/>
      <c r="H58" s="46"/>
      <c r="I58" s="49" t="s">
        <v>90</v>
      </c>
      <c r="K58" s="31"/>
      <c r="M58" s="20"/>
      <c r="N58" s="20"/>
    </row>
    <row r="59" spans="1:15" x14ac:dyDescent="0.25">
      <c r="B59" s="31"/>
      <c r="F59" s="47" t="s">
        <v>91</v>
      </c>
      <c r="G59" s="50"/>
      <c r="H59" s="50"/>
      <c r="I59" s="47" t="s">
        <v>91</v>
      </c>
      <c r="K59" s="31"/>
      <c r="M59" s="20"/>
      <c r="N59" s="20"/>
    </row>
    <row r="60" spans="1:15" x14ac:dyDescent="0.25">
      <c r="B60" s="34" t="s">
        <v>92</v>
      </c>
      <c r="F60" s="51"/>
      <c r="K60" s="34" t="s">
        <v>39</v>
      </c>
      <c r="M60" s="20"/>
      <c r="N60" s="20"/>
    </row>
    <row r="61" spans="1:15" x14ac:dyDescent="0.25">
      <c r="B61" s="33" t="s">
        <v>93</v>
      </c>
      <c r="K61" s="33" t="s">
        <v>41</v>
      </c>
      <c r="M61" s="20"/>
      <c r="N61" s="20"/>
    </row>
    <row r="62" spans="1:15" x14ac:dyDescent="0.25">
      <c r="B62" s="122" t="s">
        <v>94</v>
      </c>
    </row>
    <row r="65" spans="1:15" s="122" customFormat="1" x14ac:dyDescent="0.25">
      <c r="A65"/>
      <c r="B65" s="395"/>
      <c r="C65" s="395"/>
      <c r="D65" s="395"/>
      <c r="E65" s="395"/>
      <c r="F65" s="395"/>
      <c r="G65" s="395"/>
      <c r="I65"/>
      <c r="J65"/>
      <c r="K65"/>
      <c r="L65"/>
      <c r="M65"/>
      <c r="N65"/>
      <c r="O65"/>
    </row>
    <row r="66" spans="1:15" s="122" customFormat="1" x14ac:dyDescent="0.25">
      <c r="A66"/>
      <c r="B66" s="396"/>
      <c r="C66" s="396"/>
      <c r="D66" s="396"/>
      <c r="E66" s="396"/>
      <c r="F66" s="396"/>
      <c r="G66" s="396"/>
      <c r="I66"/>
      <c r="J66"/>
      <c r="K66"/>
      <c r="L66"/>
      <c r="M66"/>
      <c r="N66"/>
      <c r="O66"/>
    </row>
    <row r="67" spans="1:15" s="122" customFormat="1" x14ac:dyDescent="0.25">
      <c r="A67"/>
      <c r="B67" s="396"/>
      <c r="C67" s="396"/>
      <c r="D67" s="396"/>
      <c r="E67" s="396"/>
      <c r="F67" s="396"/>
      <c r="G67" s="396"/>
      <c r="I67"/>
      <c r="J67"/>
      <c r="K67"/>
      <c r="L67"/>
      <c r="M67"/>
      <c r="N67"/>
      <c r="O67"/>
    </row>
  </sheetData>
  <mergeCells count="18">
    <mergeCell ref="A4:L4"/>
    <mergeCell ref="A5:L5"/>
    <mergeCell ref="A7:A8"/>
    <mergeCell ref="B7:B8"/>
    <mergeCell ref="C7:D7"/>
    <mergeCell ref="E7:F7"/>
    <mergeCell ref="G7:J7"/>
    <mergeCell ref="K7:K8"/>
    <mergeCell ref="L7:L8"/>
    <mergeCell ref="B65:G65"/>
    <mergeCell ref="B66:G66"/>
    <mergeCell ref="B67:G67"/>
    <mergeCell ref="K11:K12"/>
    <mergeCell ref="L11:L12"/>
    <mergeCell ref="L13:L14"/>
    <mergeCell ref="K16:K28"/>
    <mergeCell ref="L16:L28"/>
    <mergeCell ref="A51:I51"/>
  </mergeCells>
  <printOptions horizontalCentered="1"/>
  <pageMargins left="0.31496062992125984" right="1.1023622047244095" top="0.84" bottom="0.74803149606299213" header="0" footer="0"/>
  <pageSetup paperSize="5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Pengadaan 2017</vt:lpstr>
      <vt:lpstr>Jan-JUni 17</vt:lpstr>
      <vt:lpstr>Jan-Sep</vt:lpstr>
      <vt:lpstr>TW III</vt:lpstr>
      <vt:lpstr>Smstr I</vt:lpstr>
      <vt:lpstr>TW II </vt:lpstr>
      <vt:lpstr>TW I</vt:lpstr>
      <vt:lpstr>konsep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PEP-TAKTAKAN</cp:lastModifiedBy>
  <cp:lastPrinted>2017-11-22T03:28:58Z</cp:lastPrinted>
  <dcterms:created xsi:type="dcterms:W3CDTF">2013-04-17T04:04:51Z</dcterms:created>
  <dcterms:modified xsi:type="dcterms:W3CDTF">2018-09-18T03:51:54Z</dcterms:modified>
</cp:coreProperties>
</file>