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70" yWindow="615" windowWidth="19440" windowHeight="8640" firstSheet="1" activeTab="1"/>
  </bookViews>
  <sheets>
    <sheet name="Lap.Daftar Pengadaan Barang" sheetId="1" state="hidden" r:id="rId1"/>
    <sheet name="Sheet1" sheetId="2" r:id="rId2"/>
    <sheet name="Lap.Daftar Pengadaan Barang (2)" sheetId="3" state="hidden" r:id="rId3"/>
  </sheets>
  <definedNames>
    <definedName name="_xlnm._FilterDatabase" localSheetId="1" hidden="1">Sheet1!$A$5:$R$98</definedName>
    <definedName name="no_sp2d" localSheetId="1">Sheet1!$K$46</definedName>
    <definedName name="_xlnm.Print_Area" localSheetId="0">'Lap.Daftar Pengadaan Barang'!$A$1:$L$121</definedName>
    <definedName name="_xlnm.Print_Area" localSheetId="2">'Lap.Daftar Pengadaan Barang (2)'!$A$1:$L$121</definedName>
    <definedName name="_xlnm.Print_Titles" localSheetId="0">'Lap.Daftar Pengadaan Barang'!$8:$9</definedName>
    <definedName name="_xlnm.Print_Titles" localSheetId="2">'Lap.Daftar Pengadaan Barang (2)'!$8:$9</definedName>
  </definedNames>
  <calcPr calcId="145621"/>
</workbook>
</file>

<file path=xl/calcChain.xml><?xml version="1.0" encoding="utf-8"?>
<calcChain xmlns="http://schemas.openxmlformats.org/spreadsheetml/2006/main">
  <c r="H102" i="1"/>
  <c r="H102" i="3"/>
  <c r="I102"/>
  <c r="P99" i="2"/>
  <c r="Q99"/>
  <c r="R99"/>
  <c r="S99"/>
  <c r="O99"/>
  <c r="S98"/>
  <c r="R64"/>
  <c r="R60"/>
  <c r="R55"/>
  <c r="R51"/>
  <c r="R46"/>
  <c r="R42"/>
  <c r="R37"/>
  <c r="R32"/>
  <c r="R28"/>
  <c r="R24"/>
  <c r="R23"/>
  <c r="R18"/>
  <c r="R15"/>
  <c r="R11"/>
  <c r="R7"/>
  <c r="Q23"/>
  <c r="Q22"/>
  <c r="L102" i="3"/>
  <c r="N101" s="1"/>
  <c r="K92"/>
  <c r="K63"/>
  <c r="K58"/>
  <c r="K54"/>
  <c r="K49"/>
  <c r="K45"/>
  <c r="K40"/>
  <c r="K35"/>
  <c r="K31"/>
  <c r="K27"/>
  <c r="K26"/>
  <c r="J26"/>
  <c r="J25"/>
  <c r="K21"/>
  <c r="K18"/>
  <c r="K14"/>
  <c r="K10"/>
  <c r="K102" l="1"/>
  <c r="J102"/>
  <c r="K26" i="1"/>
  <c r="L102" l="1"/>
  <c r="N101" s="1"/>
  <c r="K92"/>
  <c r="K63"/>
  <c r="K58"/>
  <c r="K54"/>
  <c r="K49"/>
  <c r="K45"/>
  <c r="K40"/>
  <c r="K35"/>
  <c r="K31"/>
  <c r="J26"/>
  <c r="J25"/>
  <c r="K21"/>
  <c r="K18"/>
  <c r="K14"/>
  <c r="K10"/>
  <c r="J102" l="1"/>
  <c r="K27" l="1"/>
  <c r="K102" s="1"/>
</calcChain>
</file>

<file path=xl/sharedStrings.xml><?xml version="1.0" encoding="utf-8"?>
<sst xmlns="http://schemas.openxmlformats.org/spreadsheetml/2006/main" count="1294" uniqueCount="336">
  <si>
    <t>NO</t>
  </si>
  <si>
    <t>KONTRAK / SPK</t>
  </si>
  <si>
    <t>PENYEDIA BARANG</t>
  </si>
  <si>
    <t>NAMA BARANG</t>
  </si>
  <si>
    <t>MERK/ TYPE/ SPESIFIKASI/ 
JUDUL/ LOKASI</t>
  </si>
  <si>
    <t>JML</t>
  </si>
  <si>
    <t>HARGA
SATUAN (Rp)</t>
  </si>
  <si>
    <t>JUMLAH
HARGA (Rp)</t>
  </si>
  <si>
    <t>HARGA
ATRIBUSI (Rp)</t>
  </si>
  <si>
    <t>HARGA
PEROLEHAN (Rp)</t>
  </si>
  <si>
    <t>TANGGAL</t>
  </si>
  <si>
    <t>NOMOR</t>
  </si>
  <si>
    <t>- Jalan Desa</t>
  </si>
  <si>
    <t>900/01/PL-Landscape/SPK/Kec.Walantaka/2019</t>
  </si>
  <si>
    <t>- Tanah Lapangan Parkir Konstruksi Aspal</t>
  </si>
  <si>
    <t>002/Kontrak Swakel/Kel.2003/VIII/2019</t>
  </si>
  <si>
    <t>27/04/SPK/Kel.Kalodran/X/2019</t>
  </si>
  <si>
    <t>10-06-2019</t>
  </si>
  <si>
    <t>027/03/KEL.TGL-2013/VI/2019</t>
  </si>
  <si>
    <t>LPM KELURAHAN TEGALSARI</t>
  </si>
  <si>
    <t>Jalan Paving Blok RT.06  Kelurahan Tegalsari</t>
  </si>
  <si>
    <t>- Saluran Drainase</t>
  </si>
  <si>
    <t>Drainase Jalan di RT.10 Kel.Tegalsari</t>
  </si>
  <si>
    <t>Jalan Paving Blok RT.04  Kelurahan Tegalsari</t>
  </si>
  <si>
    <t>Drainase Jalan di RT.04 Kel.Tegalsari</t>
  </si>
  <si>
    <t>01-07-2019</t>
  </si>
  <si>
    <t>900/D/6/Kel.Pageragung</t>
  </si>
  <si>
    <t>LPM KELURAHAN PAGERAGUNG</t>
  </si>
  <si>
    <t>Jalan Paving Blok Kp.Sadik RT.16/04 Kel.Pageragung</t>
  </si>
  <si>
    <t>Jalan Paving Blok Kp.Jaha RT.03 Kel.Pageragung</t>
  </si>
  <si>
    <t>Drainase di Kp.Simangu, Cibadak dan Paju</t>
  </si>
  <si>
    <t>Jalan Paving Blok Kp.Simangu RT.07/02 Kel.Pageragung</t>
  </si>
  <si>
    <t>05-07-2019</t>
  </si>
  <si>
    <t>027/03/Pemt/VII/2019</t>
  </si>
  <si>
    <t>LPM KELURAHAN LEBAKWANGI</t>
  </si>
  <si>
    <t>Jalan Paving Blok RT.001 RW.005 Kel.Lebakwangi</t>
  </si>
  <si>
    <t>Jalan Paving Blok RT.003 RW.002 Kel.Lebakwangi</t>
  </si>
  <si>
    <t>- Bangunan Penahan Banjir</t>
  </si>
  <si>
    <t>Tembok Penahan Tanah (TPT ) RT.02 RW.05 Kel.Lebakwangi</t>
  </si>
  <si>
    <t>900/08/1012/VII/2019</t>
  </si>
  <si>
    <t>LPM KELURAHAN PASULUHAN</t>
  </si>
  <si>
    <t>Jalan Paving Blok RT 12 dan RT 14 Kelurahan Pasuluhan</t>
  </si>
  <si>
    <t>- Gedung Pos Jaga Permanen</t>
  </si>
  <si>
    <t>Pos Ronda di RT.11 dan RT.12 Kel. Pasuluhan</t>
  </si>
  <si>
    <t>- Gorong-gorong</t>
  </si>
  <si>
    <t>Gorong-gorong di RT.02 dan RT.03 Kelurahan Pasuluhan</t>
  </si>
  <si>
    <t>Drainase dan Gorong-gorong di RT.06, RT.08 dan RT.03 Kelurahan Pasuluhan</t>
  </si>
  <si>
    <t>17-07-2019</t>
  </si>
  <si>
    <t>900/02/PL-Gorong/SPK/Kec.Walantaka/2019</t>
  </si>
  <si>
    <t>PRATAMA UTAMA</t>
  </si>
  <si>
    <t>- Bangunan Gorong-gorong</t>
  </si>
  <si>
    <t>-</t>
  </si>
  <si>
    <t>CV.MEGA JAYA UTAMA</t>
  </si>
  <si>
    <t>Halaman Kantor Kec.Walantaka</t>
  </si>
  <si>
    <t>02-08-2019</t>
  </si>
  <si>
    <t>LPM Kel.Walantaka</t>
  </si>
  <si>
    <t>Jalan Paving Blok Lingk.Dukuh Raden RT.08/01</t>
  </si>
  <si>
    <t>Jalan Paving Blok Lingk.Walantaka RT.01/01</t>
  </si>
  <si>
    <t>Jalan Paving Blok Lingk.Pesangrahan RT.03/05</t>
  </si>
  <si>
    <t>Drainase Jalan Lingkungan Dukuh Raden RT.08/01</t>
  </si>
  <si>
    <t>008/01/Kel.1013/VIII/2019</t>
  </si>
  <si>
    <t>LPMK Pipitan</t>
  </si>
  <si>
    <t>Jalan Paving Blok RT.09 RW.03 Kel.Pipitan</t>
  </si>
  <si>
    <t>Jalan Paving Blok RT.04 RW.02 Kel.Pipitan</t>
  </si>
  <si>
    <t>Saluran Drainase Jalan RT.012 RW.02 Kel Pipitan</t>
  </si>
  <si>
    <t>Saluran Drainase Jalan RT.014 RW.04 Kel Pipitan</t>
  </si>
  <si>
    <t>05-08-2019</t>
  </si>
  <si>
    <t>202/Kel.2010/VIII/2019</t>
  </si>
  <si>
    <t>LPM KEL.TERITIH</t>
  </si>
  <si>
    <t>Jalan Paving Blok RT,001/004 Lingk.Kubangsemar</t>
  </si>
  <si>
    <t>Jalan Paving Blok RT.001/005 Lingk.Kubang Lutung</t>
  </si>
  <si>
    <t>Jl.Paving Blok RT.003/003 Lingk.Sdapurna</t>
  </si>
  <si>
    <t>Drainase RT.002/003 ingk.Sidapurna</t>
  </si>
  <si>
    <t>Jalan Paving Blok RT.001/001 Link.Kemanduran</t>
  </si>
  <si>
    <t>12-08-2019</t>
  </si>
  <si>
    <t>01/kEL.1003/III/2019</t>
  </si>
  <si>
    <t>LPM KELURAHAN NYAPAH</t>
  </si>
  <si>
    <t>PAVING BLOK KP.NYAPAH GANDUL RT.001/002 KEL.NYAPAH</t>
  </si>
  <si>
    <t>PAVING BLOK KP.CIBOGO TIMUR  RT.002/004 KEL.NYAPAH</t>
  </si>
  <si>
    <t>PAVING BLOK KP.CIBOGO BARAT RT.001/004 KEL.NYAPAH</t>
  </si>
  <si>
    <t>PAVING BLOK KP.NYAPAH KIARA RT.002/002  KEL.NYAPAH</t>
  </si>
  <si>
    <t>PAVING BLOK KP.NYAPAH SERUT RT.003/005 KEL.NYAPAH</t>
  </si>
  <si>
    <t>13-08-2019</t>
  </si>
  <si>
    <t>602.2/26/Kel.102/VIII/2019</t>
  </si>
  <si>
    <t>LPM KELURAHAN CIGOONG</t>
  </si>
  <si>
    <t>PAVING BLOK RT.01 RW.01 KEL.CIGOONG</t>
  </si>
  <si>
    <t>PAVING BLOK RT.015 RW.02 KEL.CIGOONG</t>
  </si>
  <si>
    <t>PAVING BLOK RT.016 RW.04 KEL.CIGOONG</t>
  </si>
  <si>
    <t>PAVING BLOK RT.011 RW.31 KEL.CIGOONG</t>
  </si>
  <si>
    <t>21-08-2019</t>
  </si>
  <si>
    <t>414/Kel.2011/VII/2019</t>
  </si>
  <si>
    <t>Jalan Lingkungan Paving Blok RT.004 RW.001</t>
  </si>
  <si>
    <t>Jalan Lingkungan Paving Blok RT.005 RW.002</t>
  </si>
  <si>
    <t>Jalan Lingkungan Paving Blok RT.002 RW.001</t>
  </si>
  <si>
    <t>Jalan Lingkungan Paving Blok RT.013 RW.004</t>
  </si>
  <si>
    <t>- Bangunan Tembok Penahan / Pengaman Sungai/Jalan (TPT)</t>
  </si>
  <si>
    <t>Tembok Penahan Tanah (TPT) RT.010 RW.003</t>
  </si>
  <si>
    <t>12-09-2019</t>
  </si>
  <si>
    <t>102/Kel.206/VIII/2019</t>
  </si>
  <si>
    <t>Paving Blok</t>
  </si>
  <si>
    <t>Drainase jalan</t>
  </si>
  <si>
    <t>30-09-2019</t>
  </si>
  <si>
    <t>027/02/SPK/PPKPRC-KPR/2019</t>
  </si>
  <si>
    <t>LPM KELURAHAN KEPUREN</t>
  </si>
  <si>
    <t>Jalan Paving Blok Rt. 06/  Kel.Kepuren</t>
  </si>
  <si>
    <t>Jalan Paving Blok Rt. 04/02  Kel.Kepuren</t>
  </si>
  <si>
    <t>Pos Ronda RT 06/03</t>
  </si>
  <si>
    <t>Drainase Rt. 03/02</t>
  </si>
  <si>
    <t>Tembok Penahan Tanah RT. 02/01</t>
  </si>
  <si>
    <t>10-10-2019</t>
  </si>
  <si>
    <t>018/Kl.1004/Pemt/VIII/2019</t>
  </si>
  <si>
    <t>Jalan Paving Blok  RT.02 Kelurahan Pengampelan</t>
  </si>
  <si>
    <t>Jalan Paving Blok  RT.10 Kelurahan Penampelan</t>
  </si>
  <si>
    <t>Kp.Cibetik Kelurahan Pengampelan</t>
  </si>
  <si>
    <t xml:space="preserve"> RT.12 Kelurahan Pengampelan</t>
  </si>
  <si>
    <t>13-10-2019</t>
  </si>
  <si>
    <t>900/11/Kel.TGL.2013/X/2019</t>
  </si>
  <si>
    <t>TOKO ANGSANA FURNITURE</t>
  </si>
  <si>
    <t>- Meja Periksa Pasien</t>
  </si>
  <si>
    <t>Meja dan Kursi Posyandu</t>
  </si>
  <si>
    <t>900/003/Kel.Pipitan/X/2019</t>
  </si>
  <si>
    <t>Meja Kursi</t>
  </si>
  <si>
    <t>900/12/Kel.Pemt/SP/X/2019</t>
  </si>
  <si>
    <t>15-10-2019</t>
  </si>
  <si>
    <t>898/028/Kel.Pageragung/SP/X/2019</t>
  </si>
  <si>
    <t>CV.YOSUMA TEHNIK</t>
  </si>
  <si>
    <t>- Mesin Potong Rumput</t>
  </si>
  <si>
    <t>Merek ROBIN Type RPB-33</t>
  </si>
  <si>
    <t>900/028/KL.1004/X/2019</t>
  </si>
  <si>
    <t>- ALat Kesehatan Kerja Lain-lain</t>
  </si>
  <si>
    <t>Mesin Mini Fogging Merk TASCO Type SP-2000</t>
  </si>
  <si>
    <t>900/98/SP/Kel.Walantaka/X/2019</t>
  </si>
  <si>
    <t>Merek ROBIN, Type RPB - 33</t>
  </si>
  <si>
    <t>900/002/Kel.Pipitan/X/2019</t>
  </si>
  <si>
    <t>Merek ROBIN, Type RPB-33</t>
  </si>
  <si>
    <t>900/10/Kel.TGL.2013/X/2019</t>
  </si>
  <si>
    <t>900/11/Pemt/SP/X/2019</t>
  </si>
  <si>
    <t>027/48/Kel.Cigoong/SP/X/2019</t>
  </si>
  <si>
    <t>900/10/Kel.1012/SP/X/2019</t>
  </si>
  <si>
    <t>900/80/Kel.2011/SP/X/2019</t>
  </si>
  <si>
    <t>900/208/Kel.2010/SP/X/2019</t>
  </si>
  <si>
    <t>9001808/Kel.2006/SP/X/2019</t>
  </si>
  <si>
    <t>Mesin Mini Fogging Merek TASCO Type SP-2000</t>
  </si>
  <si>
    <t>Merek ROBIN TypeRPB-33</t>
  </si>
  <si>
    <t>898/05/SP/Kel.Kalodran/X/2019</t>
  </si>
  <si>
    <t>Meja dan Kursi</t>
  </si>
  <si>
    <t>25-10-2019</t>
  </si>
  <si>
    <t>Drainase Kp. Jami</t>
  </si>
  <si>
    <t>Drainase Kp. Lipaso</t>
  </si>
  <si>
    <t>Paving Blok Jalan Kp.Jami Kel.Kalodran</t>
  </si>
  <si>
    <t>Paving Blok Jalan Kp.Wotgalih Kel.Kalodran</t>
  </si>
  <si>
    <t>13-11-2019</t>
  </si>
  <si>
    <t>600/SPK.13.11/Kec.Walantaka/2019</t>
  </si>
  <si>
    <t>BAROS TELEKOMUNIKASI TEKNIK</t>
  </si>
  <si>
    <t>- Mesin Absensi</t>
  </si>
  <si>
    <t>Mesin Absensi Finger Magic Fiface</t>
  </si>
  <si>
    <t>27-11-2019</t>
  </si>
  <si>
    <t>900/04/SP/Kel.Walantaka/XI/2019</t>
  </si>
  <si>
    <t>CV.AJI PUTRA MANDIRI</t>
  </si>
  <si>
    <t>Meja Periksa Posyandu</t>
  </si>
  <si>
    <t>03-12-2019</t>
  </si>
  <si>
    <t>900/05/SP/Kel.Walantaka/XII/2019</t>
  </si>
  <si>
    <t>BUANA CAHAYA ABADI</t>
  </si>
  <si>
    <t>- Timbangan Bayi</t>
  </si>
  <si>
    <t>Timbangan Gantung</t>
  </si>
  <si>
    <t>Timbangan Dacin</t>
  </si>
  <si>
    <t>Timbangan Bayi</t>
  </si>
  <si>
    <t>Timbangan Dewasa Digital</t>
  </si>
  <si>
    <t>TOTAL</t>
  </si>
  <si>
    <t>Mengetahui</t>
  </si>
  <si>
    <t>Kepala KECAMATAN WALANTAKA</t>
  </si>
  <si>
    <t>Pengurus Barang</t>
  </si>
  <si>
    <t>HUDARI</t>
  </si>
  <si>
    <t>NIP. 19780126 201408 1 002</t>
  </si>
  <si>
    <t>Tahun Kegiatan 2019</t>
  </si>
  <si>
    <t>Pemerintahan Kota Serang</t>
  </si>
  <si>
    <t>KECAMATAN WALANTAKA</t>
  </si>
  <si>
    <t>BKM ( KIARA )</t>
  </si>
  <si>
    <t>BKM Cipta Karya PANGAMPELAN</t>
  </si>
  <si>
    <t>BKM SEJATI KALODRAN</t>
  </si>
  <si>
    <t>BKM FAJAR SEJAHTERA PABUARAN</t>
  </si>
  <si>
    <t>Serang,  02 Januari 2020</t>
  </si>
  <si>
    <t>KARSONO, S.Sos. M.Si</t>
  </si>
  <si>
    <t>Nip. 19720808 1993 1 006</t>
  </si>
  <si>
    <t>Laporan Realisasi Fisik dan Keuangan Belanja Paket</t>
  </si>
  <si>
    <t>No</t>
  </si>
  <si>
    <t>Program</t>
  </si>
  <si>
    <t>Kegiatan</t>
  </si>
  <si>
    <t>Pekerjaan</t>
  </si>
  <si>
    <t>Kode Rekening</t>
  </si>
  <si>
    <t>No Kontrak</t>
  </si>
  <si>
    <t>Tanggal Kontrak</t>
  </si>
  <si>
    <t>Nama Penyedia Barang</t>
  </si>
  <si>
    <t>Berita Acara Serah Terima (BAST)</t>
  </si>
  <si>
    <t>SP2D</t>
  </si>
  <si>
    <t>Nama Barang</t>
  </si>
  <si>
    <t>Spesifikasi</t>
  </si>
  <si>
    <t>Jumlah Barang</t>
  </si>
  <si>
    <t>Harga Satuan</t>
  </si>
  <si>
    <t>Atribusi</t>
  </si>
  <si>
    <t>Total</t>
  </si>
  <si>
    <t>Total Nilai BMD</t>
  </si>
  <si>
    <t>620/01-PPHP-mesin absen/BASTB/Kec.Walantaka/2019</t>
  </si>
  <si>
    <t>25-11-2019</t>
  </si>
  <si>
    <t>620/01-PPHP-landsacape/BASTB/Kec.walantaka/2019</t>
  </si>
  <si>
    <t>1410/SP2D/TU/BPKAD/VIII/2019</t>
  </si>
  <si>
    <t>1432/SP2D/TU/BPKAD/VIII/2019</t>
  </si>
  <si>
    <t>1434/SP2D/TU/BPKAD/VIII/2019</t>
  </si>
  <si>
    <t>1644/SP2D/TU/BPKAD/IX/2019</t>
  </si>
  <si>
    <t>5152/SP2D/LS/BPKAD/XI/2019</t>
  </si>
  <si>
    <t>4625/SP2D/LS/BPKAD/X/2019</t>
  </si>
  <si>
    <t>1408/SP2D/TU/BPKAD/VIII/2019</t>
  </si>
  <si>
    <t>1411/SP2D/TU/BPKAD/VIII/2019</t>
  </si>
  <si>
    <t xml:space="preserve">  1431/SP2D/TU/BPKAD/VIII/2019</t>
  </si>
  <si>
    <t>1924/SP2D/TU/BPKAD/X/2019</t>
  </si>
  <si>
    <t>1435/SP2D/TU/BPKAD/VIII/2019</t>
  </si>
  <si>
    <t>1409/SP2D/TU/BPKAD/VIII/2019</t>
  </si>
  <si>
    <t xml:space="preserve">  1436/SP2D/TU/BPKAD/VIII/2019</t>
  </si>
  <si>
    <t>1466/SP2D/TU/BPKAD/VIII/2019</t>
  </si>
  <si>
    <t>1433/SP2D/TU/BPKAD/VIII/2019</t>
  </si>
  <si>
    <t>4864/SP2D/LS/BPKAD/XI/2019</t>
  </si>
  <si>
    <t>4862/SP2D/LS/BPKAD/XI/2019</t>
  </si>
  <si>
    <t>4861/SP2D/LS/BPKAD/XI/2019</t>
  </si>
  <si>
    <t>4860/SP2D/LS/BPKAD/XI/2019</t>
  </si>
  <si>
    <t>4856/SP2D/LS/BPKAD/XI/2019</t>
  </si>
  <si>
    <t>4855/SP2D/LS/BPKAD/XI/2019</t>
  </si>
  <si>
    <t>4859/SP2D/LS/BPKAD/XI/2019</t>
  </si>
  <si>
    <t>4858/SP2D/LS/BPKAD/XI/2019</t>
  </si>
  <si>
    <t xml:space="preserve">  4857/SP2D/LS/BPKAD/XI/2019</t>
  </si>
  <si>
    <t xml:space="preserve">  4852/SP2D/LS/BPKAD/XI/2019</t>
  </si>
  <si>
    <t>4853/SP2D/LS/BPKAD/XI/2019</t>
  </si>
  <si>
    <t>4851/SP2D/LS/BPKAD/XI/2019</t>
  </si>
  <si>
    <t>4850/SP2D/LS/BPKAD/XI/2019</t>
  </si>
  <si>
    <t>1763/SP2D/TU/BPKAD/X/2019</t>
  </si>
  <si>
    <t>5800/SP2D/LS/BPKAD/XII/2019</t>
  </si>
  <si>
    <t>6030/SP2D/LS/BPKAD/XII/2019</t>
  </si>
  <si>
    <t>6066/SP2D/LS/BPKAD/XII/2019</t>
  </si>
  <si>
    <t>027/261/PPHP/XII/2019</t>
  </si>
  <si>
    <t>20-12-2019</t>
  </si>
  <si>
    <t>270/061/pphp/XII/2019</t>
  </si>
  <si>
    <t>Program Penyediaan Sarana Dan Prasarana Infrastruktur Kelurahan (DAU-T)</t>
  </si>
  <si>
    <t>Penyediaan Sarana Dan Prasarana Infrastruktur Kelurahan Nyapah (DAU-T)</t>
  </si>
  <si>
    <t>Pengadaan jaln Paving Blok</t>
  </si>
  <si>
    <t>Pengadaan Gorong-gorong</t>
  </si>
  <si>
    <t>900/1112/PPHP/Kel/VIII/2019</t>
  </si>
  <si>
    <t>900/258/PPHP/VII/2019</t>
  </si>
  <si>
    <t>02-12-2019</t>
  </si>
  <si>
    <t>027/260/PPHP/XII/2019</t>
  </si>
  <si>
    <t>Pengdan Tembok penahan tanah</t>
  </si>
  <si>
    <t>900/09 BA/VII/2019</t>
  </si>
  <si>
    <t>027/04-PPHP/Kel.Pageragung/XII/2019</t>
  </si>
  <si>
    <t>5.2.3.60.04</t>
  </si>
  <si>
    <t>5.2.3.60.10</t>
  </si>
  <si>
    <t>Drainase</t>
  </si>
  <si>
    <t>900/251-PPHP/VIII</t>
  </si>
  <si>
    <t>16 Sep 2019</t>
  </si>
  <si>
    <t>027/PPHP/Kel.Pabuaran</t>
  </si>
  <si>
    <t>21 Sep 2019</t>
  </si>
  <si>
    <t>027/03/BAPP/PPHP/PRC-KPR/2019</t>
  </si>
  <si>
    <t>09 Des 2019</t>
  </si>
  <si>
    <t>27/016/PPHP/XII/2019</t>
  </si>
  <si>
    <t>027/061/PPHP/XII/2019</t>
  </si>
  <si>
    <t>30-12-2019</t>
  </si>
  <si>
    <t>27/262/PPHP/XII/2019</t>
  </si>
  <si>
    <t>20 Des 2019</t>
  </si>
  <si>
    <t>5.2.3.49.13</t>
  </si>
  <si>
    <t>Gorong-gorong</t>
  </si>
  <si>
    <t>TPT</t>
  </si>
  <si>
    <t>Pos Ronda</t>
  </si>
  <si>
    <t>00033/02.05/XII/2019/ 35827</t>
  </si>
  <si>
    <t>01-7-2019</t>
  </si>
  <si>
    <t>05-7-2019</t>
  </si>
  <si>
    <t>02-8-2019</t>
  </si>
  <si>
    <t>620/PPHP/Kel.2003/IX/2019</t>
  </si>
  <si>
    <t>02-10-2019</t>
  </si>
  <si>
    <t>05-8-2019</t>
  </si>
  <si>
    <t>30-8-2019</t>
  </si>
  <si>
    <t>12-8-2019</t>
  </si>
  <si>
    <t>21-8-2019</t>
  </si>
  <si>
    <t>13-8-2019</t>
  </si>
  <si>
    <t>12-9/2019</t>
  </si>
  <si>
    <t>10-8-2019</t>
  </si>
  <si>
    <t>620/01-PPHP-Drainase/BASTB/Kec.Walantaka/2019</t>
  </si>
  <si>
    <t>29-8-2019</t>
  </si>
  <si>
    <t>17-7-2019</t>
  </si>
  <si>
    <t>Penataan Halaman Gedung Kantor</t>
  </si>
  <si>
    <t>5.2.3.49.28</t>
  </si>
  <si>
    <t>Program Pemerintahan Umum Kecamatan</t>
  </si>
  <si>
    <t>Penyediaan Sarana Dan Prasarana Infrastruktur Kecamatan</t>
  </si>
  <si>
    <t>027/208-BA.STHPP/Kel.Teritih/X/2019</t>
  </si>
  <si>
    <t>4854/SP2D/LS/BPKAD/XI/2019</t>
  </si>
  <si>
    <t>4863/SP2D/LS/BPKAD/XI/2019</t>
  </si>
  <si>
    <t>18-10-2019</t>
  </si>
  <si>
    <t>5.2.3.16.12</t>
  </si>
  <si>
    <t>00009/01.05/X/2019</t>
  </si>
  <si>
    <t>027/028-BAPPHP/Kel.Pengampelan/X/2019</t>
  </si>
  <si>
    <t>027/98-BAPPHP/Kel.Walantaka/X/2019</t>
  </si>
  <si>
    <t>5.2.3.35.07</t>
  </si>
  <si>
    <t>027/05-BA.PHPP/Kel.Walantaka/2019</t>
  </si>
  <si>
    <t>027/04-BA.PHPP/Kel.Walantaka/2019</t>
  </si>
  <si>
    <t>027/003-BPPHP/Kel.Pipitan/2019</t>
  </si>
  <si>
    <t>027/10-BPPHP/Kel.TGL.2013/X/2019</t>
  </si>
  <si>
    <t>027/11-BPPHP/Kel.TGL.2013/X/2019</t>
  </si>
  <si>
    <t>027/11-BPPHP/Kel.Lebakwangi/X/2019</t>
  </si>
  <si>
    <t>027/12-BPPHP/Kel.Lebakwangi/X/2019</t>
  </si>
  <si>
    <t>027/48-BPPHP/Kel.Cigoong/2019</t>
  </si>
  <si>
    <t>027/07/BAPPHP/Kel.Pageragung/X/2019</t>
  </si>
  <si>
    <t>027/80-BPPHP/Kel.Pabuaran/X/2019</t>
  </si>
  <si>
    <t>027/108-BPPHP/Kel.Kiara/X/2019</t>
  </si>
  <si>
    <t>027/05-BAPPHP/Kel.Kalodran/X/2019</t>
  </si>
  <si>
    <t>5.2.3.27.06</t>
  </si>
  <si>
    <t>Pengadaan Alat Potong Rumput</t>
  </si>
  <si>
    <t>Pengadaan Alat Kesehatan</t>
  </si>
  <si>
    <t>Pengadaan Alat dan Mesin</t>
  </si>
  <si>
    <t>Program Sarpras DAU-T</t>
  </si>
  <si>
    <t>Pengadaan Mesin Absen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</si>
  <si>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</si>
  <si>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</si>
  <si>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</si>
  <si>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</si>
  <si>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</si>
  <si>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</si>
  <si>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</si>
  <si>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</si>
  <si>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</si>
  <si>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</si>
  <si>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</si>
  <si>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</si>
  <si>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</si>
  <si>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</si>
  <si>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</si>
  <si>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</si>
  <si>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</si>
  <si>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</si>
  <si>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</si>
  <si>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Gorong-Gorong kantor kecamatan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</si>
</sst>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2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Calibri"/>
      <family val="2"/>
    </font>
    <font>
      <b/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134">
    <xf numFmtId="0" fontId="0" fillId="0" borderId="0" xfId="0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164" fontId="0" fillId="0" borderId="15" xfId="1" applyFont="1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0" fillId="0" borderId="14" xfId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/>
    </xf>
    <xf numFmtId="4" fontId="0" fillId="0" borderId="0" xfId="0" applyNumberForma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6" fillId="2" borderId="0" xfId="2" applyFill="1"/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11" fillId="2" borderId="0" xfId="2" applyFont="1" applyFill="1" applyAlignment="1">
      <alignment horizontal="center"/>
    </xf>
    <xf numFmtId="0" fontId="14" fillId="2" borderId="0" xfId="2" applyFont="1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2" borderId="0" xfId="2" applyFill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164" fontId="17" fillId="0" borderId="14" xfId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164" fontId="17" fillId="0" borderId="14" xfId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14" xfId="0" quotePrefix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right" vertical="center"/>
    </xf>
    <xf numFmtId="0" fontId="17" fillId="0" borderId="14" xfId="0" applyFont="1" applyBorder="1" applyAlignment="1">
      <alignment horizontal="left" vertical="center" wrapText="1"/>
    </xf>
    <xf numFmtId="14" fontId="17" fillId="0" borderId="14" xfId="0" quotePrefix="1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7" fillId="0" borderId="14" xfId="0" quotePrefix="1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14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164" fontId="20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/>
    </xf>
    <xf numFmtId="0" fontId="10" fillId="0" borderId="0" xfId="2" applyFont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13" fillId="0" borderId="0" xfId="2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right" vertical="center"/>
    </xf>
    <xf numFmtId="0" fontId="17" fillId="0" borderId="14" xfId="0" quotePrefix="1" applyFont="1" applyBorder="1" applyAlignment="1">
      <alignment horizontal="center" vertical="center"/>
    </xf>
    <xf numFmtId="14" fontId="17" fillId="0" borderId="14" xfId="0" quotePrefix="1" applyNumberFormat="1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14" fontId="17" fillId="0" borderId="14" xfId="0" quotePrefix="1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5"/>
  <sheetViews>
    <sheetView view="pageBreakPreview" topLeftCell="A59" zoomScale="60" zoomScaleNormal="70" workbookViewId="0">
      <selection activeCell="H102" sqref="H10:H102"/>
    </sheetView>
  </sheetViews>
  <sheetFormatPr defaultColWidth="9" defaultRowHeight="15.75"/>
  <cols>
    <col min="1" max="1" width="2.75" style="5" bestFit="1" customWidth="1"/>
    <col min="2" max="2" width="10" style="5" customWidth="1"/>
    <col min="3" max="3" width="5" style="5" customWidth="1"/>
    <col min="4" max="4" width="20" style="34" customWidth="1"/>
    <col min="5" max="6" width="30" style="5" customWidth="1"/>
    <col min="7" max="7" width="36.5" style="5" customWidth="1"/>
    <col min="8" max="8" width="10" style="4" customWidth="1"/>
    <col min="9" max="9" width="18.375" style="5" customWidth="1"/>
    <col min="10" max="10" width="19.625" style="5" customWidth="1"/>
    <col min="11" max="11" width="19.125" style="43" customWidth="1"/>
    <col min="12" max="12" width="20.5" style="5" customWidth="1"/>
    <col min="13" max="13" width="9" style="5"/>
    <col min="14" max="14" width="13.625" style="5" bestFit="1" customWidth="1"/>
    <col min="15" max="15" width="16.125" style="5" customWidth="1"/>
    <col min="16" max="16384" width="9" style="5"/>
  </cols>
  <sheetData>
    <row r="1" spans="1:15">
      <c r="A1" s="4"/>
      <c r="B1" s="4"/>
      <c r="C1" s="4"/>
      <c r="E1" s="4"/>
      <c r="F1" s="4"/>
    </row>
    <row r="2" spans="1:15" ht="21">
      <c r="A2" s="106" t="s">
        <v>176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5" ht="21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5" ht="21">
      <c r="A4" s="106" t="s">
        <v>174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5" ht="21">
      <c r="A5" s="106" t="s">
        <v>175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5">
      <c r="B6" s="6"/>
      <c r="C6" s="6"/>
      <c r="D6" s="110"/>
      <c r="E6" s="110"/>
      <c r="F6" s="110"/>
      <c r="G6" s="110"/>
      <c r="H6" s="110"/>
      <c r="I6" s="110"/>
      <c r="J6" s="110"/>
      <c r="K6" s="110"/>
      <c r="L6" s="110"/>
    </row>
    <row r="7" spans="1:15">
      <c r="B7" s="6"/>
      <c r="C7" s="6"/>
      <c r="D7" s="37"/>
    </row>
    <row r="8" spans="1:15">
      <c r="A8" s="91" t="s">
        <v>0</v>
      </c>
      <c r="B8" s="91" t="s">
        <v>1</v>
      </c>
      <c r="C8" s="91"/>
      <c r="D8" s="91"/>
      <c r="E8" s="91" t="s">
        <v>2</v>
      </c>
      <c r="F8" s="91" t="s">
        <v>3</v>
      </c>
      <c r="G8" s="91" t="s">
        <v>4</v>
      </c>
      <c r="H8" s="91" t="s">
        <v>5</v>
      </c>
      <c r="I8" s="91" t="s">
        <v>6</v>
      </c>
      <c r="J8" s="92" t="s">
        <v>7</v>
      </c>
      <c r="K8" s="93" t="s">
        <v>8</v>
      </c>
      <c r="L8" s="91" t="s">
        <v>9</v>
      </c>
    </row>
    <row r="9" spans="1:15">
      <c r="A9" s="91"/>
      <c r="B9" s="91" t="s">
        <v>10</v>
      </c>
      <c r="C9" s="91"/>
      <c r="D9" s="35" t="s">
        <v>11</v>
      </c>
      <c r="E9" s="91"/>
      <c r="F9" s="91"/>
      <c r="G9" s="91"/>
      <c r="H9" s="91"/>
      <c r="I9" s="91"/>
      <c r="J9" s="91"/>
      <c r="K9" s="93"/>
      <c r="L9" s="91"/>
      <c r="O9" s="1">
        <v>67950872.170000002</v>
      </c>
    </row>
    <row r="10" spans="1:15">
      <c r="A10" s="73">
        <v>1</v>
      </c>
      <c r="B10" s="76" t="s">
        <v>17</v>
      </c>
      <c r="C10" s="77"/>
      <c r="D10" s="82" t="s">
        <v>18</v>
      </c>
      <c r="E10" s="107" t="s">
        <v>19</v>
      </c>
      <c r="F10" s="7" t="s">
        <v>12</v>
      </c>
      <c r="G10" s="7" t="s">
        <v>20</v>
      </c>
      <c r="H10" s="41">
        <v>1</v>
      </c>
      <c r="I10" s="8">
        <v>61350000</v>
      </c>
      <c r="J10" s="9">
        <v>61350000</v>
      </c>
      <c r="K10" s="85">
        <f>10860000+11430000</f>
        <v>22290000</v>
      </c>
      <c r="L10" s="1">
        <v>67950872.170000002</v>
      </c>
      <c r="O10" s="1">
        <v>53164496.57</v>
      </c>
    </row>
    <row r="11" spans="1:15">
      <c r="A11" s="74"/>
      <c r="B11" s="78"/>
      <c r="C11" s="79"/>
      <c r="D11" s="83"/>
      <c r="E11" s="108"/>
      <c r="F11" s="7" t="s">
        <v>21</v>
      </c>
      <c r="G11" s="7" t="s">
        <v>22</v>
      </c>
      <c r="H11" s="41">
        <v>1</v>
      </c>
      <c r="I11" s="8">
        <v>48000000</v>
      </c>
      <c r="J11" s="9">
        <v>48000000</v>
      </c>
      <c r="K11" s="86"/>
      <c r="L11" s="1">
        <v>53164496.57</v>
      </c>
      <c r="O11" s="1">
        <v>46553521.329999998</v>
      </c>
    </row>
    <row r="12" spans="1:15">
      <c r="A12" s="74"/>
      <c r="B12" s="78"/>
      <c r="C12" s="79"/>
      <c r="D12" s="83"/>
      <c r="E12" s="108"/>
      <c r="F12" s="7" t="s">
        <v>12</v>
      </c>
      <c r="G12" s="7" t="s">
        <v>23</v>
      </c>
      <c r="H12" s="41">
        <v>1</v>
      </c>
      <c r="I12" s="8">
        <v>61350000</v>
      </c>
      <c r="J12" s="9">
        <v>55787078</v>
      </c>
      <c r="K12" s="86"/>
      <c r="L12" s="1">
        <v>61789414.93</v>
      </c>
      <c r="O12" s="1">
        <v>61789414.93</v>
      </c>
    </row>
    <row r="13" spans="1:15">
      <c r="A13" s="75"/>
      <c r="B13" s="80"/>
      <c r="C13" s="81"/>
      <c r="D13" s="84"/>
      <c r="E13" s="109"/>
      <c r="F13" s="7" t="s">
        <v>21</v>
      </c>
      <c r="G13" s="7" t="s">
        <v>24</v>
      </c>
      <c r="H13" s="41">
        <v>1</v>
      </c>
      <c r="I13" s="8">
        <v>48000000</v>
      </c>
      <c r="J13" s="9">
        <v>42053227</v>
      </c>
      <c r="K13" s="87"/>
      <c r="L13" s="1">
        <v>46553521.329999998</v>
      </c>
    </row>
    <row r="14" spans="1:15" ht="25.5">
      <c r="A14" s="73">
        <v>2</v>
      </c>
      <c r="B14" s="76" t="s">
        <v>25</v>
      </c>
      <c r="C14" s="77"/>
      <c r="D14" s="82" t="s">
        <v>26</v>
      </c>
      <c r="E14" s="88" t="s">
        <v>27</v>
      </c>
      <c r="F14" s="7" t="s">
        <v>12</v>
      </c>
      <c r="G14" s="7" t="s">
        <v>28</v>
      </c>
      <c r="H14" s="18">
        <v>1</v>
      </c>
      <c r="I14" s="10">
        <v>42600000</v>
      </c>
      <c r="J14" s="11">
        <v>42600000</v>
      </c>
      <c r="K14" s="85">
        <f>10640000+10880000</f>
        <v>21520000</v>
      </c>
      <c r="L14" s="1">
        <v>46811853.350000001</v>
      </c>
      <c r="N14" s="5">
        <v>46553521.329999998</v>
      </c>
    </row>
    <row r="15" spans="1:15">
      <c r="A15" s="74"/>
      <c r="B15" s="78"/>
      <c r="C15" s="79"/>
      <c r="D15" s="83"/>
      <c r="E15" s="89"/>
      <c r="F15" s="7" t="s">
        <v>12</v>
      </c>
      <c r="G15" s="7" t="s">
        <v>29</v>
      </c>
      <c r="H15" s="18">
        <v>1</v>
      </c>
      <c r="I15" s="11">
        <v>42600000</v>
      </c>
      <c r="J15" s="11">
        <v>42600000</v>
      </c>
      <c r="K15" s="86"/>
      <c r="L15" s="1">
        <v>46811853.350000001</v>
      </c>
    </row>
    <row r="16" spans="1:15">
      <c r="A16" s="74"/>
      <c r="B16" s="78"/>
      <c r="C16" s="79"/>
      <c r="D16" s="83"/>
      <c r="E16" s="89"/>
      <c r="F16" s="7" t="s">
        <v>21</v>
      </c>
      <c r="G16" s="7" t="s">
        <v>30</v>
      </c>
      <c r="H16" s="18">
        <v>1</v>
      </c>
      <c r="I16" s="11">
        <v>89860000</v>
      </c>
      <c r="J16" s="11">
        <v>89860000</v>
      </c>
      <c r="K16" s="86"/>
      <c r="L16" s="1">
        <v>98744439.950000003</v>
      </c>
    </row>
    <row r="17" spans="1:14" ht="25.5">
      <c r="A17" s="75"/>
      <c r="B17" s="80"/>
      <c r="C17" s="81"/>
      <c r="D17" s="84"/>
      <c r="E17" s="90"/>
      <c r="F17" s="7" t="s">
        <v>12</v>
      </c>
      <c r="G17" s="7" t="s">
        <v>31</v>
      </c>
      <c r="H17" s="18">
        <v>1</v>
      </c>
      <c r="I17" s="11">
        <v>42600000</v>
      </c>
      <c r="J17" s="11">
        <v>42600000</v>
      </c>
      <c r="K17" s="87"/>
      <c r="L17" s="1">
        <v>46811853.350000001</v>
      </c>
    </row>
    <row r="18" spans="1:14">
      <c r="A18" s="73">
        <v>3</v>
      </c>
      <c r="B18" s="76" t="s">
        <v>32</v>
      </c>
      <c r="C18" s="77"/>
      <c r="D18" s="82" t="s">
        <v>33</v>
      </c>
      <c r="E18" s="88" t="s">
        <v>34</v>
      </c>
      <c r="F18" s="7" t="s">
        <v>12</v>
      </c>
      <c r="G18" s="7" t="s">
        <v>35</v>
      </c>
      <c r="H18" s="18">
        <v>1</v>
      </c>
      <c r="I18" s="11">
        <v>35000000</v>
      </c>
      <c r="J18" s="11">
        <v>35000000</v>
      </c>
      <c r="K18" s="85">
        <f>9780000+11055000</f>
        <v>20835000</v>
      </c>
      <c r="L18" s="1">
        <v>38039342.259999998</v>
      </c>
    </row>
    <row r="19" spans="1:14">
      <c r="A19" s="74"/>
      <c r="B19" s="78"/>
      <c r="C19" s="79"/>
      <c r="D19" s="83"/>
      <c r="E19" s="89"/>
      <c r="F19" s="7" t="s">
        <v>12</v>
      </c>
      <c r="G19" s="7" t="s">
        <v>36</v>
      </c>
      <c r="H19" s="18">
        <v>1</v>
      </c>
      <c r="I19" s="11">
        <v>101025000</v>
      </c>
      <c r="J19" s="11">
        <v>101025000</v>
      </c>
      <c r="K19" s="86"/>
      <c r="L19" s="1">
        <v>109797844.33</v>
      </c>
    </row>
    <row r="20" spans="1:14" ht="25.5">
      <c r="A20" s="75"/>
      <c r="B20" s="80"/>
      <c r="C20" s="81"/>
      <c r="D20" s="84"/>
      <c r="E20" s="90"/>
      <c r="F20" s="7" t="s">
        <v>37</v>
      </c>
      <c r="G20" s="7" t="s">
        <v>38</v>
      </c>
      <c r="H20" s="18">
        <v>1</v>
      </c>
      <c r="I20" s="11">
        <v>84730000</v>
      </c>
      <c r="J20" s="11">
        <v>84730000</v>
      </c>
      <c r="K20" s="87"/>
      <c r="L20" s="1">
        <v>92087813.409999996</v>
      </c>
    </row>
    <row r="21" spans="1:14" ht="25.5">
      <c r="A21" s="73">
        <v>4</v>
      </c>
      <c r="B21" s="76" t="s">
        <v>32</v>
      </c>
      <c r="C21" s="77"/>
      <c r="D21" s="82" t="s">
        <v>39</v>
      </c>
      <c r="E21" s="88" t="s">
        <v>40</v>
      </c>
      <c r="F21" s="7" t="s">
        <v>12</v>
      </c>
      <c r="G21" s="7" t="s">
        <v>41</v>
      </c>
      <c r="H21" s="18">
        <v>1</v>
      </c>
      <c r="I21" s="11">
        <v>58000000</v>
      </c>
      <c r="J21" s="11">
        <v>58000000</v>
      </c>
      <c r="K21" s="85">
        <f>10410000+10725000</f>
        <v>21135000</v>
      </c>
      <c r="L21" s="1">
        <v>63532225.299999997</v>
      </c>
    </row>
    <row r="22" spans="1:14">
      <c r="A22" s="74"/>
      <c r="B22" s="78"/>
      <c r="C22" s="79"/>
      <c r="D22" s="83"/>
      <c r="E22" s="89"/>
      <c r="F22" s="7" t="s">
        <v>42</v>
      </c>
      <c r="G22" s="7" t="s">
        <v>43</v>
      </c>
      <c r="H22" s="18">
        <v>1</v>
      </c>
      <c r="I22" s="11">
        <v>48900000</v>
      </c>
      <c r="J22" s="11">
        <v>48900000</v>
      </c>
      <c r="K22" s="86"/>
      <c r="L22" s="1">
        <v>53564238.229999997</v>
      </c>
    </row>
    <row r="23" spans="1:14" ht="25.5">
      <c r="A23" s="74"/>
      <c r="B23" s="78"/>
      <c r="C23" s="79"/>
      <c r="D23" s="83"/>
      <c r="E23" s="89"/>
      <c r="F23" s="7" t="s">
        <v>44</v>
      </c>
      <c r="G23" s="7" t="s">
        <v>45</v>
      </c>
      <c r="H23" s="18">
        <v>1</v>
      </c>
      <c r="I23" s="11">
        <v>54700000</v>
      </c>
      <c r="J23" s="11">
        <v>54700000</v>
      </c>
      <c r="K23" s="86"/>
      <c r="L23" s="1">
        <v>59917460.759999998</v>
      </c>
    </row>
    <row r="24" spans="1:14" ht="25.5">
      <c r="A24" s="75"/>
      <c r="B24" s="80"/>
      <c r="C24" s="81"/>
      <c r="D24" s="84"/>
      <c r="E24" s="90"/>
      <c r="F24" s="7" t="s">
        <v>21</v>
      </c>
      <c r="G24" s="7" t="s">
        <v>46</v>
      </c>
      <c r="H24" s="18">
        <v>1</v>
      </c>
      <c r="I24" s="11">
        <v>55000000</v>
      </c>
      <c r="J24" s="11">
        <v>55000000</v>
      </c>
      <c r="K24" s="87"/>
      <c r="L24" s="1">
        <v>60246075.710000001</v>
      </c>
    </row>
    <row r="25" spans="1:14" ht="38.25">
      <c r="A25" s="12">
        <v>5</v>
      </c>
      <c r="B25" s="101" t="s">
        <v>47</v>
      </c>
      <c r="C25" s="102"/>
      <c r="D25" s="38" t="s">
        <v>48</v>
      </c>
      <c r="E25" s="7" t="s">
        <v>49</v>
      </c>
      <c r="F25" s="7" t="s">
        <v>50</v>
      </c>
      <c r="G25" s="7" t="s">
        <v>51</v>
      </c>
      <c r="H25" s="18">
        <v>1</v>
      </c>
      <c r="I25" s="11">
        <v>72834600</v>
      </c>
      <c r="J25" s="11">
        <f>I25</f>
        <v>72834600</v>
      </c>
      <c r="K25" s="19"/>
      <c r="L25" s="1">
        <v>79950000</v>
      </c>
      <c r="N25" s="5">
        <v>27350000</v>
      </c>
    </row>
    <row r="26" spans="1:14" ht="38.25">
      <c r="A26" s="12">
        <v>6</v>
      </c>
      <c r="B26" s="101" t="s">
        <v>47</v>
      </c>
      <c r="C26" s="102"/>
      <c r="D26" s="38" t="s">
        <v>13</v>
      </c>
      <c r="E26" s="7" t="s">
        <v>52</v>
      </c>
      <c r="F26" s="7" t="s">
        <v>14</v>
      </c>
      <c r="G26" s="7" t="s">
        <v>53</v>
      </c>
      <c r="H26" s="18">
        <v>1</v>
      </c>
      <c r="I26" s="11">
        <v>182913000</v>
      </c>
      <c r="J26" s="11">
        <f>I26</f>
        <v>182913000</v>
      </c>
      <c r="K26" s="19">
        <f>24950000+2400000</f>
        <v>27350000</v>
      </c>
      <c r="L26" s="1">
        <v>203147600</v>
      </c>
    </row>
    <row r="27" spans="1:14">
      <c r="A27" s="73">
        <v>7</v>
      </c>
      <c r="B27" s="76" t="s">
        <v>54</v>
      </c>
      <c r="C27" s="77"/>
      <c r="D27" s="82" t="s">
        <v>15</v>
      </c>
      <c r="E27" s="88" t="s">
        <v>55</v>
      </c>
      <c r="F27" s="7" t="s">
        <v>12</v>
      </c>
      <c r="G27" s="7" t="s">
        <v>56</v>
      </c>
      <c r="H27" s="18">
        <v>1</v>
      </c>
      <c r="I27" s="11">
        <v>48635000</v>
      </c>
      <c r="J27" s="11">
        <v>48635000</v>
      </c>
      <c r="K27" s="85">
        <f>10640000+10500000</f>
        <v>21140000</v>
      </c>
      <c r="L27" s="1">
        <v>53457551.649999999</v>
      </c>
    </row>
    <row r="28" spans="1:14">
      <c r="A28" s="74"/>
      <c r="B28" s="78"/>
      <c r="C28" s="79"/>
      <c r="D28" s="83"/>
      <c r="E28" s="89"/>
      <c r="F28" s="7" t="s">
        <v>12</v>
      </c>
      <c r="G28" s="7" t="s">
        <v>57</v>
      </c>
      <c r="H28" s="18">
        <v>1</v>
      </c>
      <c r="I28" s="11">
        <v>48635000</v>
      </c>
      <c r="J28" s="11">
        <v>48635000</v>
      </c>
      <c r="K28" s="86"/>
      <c r="L28" s="1">
        <v>53457551.649999999</v>
      </c>
    </row>
    <row r="29" spans="1:14">
      <c r="A29" s="74"/>
      <c r="B29" s="78"/>
      <c r="C29" s="79"/>
      <c r="D29" s="83"/>
      <c r="E29" s="89"/>
      <c r="F29" s="7" t="s">
        <v>12</v>
      </c>
      <c r="G29" s="7" t="s">
        <v>58</v>
      </c>
      <c r="H29" s="18">
        <v>1</v>
      </c>
      <c r="I29" s="11">
        <v>48635000</v>
      </c>
      <c r="J29" s="11">
        <v>48635000</v>
      </c>
      <c r="K29" s="86"/>
      <c r="L29" s="1">
        <v>53457551.649999999</v>
      </c>
    </row>
    <row r="30" spans="1:14">
      <c r="A30" s="75"/>
      <c r="B30" s="80"/>
      <c r="C30" s="81"/>
      <c r="D30" s="84"/>
      <c r="E30" s="90"/>
      <c r="F30" s="7" t="s">
        <v>21</v>
      </c>
      <c r="G30" s="7" t="s">
        <v>59</v>
      </c>
      <c r="H30" s="18">
        <v>1</v>
      </c>
      <c r="I30" s="11">
        <v>67290000</v>
      </c>
      <c r="J30" s="11">
        <v>67290000</v>
      </c>
      <c r="K30" s="87"/>
      <c r="L30" s="1">
        <v>73962345.049999997</v>
      </c>
    </row>
    <row r="31" spans="1:14">
      <c r="A31" s="73">
        <v>8</v>
      </c>
      <c r="B31" s="76" t="s">
        <v>54</v>
      </c>
      <c r="C31" s="77"/>
      <c r="D31" s="82" t="s">
        <v>60</v>
      </c>
      <c r="E31" s="88" t="s">
        <v>61</v>
      </c>
      <c r="F31" s="7" t="s">
        <v>12</v>
      </c>
      <c r="G31" s="7" t="s">
        <v>62</v>
      </c>
      <c r="H31" s="18">
        <v>1</v>
      </c>
      <c r="I31" s="11">
        <v>64260000</v>
      </c>
      <c r="J31" s="11">
        <v>64260000</v>
      </c>
      <c r="K31" s="85">
        <f>10640000+11550000</f>
        <v>22190000</v>
      </c>
      <c r="L31" s="1">
        <v>70429649.530000001</v>
      </c>
    </row>
    <row r="32" spans="1:14">
      <c r="A32" s="74"/>
      <c r="B32" s="78"/>
      <c r="C32" s="79"/>
      <c r="D32" s="83"/>
      <c r="E32" s="89"/>
      <c r="F32" s="7" t="s">
        <v>12</v>
      </c>
      <c r="G32" s="7" t="s">
        <v>63</v>
      </c>
      <c r="H32" s="18">
        <v>1</v>
      </c>
      <c r="I32" s="11">
        <v>66860000</v>
      </c>
      <c r="J32" s="11">
        <v>66860000</v>
      </c>
      <c r="K32" s="86"/>
      <c r="L32" s="1">
        <v>73279277.430000007</v>
      </c>
    </row>
    <row r="33" spans="1:12">
      <c r="A33" s="74"/>
      <c r="B33" s="78"/>
      <c r="C33" s="79"/>
      <c r="D33" s="83"/>
      <c r="E33" s="89"/>
      <c r="F33" s="7" t="s">
        <v>21</v>
      </c>
      <c r="G33" s="7" t="s">
        <v>64</v>
      </c>
      <c r="H33" s="18">
        <v>1</v>
      </c>
      <c r="I33" s="11">
        <v>50000000</v>
      </c>
      <c r="J33" s="11">
        <v>50000000</v>
      </c>
      <c r="K33" s="86"/>
      <c r="L33" s="1">
        <v>54800536.520000003</v>
      </c>
    </row>
    <row r="34" spans="1:12">
      <c r="A34" s="75"/>
      <c r="B34" s="80"/>
      <c r="C34" s="81"/>
      <c r="D34" s="84"/>
      <c r="E34" s="90"/>
      <c r="F34" s="7" t="s">
        <v>21</v>
      </c>
      <c r="G34" s="7" t="s">
        <v>65</v>
      </c>
      <c r="H34" s="18">
        <v>1</v>
      </c>
      <c r="I34" s="11">
        <v>50000000</v>
      </c>
      <c r="J34" s="11">
        <v>50000000</v>
      </c>
      <c r="K34" s="87"/>
      <c r="L34" s="1">
        <v>54800536.520000003</v>
      </c>
    </row>
    <row r="35" spans="1:12">
      <c r="A35" s="73">
        <v>9</v>
      </c>
      <c r="B35" s="76" t="s">
        <v>66</v>
      </c>
      <c r="C35" s="77"/>
      <c r="D35" s="82" t="s">
        <v>67</v>
      </c>
      <c r="E35" s="88" t="s">
        <v>68</v>
      </c>
      <c r="F35" s="7" t="s">
        <v>12</v>
      </c>
      <c r="G35" s="7" t="s">
        <v>69</v>
      </c>
      <c r="H35" s="18">
        <v>1</v>
      </c>
      <c r="I35" s="11">
        <v>43450000</v>
      </c>
      <c r="J35" s="11">
        <v>43450000</v>
      </c>
      <c r="K35" s="85">
        <f>11210500+12290000</f>
        <v>23500500</v>
      </c>
      <c r="L35" s="1">
        <v>48139611.649999999</v>
      </c>
    </row>
    <row r="36" spans="1:12">
      <c r="A36" s="74"/>
      <c r="B36" s="78"/>
      <c r="C36" s="79"/>
      <c r="D36" s="83"/>
      <c r="E36" s="89"/>
      <c r="F36" s="7" t="s">
        <v>12</v>
      </c>
      <c r="G36" s="7" t="s">
        <v>70</v>
      </c>
      <c r="H36" s="18">
        <v>1</v>
      </c>
      <c r="I36" s="11">
        <v>43450000</v>
      </c>
      <c r="J36" s="11">
        <v>43450000</v>
      </c>
      <c r="K36" s="86"/>
      <c r="L36" s="1">
        <v>48139611.649999999</v>
      </c>
    </row>
    <row r="37" spans="1:12">
      <c r="A37" s="74"/>
      <c r="B37" s="78"/>
      <c r="C37" s="79"/>
      <c r="D37" s="83"/>
      <c r="E37" s="89"/>
      <c r="F37" s="7" t="s">
        <v>12</v>
      </c>
      <c r="G37" s="7" t="s">
        <v>71</v>
      </c>
      <c r="H37" s="18">
        <v>1</v>
      </c>
      <c r="I37" s="11">
        <v>43450000</v>
      </c>
      <c r="J37" s="11">
        <v>43450000</v>
      </c>
      <c r="K37" s="86"/>
      <c r="L37" s="1">
        <v>48139611.649999999</v>
      </c>
    </row>
    <row r="38" spans="1:12">
      <c r="A38" s="74"/>
      <c r="B38" s="78"/>
      <c r="C38" s="79"/>
      <c r="D38" s="83"/>
      <c r="E38" s="89"/>
      <c r="F38" s="7" t="s">
        <v>21</v>
      </c>
      <c r="G38" s="7" t="s">
        <v>72</v>
      </c>
      <c r="H38" s="18">
        <v>1</v>
      </c>
      <c r="I38" s="11">
        <v>48263000</v>
      </c>
      <c r="J38" s="11">
        <v>48263000</v>
      </c>
      <c r="K38" s="86"/>
      <c r="L38" s="1">
        <v>53472084.630000003</v>
      </c>
    </row>
    <row r="39" spans="1:12">
      <c r="A39" s="75"/>
      <c r="B39" s="80"/>
      <c r="C39" s="81"/>
      <c r="D39" s="84"/>
      <c r="E39" s="90"/>
      <c r="F39" s="7" t="s">
        <v>12</v>
      </c>
      <c r="G39" s="7" t="s">
        <v>73</v>
      </c>
      <c r="H39" s="18">
        <v>1</v>
      </c>
      <c r="I39" s="11">
        <v>39122881</v>
      </c>
      <c r="J39" s="11">
        <v>39122881</v>
      </c>
      <c r="K39" s="87"/>
      <c r="L39" s="1">
        <v>43345461.420000002</v>
      </c>
    </row>
    <row r="40" spans="1:12" ht="25.5">
      <c r="A40" s="73">
        <v>10</v>
      </c>
      <c r="B40" s="76" t="s">
        <v>74</v>
      </c>
      <c r="C40" s="77"/>
      <c r="D40" s="82" t="s">
        <v>75</v>
      </c>
      <c r="E40" s="88" t="s">
        <v>76</v>
      </c>
      <c r="F40" s="7" t="s">
        <v>12</v>
      </c>
      <c r="G40" s="7" t="s">
        <v>77</v>
      </c>
      <c r="H40" s="18">
        <v>1</v>
      </c>
      <c r="I40" s="11">
        <v>41500000</v>
      </c>
      <c r="J40" s="11">
        <v>41500000</v>
      </c>
      <c r="K40" s="85">
        <f>12100000+13040000</f>
        <v>25140000</v>
      </c>
      <c r="L40" s="1">
        <v>45065679.549999997</v>
      </c>
    </row>
    <row r="41" spans="1:12" ht="25.5">
      <c r="A41" s="74"/>
      <c r="B41" s="78"/>
      <c r="C41" s="79"/>
      <c r="D41" s="83"/>
      <c r="E41" s="89"/>
      <c r="F41" s="7" t="s">
        <v>12</v>
      </c>
      <c r="G41" s="7" t="s">
        <v>78</v>
      </c>
      <c r="H41" s="18">
        <v>1</v>
      </c>
      <c r="I41" s="11">
        <v>42000000</v>
      </c>
      <c r="J41" s="11">
        <v>42000000</v>
      </c>
      <c r="K41" s="86"/>
      <c r="L41" s="1">
        <v>45608639.539999999</v>
      </c>
    </row>
    <row r="42" spans="1:12" ht="25.5">
      <c r="A42" s="74"/>
      <c r="B42" s="78"/>
      <c r="C42" s="79"/>
      <c r="D42" s="83"/>
      <c r="E42" s="89"/>
      <c r="F42" s="7" t="s">
        <v>12</v>
      </c>
      <c r="G42" s="7" t="s">
        <v>79</v>
      </c>
      <c r="H42" s="18">
        <v>1</v>
      </c>
      <c r="I42" s="11">
        <v>84525000</v>
      </c>
      <c r="J42" s="11">
        <v>84525000</v>
      </c>
      <c r="K42" s="86"/>
      <c r="L42" s="1">
        <v>91787387.079999998</v>
      </c>
    </row>
    <row r="43" spans="1:12" ht="25.5">
      <c r="A43" s="74"/>
      <c r="B43" s="78"/>
      <c r="C43" s="79"/>
      <c r="D43" s="83"/>
      <c r="E43" s="89"/>
      <c r="F43" s="7" t="s">
        <v>12</v>
      </c>
      <c r="G43" s="7" t="s">
        <v>80</v>
      </c>
      <c r="H43" s="18">
        <v>1</v>
      </c>
      <c r="I43" s="11">
        <v>84295000</v>
      </c>
      <c r="J43" s="11">
        <v>84295000</v>
      </c>
      <c r="K43" s="86"/>
      <c r="L43" s="1">
        <v>91537625.480000004</v>
      </c>
    </row>
    <row r="44" spans="1:12" ht="25.5">
      <c r="A44" s="75"/>
      <c r="B44" s="80"/>
      <c r="C44" s="81"/>
      <c r="D44" s="84"/>
      <c r="E44" s="90"/>
      <c r="F44" s="7" t="s">
        <v>12</v>
      </c>
      <c r="G44" s="7" t="s">
        <v>81</v>
      </c>
      <c r="H44" s="18">
        <v>1</v>
      </c>
      <c r="I44" s="11">
        <v>42140000</v>
      </c>
      <c r="J44" s="11">
        <v>42140000</v>
      </c>
      <c r="K44" s="87"/>
      <c r="L44" s="1">
        <v>45760668.350000001</v>
      </c>
    </row>
    <row r="45" spans="1:12">
      <c r="A45" s="73">
        <v>11</v>
      </c>
      <c r="B45" s="76" t="s">
        <v>82</v>
      </c>
      <c r="C45" s="77"/>
      <c r="D45" s="82" t="s">
        <v>83</v>
      </c>
      <c r="E45" s="88" t="s">
        <v>84</v>
      </c>
      <c r="F45" s="7" t="s">
        <v>12</v>
      </c>
      <c r="G45" s="7" t="s">
        <v>85</v>
      </c>
      <c r="H45" s="18">
        <v>1</v>
      </c>
      <c r="I45" s="11">
        <v>56700000</v>
      </c>
      <c r="J45" s="11">
        <v>56700000</v>
      </c>
      <c r="K45" s="85">
        <f>11502000+10640000</f>
        <v>22142000</v>
      </c>
      <c r="L45" s="1">
        <v>62118435.049999997</v>
      </c>
    </row>
    <row r="46" spans="1:12">
      <c r="A46" s="74"/>
      <c r="B46" s="78"/>
      <c r="C46" s="79"/>
      <c r="D46" s="83"/>
      <c r="E46" s="89"/>
      <c r="F46" s="7" t="s">
        <v>12</v>
      </c>
      <c r="G46" s="7" t="s">
        <v>86</v>
      </c>
      <c r="H46" s="18">
        <v>1</v>
      </c>
      <c r="I46" s="11">
        <v>59000000</v>
      </c>
      <c r="J46" s="11">
        <v>59000000</v>
      </c>
      <c r="K46" s="86"/>
      <c r="L46" s="1">
        <v>64638230.469999999</v>
      </c>
    </row>
    <row r="47" spans="1:12">
      <c r="A47" s="74"/>
      <c r="B47" s="78"/>
      <c r="C47" s="79"/>
      <c r="D47" s="83"/>
      <c r="E47" s="89"/>
      <c r="F47" s="7" t="s">
        <v>12</v>
      </c>
      <c r="G47" s="7" t="s">
        <v>87</v>
      </c>
      <c r="H47" s="18">
        <v>1</v>
      </c>
      <c r="I47" s="11">
        <v>58500000</v>
      </c>
      <c r="J47" s="11">
        <v>58500000</v>
      </c>
      <c r="K47" s="86"/>
      <c r="L47" s="1">
        <v>64090448.859999999</v>
      </c>
    </row>
    <row r="48" spans="1:12">
      <c r="A48" s="75"/>
      <c r="B48" s="80"/>
      <c r="C48" s="81"/>
      <c r="D48" s="84"/>
      <c r="E48" s="90"/>
      <c r="F48" s="7" t="s">
        <v>12</v>
      </c>
      <c r="G48" s="7" t="s">
        <v>88</v>
      </c>
      <c r="H48" s="18">
        <v>1</v>
      </c>
      <c r="I48" s="11">
        <v>57500000</v>
      </c>
      <c r="J48" s="11">
        <v>57500000</v>
      </c>
      <c r="K48" s="87"/>
      <c r="L48" s="1">
        <v>62994885.619999997</v>
      </c>
    </row>
    <row r="49" spans="1:12">
      <c r="A49" s="73">
        <v>12</v>
      </c>
      <c r="B49" s="76" t="s">
        <v>89</v>
      </c>
      <c r="C49" s="77"/>
      <c r="D49" s="82" t="s">
        <v>90</v>
      </c>
      <c r="E49" s="88" t="s">
        <v>180</v>
      </c>
      <c r="F49" s="7" t="s">
        <v>12</v>
      </c>
      <c r="G49" s="7" t="s">
        <v>91</v>
      </c>
      <c r="H49" s="18">
        <v>1</v>
      </c>
      <c r="I49" s="11">
        <v>46500000</v>
      </c>
      <c r="J49" s="11">
        <v>46500000</v>
      </c>
      <c r="K49" s="85">
        <f>12290000+12575000</f>
        <v>24865000</v>
      </c>
      <c r="L49" s="1">
        <v>51667013</v>
      </c>
    </row>
    <row r="50" spans="1:12">
      <c r="A50" s="74"/>
      <c r="B50" s="78"/>
      <c r="C50" s="79"/>
      <c r="D50" s="83"/>
      <c r="E50" s="89"/>
      <c r="F50" s="7" t="s">
        <v>12</v>
      </c>
      <c r="G50" s="7" t="s">
        <v>92</v>
      </c>
      <c r="H50" s="18">
        <v>1</v>
      </c>
      <c r="I50" s="11">
        <v>46500000</v>
      </c>
      <c r="J50" s="11">
        <v>46500000</v>
      </c>
      <c r="K50" s="86"/>
      <c r="L50" s="1">
        <v>51667013</v>
      </c>
    </row>
    <row r="51" spans="1:12">
      <c r="A51" s="74"/>
      <c r="B51" s="78"/>
      <c r="C51" s="79"/>
      <c r="D51" s="83"/>
      <c r="E51" s="89"/>
      <c r="F51" s="7" t="s">
        <v>12</v>
      </c>
      <c r="G51" s="7" t="s">
        <v>93</v>
      </c>
      <c r="H51" s="18">
        <v>1</v>
      </c>
      <c r="I51" s="11">
        <v>46330000</v>
      </c>
      <c r="J51" s="11">
        <v>46330000</v>
      </c>
      <c r="K51" s="86"/>
      <c r="L51" s="1">
        <v>51478122.850000001</v>
      </c>
    </row>
    <row r="52" spans="1:12">
      <c r="A52" s="74"/>
      <c r="B52" s="78"/>
      <c r="C52" s="79"/>
      <c r="D52" s="83"/>
      <c r="E52" s="89"/>
      <c r="F52" s="7" t="s">
        <v>12</v>
      </c>
      <c r="G52" s="7" t="s">
        <v>94</v>
      </c>
      <c r="H52" s="18">
        <v>1</v>
      </c>
      <c r="I52" s="11">
        <v>45200000</v>
      </c>
      <c r="J52" s="11">
        <v>45200000</v>
      </c>
      <c r="K52" s="86"/>
      <c r="L52" s="1">
        <v>50222558.880000003</v>
      </c>
    </row>
    <row r="53" spans="1:12" ht="25.5">
      <c r="A53" s="75"/>
      <c r="B53" s="80"/>
      <c r="C53" s="81"/>
      <c r="D53" s="84"/>
      <c r="E53" s="90"/>
      <c r="F53" s="7" t="s">
        <v>95</v>
      </c>
      <c r="G53" s="7" t="s">
        <v>96</v>
      </c>
      <c r="H53" s="18">
        <v>1</v>
      </c>
      <c r="I53" s="11">
        <v>39240000</v>
      </c>
      <c r="J53" s="11">
        <v>39240000</v>
      </c>
      <c r="K53" s="87"/>
      <c r="L53" s="1">
        <v>43600292.270000003</v>
      </c>
    </row>
    <row r="54" spans="1:12">
      <c r="A54" s="73">
        <v>13</v>
      </c>
      <c r="B54" s="76" t="s">
        <v>97</v>
      </c>
      <c r="C54" s="77"/>
      <c r="D54" s="82" t="s">
        <v>98</v>
      </c>
      <c r="E54" s="88" t="s">
        <v>177</v>
      </c>
      <c r="F54" s="7" t="s">
        <v>12</v>
      </c>
      <c r="G54" s="7" t="s">
        <v>99</v>
      </c>
      <c r="H54" s="18">
        <v>1</v>
      </c>
      <c r="I54" s="11">
        <v>57000000</v>
      </c>
      <c r="J54" s="11">
        <v>57000000</v>
      </c>
      <c r="K54" s="85">
        <f>10830000+11165000</f>
        <v>21995000</v>
      </c>
      <c r="L54" s="1">
        <v>62537121.280000001</v>
      </c>
    </row>
    <row r="55" spans="1:12">
      <c r="A55" s="74"/>
      <c r="B55" s="78"/>
      <c r="C55" s="79"/>
      <c r="D55" s="83"/>
      <c r="E55" s="89"/>
      <c r="F55" s="7" t="s">
        <v>12</v>
      </c>
      <c r="G55" s="7" t="s">
        <v>99</v>
      </c>
      <c r="H55" s="18">
        <v>1</v>
      </c>
      <c r="I55" s="11">
        <v>58520000</v>
      </c>
      <c r="J55" s="11">
        <v>58520000</v>
      </c>
      <c r="K55" s="86"/>
      <c r="L55" s="1">
        <v>64204777.850000001</v>
      </c>
    </row>
    <row r="56" spans="1:12">
      <c r="A56" s="74"/>
      <c r="B56" s="78"/>
      <c r="C56" s="79"/>
      <c r="D56" s="83"/>
      <c r="E56" s="89"/>
      <c r="F56" s="7" t="s">
        <v>12</v>
      </c>
      <c r="G56" s="7" t="s">
        <v>99</v>
      </c>
      <c r="H56" s="18">
        <v>1</v>
      </c>
      <c r="I56" s="11">
        <v>57260000</v>
      </c>
      <c r="J56" s="11">
        <v>57260000</v>
      </c>
      <c r="K56" s="86"/>
      <c r="L56" s="1">
        <v>62822378.32</v>
      </c>
    </row>
    <row r="57" spans="1:12">
      <c r="A57" s="75"/>
      <c r="B57" s="80"/>
      <c r="C57" s="81"/>
      <c r="D57" s="84"/>
      <c r="E57" s="90"/>
      <c r="F57" s="7" t="s">
        <v>21</v>
      </c>
      <c r="G57" s="7" t="s">
        <v>100</v>
      </c>
      <c r="H57" s="18">
        <v>1</v>
      </c>
      <c r="I57" s="11">
        <v>53640000</v>
      </c>
      <c r="J57" s="11">
        <v>53640000</v>
      </c>
      <c r="K57" s="87"/>
      <c r="L57" s="1">
        <v>58850722.549999997</v>
      </c>
    </row>
    <row r="58" spans="1:12">
      <c r="A58" s="73">
        <v>14</v>
      </c>
      <c r="B58" s="76" t="s">
        <v>101</v>
      </c>
      <c r="C58" s="77"/>
      <c r="D58" s="82" t="s">
        <v>102</v>
      </c>
      <c r="E58" s="88" t="s">
        <v>103</v>
      </c>
      <c r="F58" s="7" t="s">
        <v>12</v>
      </c>
      <c r="G58" s="7" t="s">
        <v>104</v>
      </c>
      <c r="H58" s="18">
        <v>1</v>
      </c>
      <c r="I58" s="11">
        <v>46000000</v>
      </c>
      <c r="J58" s="11">
        <v>46000000</v>
      </c>
      <c r="K58" s="85">
        <f>16410000+12050000</f>
        <v>28460000</v>
      </c>
      <c r="L58" s="1">
        <v>51432199.170000002</v>
      </c>
    </row>
    <row r="59" spans="1:12">
      <c r="A59" s="74"/>
      <c r="B59" s="78"/>
      <c r="C59" s="79"/>
      <c r="D59" s="83"/>
      <c r="E59" s="89"/>
      <c r="F59" s="7" t="s">
        <v>12</v>
      </c>
      <c r="G59" s="7" t="s">
        <v>105</v>
      </c>
      <c r="H59" s="18">
        <v>1</v>
      </c>
      <c r="I59" s="11">
        <v>60000000</v>
      </c>
      <c r="J59" s="11">
        <v>60000000</v>
      </c>
      <c r="K59" s="86"/>
      <c r="L59" s="1">
        <v>67085477.18</v>
      </c>
    </row>
    <row r="60" spans="1:12">
      <c r="A60" s="74"/>
      <c r="B60" s="78"/>
      <c r="C60" s="79"/>
      <c r="D60" s="83"/>
      <c r="E60" s="89"/>
      <c r="F60" s="7" t="s">
        <v>42</v>
      </c>
      <c r="G60" s="7" t="s">
        <v>106</v>
      </c>
      <c r="H60" s="18">
        <v>1</v>
      </c>
      <c r="I60" s="11">
        <v>40000000</v>
      </c>
      <c r="J60" s="11">
        <v>40000000</v>
      </c>
      <c r="K60" s="86"/>
      <c r="L60" s="1">
        <v>44723651.450000003</v>
      </c>
    </row>
    <row r="61" spans="1:12">
      <c r="A61" s="74"/>
      <c r="B61" s="78"/>
      <c r="C61" s="79"/>
      <c r="D61" s="83"/>
      <c r="E61" s="89"/>
      <c r="F61" s="7" t="s">
        <v>21</v>
      </c>
      <c r="G61" s="7" t="s">
        <v>107</v>
      </c>
      <c r="H61" s="18">
        <v>1</v>
      </c>
      <c r="I61" s="11">
        <v>45000000</v>
      </c>
      <c r="J61" s="11">
        <v>45000000</v>
      </c>
      <c r="K61" s="86"/>
      <c r="L61" s="1">
        <v>50314107.880000003</v>
      </c>
    </row>
    <row r="62" spans="1:12">
      <c r="A62" s="75"/>
      <c r="B62" s="80"/>
      <c r="C62" s="81"/>
      <c r="D62" s="84"/>
      <c r="E62" s="90"/>
      <c r="F62" s="7" t="s">
        <v>37</v>
      </c>
      <c r="G62" s="7" t="s">
        <v>108</v>
      </c>
      <c r="H62" s="18">
        <v>1</v>
      </c>
      <c r="I62" s="11">
        <v>50000000</v>
      </c>
      <c r="J62" s="11">
        <v>50000000</v>
      </c>
      <c r="K62" s="87"/>
      <c r="L62" s="1">
        <v>55904564.32</v>
      </c>
    </row>
    <row r="63" spans="1:12">
      <c r="A63" s="73">
        <v>15</v>
      </c>
      <c r="B63" s="76" t="s">
        <v>109</v>
      </c>
      <c r="C63" s="77"/>
      <c r="D63" s="82" t="s">
        <v>110</v>
      </c>
      <c r="E63" s="88" t="s">
        <v>178</v>
      </c>
      <c r="F63" s="7" t="s">
        <v>12</v>
      </c>
      <c r="G63" s="7" t="s">
        <v>111</v>
      </c>
      <c r="H63" s="18">
        <v>1</v>
      </c>
      <c r="I63" s="11">
        <v>40500000</v>
      </c>
      <c r="J63" s="11">
        <v>40500000</v>
      </c>
      <c r="K63" s="85">
        <f>9140000+10644500</f>
        <v>19784500</v>
      </c>
      <c r="L63" s="1">
        <v>44611043.420000002</v>
      </c>
    </row>
    <row r="64" spans="1:12">
      <c r="A64" s="74"/>
      <c r="B64" s="78"/>
      <c r="C64" s="79"/>
      <c r="D64" s="83"/>
      <c r="E64" s="89"/>
      <c r="F64" s="7" t="s">
        <v>12</v>
      </c>
      <c r="G64" s="7" t="s">
        <v>112</v>
      </c>
      <c r="H64" s="18">
        <v>1</v>
      </c>
      <c r="I64" s="11">
        <v>67500000</v>
      </c>
      <c r="J64" s="11">
        <v>67500000</v>
      </c>
      <c r="K64" s="86"/>
      <c r="L64" s="1">
        <v>74351739.040000007</v>
      </c>
    </row>
    <row r="65" spans="1:12">
      <c r="A65" s="74"/>
      <c r="B65" s="78"/>
      <c r="C65" s="79"/>
      <c r="D65" s="83"/>
      <c r="E65" s="89"/>
      <c r="F65" s="7" t="s">
        <v>21</v>
      </c>
      <c r="G65" s="7" t="s">
        <v>113</v>
      </c>
      <c r="H65" s="18">
        <v>1</v>
      </c>
      <c r="I65" s="11">
        <v>73000000</v>
      </c>
      <c r="J65" s="11">
        <v>73000000</v>
      </c>
      <c r="K65" s="86"/>
      <c r="L65" s="1">
        <v>80410028.890000001</v>
      </c>
    </row>
    <row r="66" spans="1:12">
      <c r="A66" s="75"/>
      <c r="B66" s="80"/>
      <c r="C66" s="81"/>
      <c r="D66" s="84"/>
      <c r="E66" s="90"/>
      <c r="F66" s="7" t="s">
        <v>21</v>
      </c>
      <c r="G66" s="7" t="s">
        <v>114</v>
      </c>
      <c r="H66" s="18">
        <v>1</v>
      </c>
      <c r="I66" s="11">
        <v>33630000</v>
      </c>
      <c r="J66" s="11">
        <v>33630000</v>
      </c>
      <c r="K66" s="87"/>
      <c r="L66" s="1">
        <v>37043688.649999999</v>
      </c>
    </row>
    <row r="67" spans="1:12" ht="25.5">
      <c r="A67" s="12">
        <v>16</v>
      </c>
      <c r="B67" s="101" t="s">
        <v>115</v>
      </c>
      <c r="C67" s="102"/>
      <c r="D67" s="38" t="s">
        <v>116</v>
      </c>
      <c r="E67" s="7" t="s">
        <v>117</v>
      </c>
      <c r="F67" s="7" t="s">
        <v>118</v>
      </c>
      <c r="G67" s="7" t="s">
        <v>119</v>
      </c>
      <c r="H67" s="18">
        <v>6</v>
      </c>
      <c r="I67" s="11">
        <v>2475000</v>
      </c>
      <c r="J67" s="11">
        <v>14850000</v>
      </c>
      <c r="K67" s="1">
        <v>0</v>
      </c>
      <c r="L67" s="1">
        <v>14850000</v>
      </c>
    </row>
    <row r="68" spans="1:12" ht="25.5">
      <c r="A68" s="12">
        <v>17</v>
      </c>
      <c r="B68" s="101" t="s">
        <v>115</v>
      </c>
      <c r="C68" s="102"/>
      <c r="D68" s="38" t="s">
        <v>120</v>
      </c>
      <c r="E68" s="7" t="s">
        <v>117</v>
      </c>
      <c r="F68" s="7" t="s">
        <v>118</v>
      </c>
      <c r="G68" s="7" t="s">
        <v>121</v>
      </c>
      <c r="H68" s="18">
        <v>1</v>
      </c>
      <c r="I68" s="11">
        <v>2475000</v>
      </c>
      <c r="J68" s="11">
        <v>2475000</v>
      </c>
      <c r="K68" s="1">
        <v>0</v>
      </c>
      <c r="L68" s="1">
        <v>2475000</v>
      </c>
    </row>
    <row r="69" spans="1:12" ht="25.5">
      <c r="A69" s="12">
        <v>18</v>
      </c>
      <c r="B69" s="101" t="s">
        <v>115</v>
      </c>
      <c r="C69" s="102"/>
      <c r="D69" s="38" t="s">
        <v>122</v>
      </c>
      <c r="E69" s="7" t="s">
        <v>117</v>
      </c>
      <c r="F69" s="7" t="s">
        <v>118</v>
      </c>
      <c r="G69" s="7" t="s">
        <v>121</v>
      </c>
      <c r="H69" s="18">
        <v>5</v>
      </c>
      <c r="I69" s="11">
        <v>2475000</v>
      </c>
      <c r="J69" s="11">
        <v>12375000</v>
      </c>
      <c r="K69" s="1">
        <v>0</v>
      </c>
      <c r="L69" s="1">
        <v>12375000</v>
      </c>
    </row>
    <row r="70" spans="1:12" ht="35.25" customHeight="1">
      <c r="A70" s="12">
        <v>19</v>
      </c>
      <c r="B70" s="101" t="s">
        <v>123</v>
      </c>
      <c r="C70" s="102"/>
      <c r="D70" s="38" t="s">
        <v>124</v>
      </c>
      <c r="E70" s="7" t="s">
        <v>125</v>
      </c>
      <c r="F70" s="7" t="s">
        <v>126</v>
      </c>
      <c r="G70" s="7" t="s">
        <v>127</v>
      </c>
      <c r="H70" s="18">
        <v>14</v>
      </c>
      <c r="I70" s="11">
        <v>1870000</v>
      </c>
      <c r="J70" s="11">
        <v>26180000</v>
      </c>
      <c r="K70" s="1">
        <v>0</v>
      </c>
      <c r="L70" s="1">
        <v>26180000</v>
      </c>
    </row>
    <row r="71" spans="1:12">
      <c r="A71" s="12">
        <v>20</v>
      </c>
      <c r="B71" s="101" t="s">
        <v>123</v>
      </c>
      <c r="C71" s="102"/>
      <c r="D71" s="38" t="s">
        <v>128</v>
      </c>
      <c r="E71" s="7" t="s">
        <v>125</v>
      </c>
      <c r="F71" s="7" t="s">
        <v>126</v>
      </c>
      <c r="G71" s="7" t="s">
        <v>127</v>
      </c>
      <c r="H71" s="18">
        <v>7</v>
      </c>
      <c r="I71" s="11">
        <v>1870000</v>
      </c>
      <c r="J71" s="11">
        <v>13090000</v>
      </c>
      <c r="K71" s="1">
        <v>0</v>
      </c>
      <c r="L71" s="1">
        <v>13090000</v>
      </c>
    </row>
    <row r="72" spans="1:12">
      <c r="A72" s="12">
        <v>21</v>
      </c>
      <c r="B72" s="101"/>
      <c r="C72" s="102"/>
      <c r="D72" s="38"/>
      <c r="E72" s="7"/>
      <c r="F72" s="7" t="s">
        <v>129</v>
      </c>
      <c r="G72" s="7" t="s">
        <v>130</v>
      </c>
      <c r="H72" s="18">
        <v>7</v>
      </c>
      <c r="I72" s="11">
        <v>2310000</v>
      </c>
      <c r="J72" s="11">
        <v>16170000</v>
      </c>
      <c r="K72" s="1">
        <v>0</v>
      </c>
      <c r="L72" s="1">
        <v>16170000</v>
      </c>
    </row>
    <row r="73" spans="1:12" ht="25.5">
      <c r="A73" s="12">
        <v>22</v>
      </c>
      <c r="B73" s="101" t="s">
        <v>123</v>
      </c>
      <c r="C73" s="102"/>
      <c r="D73" s="38" t="s">
        <v>131</v>
      </c>
      <c r="E73" s="7" t="s">
        <v>125</v>
      </c>
      <c r="F73" s="7" t="s">
        <v>126</v>
      </c>
      <c r="G73" s="7" t="s">
        <v>132</v>
      </c>
      <c r="H73" s="18">
        <v>4</v>
      </c>
      <c r="I73" s="11">
        <v>1870000</v>
      </c>
      <c r="J73" s="11">
        <v>7480000</v>
      </c>
      <c r="K73" s="1">
        <v>0</v>
      </c>
      <c r="L73" s="1">
        <v>7480000</v>
      </c>
    </row>
    <row r="74" spans="1:12">
      <c r="A74" s="12">
        <v>23</v>
      </c>
      <c r="B74" s="101"/>
      <c r="C74" s="102"/>
      <c r="D74" s="38"/>
      <c r="E74" s="7"/>
      <c r="F74" s="7" t="s">
        <v>129</v>
      </c>
      <c r="G74" s="7" t="s">
        <v>130</v>
      </c>
      <c r="H74" s="18">
        <v>1</v>
      </c>
      <c r="I74" s="11">
        <v>2310000</v>
      </c>
      <c r="J74" s="11">
        <v>2310000</v>
      </c>
      <c r="K74" s="1">
        <v>0</v>
      </c>
      <c r="L74" s="1">
        <v>2310000</v>
      </c>
    </row>
    <row r="75" spans="1:12" ht="25.5">
      <c r="A75" s="12">
        <v>24</v>
      </c>
      <c r="B75" s="101" t="s">
        <v>123</v>
      </c>
      <c r="C75" s="102"/>
      <c r="D75" s="38" t="s">
        <v>133</v>
      </c>
      <c r="E75" s="7" t="s">
        <v>125</v>
      </c>
      <c r="F75" s="7" t="s">
        <v>126</v>
      </c>
      <c r="G75" s="7" t="s">
        <v>134</v>
      </c>
      <c r="H75" s="18">
        <v>4</v>
      </c>
      <c r="I75" s="11">
        <v>1870000</v>
      </c>
      <c r="J75" s="11">
        <v>7480000</v>
      </c>
      <c r="K75" s="1">
        <v>0</v>
      </c>
      <c r="L75" s="1">
        <v>7480000</v>
      </c>
    </row>
    <row r="76" spans="1:12">
      <c r="A76" s="12">
        <v>25</v>
      </c>
      <c r="B76" s="101"/>
      <c r="C76" s="102"/>
      <c r="D76" s="38"/>
      <c r="E76" s="7"/>
      <c r="F76" s="7" t="s">
        <v>129</v>
      </c>
      <c r="G76" s="7" t="s">
        <v>130</v>
      </c>
      <c r="H76" s="18">
        <v>1</v>
      </c>
      <c r="I76" s="11">
        <v>2310000</v>
      </c>
      <c r="J76" s="11">
        <v>2310000</v>
      </c>
      <c r="K76" s="1">
        <v>0</v>
      </c>
      <c r="L76" s="1">
        <v>2310000</v>
      </c>
    </row>
    <row r="77" spans="1:12" ht="25.5">
      <c r="A77" s="12">
        <v>26</v>
      </c>
      <c r="B77" s="101" t="s">
        <v>123</v>
      </c>
      <c r="C77" s="102"/>
      <c r="D77" s="38" t="s">
        <v>135</v>
      </c>
      <c r="E77" s="7" t="s">
        <v>125</v>
      </c>
      <c r="F77" s="7" t="s">
        <v>126</v>
      </c>
      <c r="G77" s="7" t="s">
        <v>134</v>
      </c>
      <c r="H77" s="18">
        <v>2</v>
      </c>
      <c r="I77" s="11">
        <v>1870000</v>
      </c>
      <c r="J77" s="11">
        <v>3740000</v>
      </c>
      <c r="K77" s="1">
        <v>0</v>
      </c>
      <c r="L77" s="1">
        <v>3740000</v>
      </c>
    </row>
    <row r="78" spans="1:12">
      <c r="A78" s="12">
        <v>27</v>
      </c>
      <c r="B78" s="101"/>
      <c r="C78" s="102"/>
      <c r="D78" s="38"/>
      <c r="E78" s="7"/>
      <c r="F78" s="7" t="s">
        <v>129</v>
      </c>
      <c r="G78" s="7" t="s">
        <v>130</v>
      </c>
      <c r="H78" s="18">
        <v>1</v>
      </c>
      <c r="I78" s="11">
        <v>2310000</v>
      </c>
      <c r="J78" s="11">
        <v>2310000</v>
      </c>
      <c r="K78" s="1">
        <v>0</v>
      </c>
      <c r="L78" s="1">
        <v>2310000</v>
      </c>
    </row>
    <row r="79" spans="1:12">
      <c r="A79" s="12">
        <v>28</v>
      </c>
      <c r="B79" s="101" t="s">
        <v>123</v>
      </c>
      <c r="C79" s="102"/>
      <c r="D79" s="38" t="s">
        <v>136</v>
      </c>
      <c r="E79" s="7" t="s">
        <v>125</v>
      </c>
      <c r="F79" s="7" t="s">
        <v>126</v>
      </c>
      <c r="G79" s="7" t="s">
        <v>134</v>
      </c>
      <c r="H79" s="18">
        <v>2</v>
      </c>
      <c r="I79" s="11">
        <v>1870000</v>
      </c>
      <c r="J79" s="11">
        <v>3740000</v>
      </c>
      <c r="K79" s="1">
        <v>0</v>
      </c>
      <c r="L79" s="1">
        <v>3740000</v>
      </c>
    </row>
    <row r="80" spans="1:12">
      <c r="A80" s="12">
        <v>29</v>
      </c>
      <c r="B80" s="101"/>
      <c r="C80" s="102"/>
      <c r="D80" s="38"/>
      <c r="E80" s="7"/>
      <c r="F80" s="7" t="s">
        <v>129</v>
      </c>
      <c r="G80" s="7" t="s">
        <v>130</v>
      </c>
      <c r="H80" s="18">
        <v>2</v>
      </c>
      <c r="I80" s="11">
        <v>2310000</v>
      </c>
      <c r="J80" s="11">
        <v>4620000</v>
      </c>
      <c r="K80" s="1">
        <v>0</v>
      </c>
      <c r="L80" s="1">
        <v>4620000</v>
      </c>
    </row>
    <row r="81" spans="1:12" ht="25.5">
      <c r="A81" s="12">
        <v>30</v>
      </c>
      <c r="B81" s="101" t="s">
        <v>123</v>
      </c>
      <c r="C81" s="102"/>
      <c r="D81" s="38" t="s">
        <v>137</v>
      </c>
      <c r="E81" s="7" t="s">
        <v>125</v>
      </c>
      <c r="F81" s="7" t="s">
        <v>126</v>
      </c>
      <c r="G81" s="7" t="s">
        <v>134</v>
      </c>
      <c r="H81" s="18">
        <v>6</v>
      </c>
      <c r="I81" s="11">
        <v>1870000</v>
      </c>
      <c r="J81" s="11">
        <v>11220000</v>
      </c>
      <c r="K81" s="1">
        <v>0</v>
      </c>
      <c r="L81" s="1">
        <v>11220000</v>
      </c>
    </row>
    <row r="82" spans="1:12">
      <c r="A82" s="12">
        <v>31</v>
      </c>
      <c r="B82" s="101"/>
      <c r="C82" s="102"/>
      <c r="D82" s="38"/>
      <c r="E82" s="7"/>
      <c r="F82" s="7" t="s">
        <v>129</v>
      </c>
      <c r="G82" s="7" t="s">
        <v>130</v>
      </c>
      <c r="H82" s="18">
        <v>1</v>
      </c>
      <c r="I82" s="11">
        <v>2310000</v>
      </c>
      <c r="J82" s="11">
        <v>2310000</v>
      </c>
      <c r="K82" s="1">
        <v>0</v>
      </c>
      <c r="L82" s="1">
        <v>2310000</v>
      </c>
    </row>
    <row r="83" spans="1:12" ht="25.5">
      <c r="A83" s="12">
        <v>32</v>
      </c>
      <c r="B83" s="101" t="s">
        <v>123</v>
      </c>
      <c r="C83" s="102"/>
      <c r="D83" s="38" t="s">
        <v>138</v>
      </c>
      <c r="E83" s="7" t="s">
        <v>125</v>
      </c>
      <c r="F83" s="7" t="s">
        <v>126</v>
      </c>
      <c r="G83" s="7" t="s">
        <v>127</v>
      </c>
      <c r="H83" s="18">
        <v>14</v>
      </c>
      <c r="I83" s="11">
        <v>1870000</v>
      </c>
      <c r="J83" s="11">
        <v>26180000</v>
      </c>
      <c r="K83" s="1">
        <v>0</v>
      </c>
      <c r="L83" s="1">
        <v>26180000</v>
      </c>
    </row>
    <row r="84" spans="1:12" ht="25.5">
      <c r="A84" s="12">
        <v>33</v>
      </c>
      <c r="B84" s="101" t="s">
        <v>123</v>
      </c>
      <c r="C84" s="102"/>
      <c r="D84" s="38" t="s">
        <v>139</v>
      </c>
      <c r="E84" s="7" t="s">
        <v>125</v>
      </c>
      <c r="F84" s="7" t="s">
        <v>126</v>
      </c>
      <c r="G84" s="7" t="s">
        <v>127</v>
      </c>
      <c r="H84" s="18">
        <v>8</v>
      </c>
      <c r="I84" s="11">
        <v>1870000</v>
      </c>
      <c r="J84" s="11">
        <v>14960000</v>
      </c>
      <c r="K84" s="1">
        <v>0</v>
      </c>
      <c r="L84" s="1">
        <v>14960000</v>
      </c>
    </row>
    <row r="85" spans="1:12">
      <c r="A85" s="12">
        <v>34</v>
      </c>
      <c r="B85" s="101"/>
      <c r="C85" s="102"/>
      <c r="D85" s="38"/>
      <c r="E85" s="7"/>
      <c r="F85" s="7" t="s">
        <v>129</v>
      </c>
      <c r="G85" s="7" t="s">
        <v>130</v>
      </c>
      <c r="H85" s="18">
        <v>1</v>
      </c>
      <c r="I85" s="11">
        <v>2310000</v>
      </c>
      <c r="J85" s="11">
        <v>2310000</v>
      </c>
      <c r="K85" s="1">
        <v>0</v>
      </c>
      <c r="L85" s="1">
        <v>2310000</v>
      </c>
    </row>
    <row r="86" spans="1:12" ht="25.5">
      <c r="A86" s="12">
        <v>35</v>
      </c>
      <c r="B86" s="101" t="s">
        <v>123</v>
      </c>
      <c r="C86" s="102"/>
      <c r="D86" s="38" t="s">
        <v>140</v>
      </c>
      <c r="E86" s="7" t="s">
        <v>125</v>
      </c>
      <c r="F86" s="7" t="s">
        <v>126</v>
      </c>
      <c r="G86" s="7" t="s">
        <v>127</v>
      </c>
      <c r="H86" s="18">
        <v>8</v>
      </c>
      <c r="I86" s="11">
        <v>1870000</v>
      </c>
      <c r="J86" s="11">
        <v>14960000</v>
      </c>
      <c r="K86" s="1">
        <v>0</v>
      </c>
      <c r="L86" s="1">
        <v>14960000</v>
      </c>
    </row>
    <row r="87" spans="1:12">
      <c r="A87" s="12">
        <v>36</v>
      </c>
      <c r="B87" s="101"/>
      <c r="C87" s="102"/>
      <c r="D87" s="38"/>
      <c r="E87" s="7"/>
      <c r="F87" s="7" t="s">
        <v>129</v>
      </c>
      <c r="G87" s="7" t="s">
        <v>130</v>
      </c>
      <c r="H87" s="18">
        <v>1</v>
      </c>
      <c r="I87" s="11">
        <v>2310000</v>
      </c>
      <c r="J87" s="11">
        <v>2310000</v>
      </c>
      <c r="K87" s="1">
        <v>0</v>
      </c>
      <c r="L87" s="1">
        <v>2310000</v>
      </c>
    </row>
    <row r="88" spans="1:12" ht="25.5">
      <c r="A88" s="12">
        <v>37</v>
      </c>
      <c r="B88" s="101" t="s">
        <v>123</v>
      </c>
      <c r="C88" s="102"/>
      <c r="D88" s="38" t="s">
        <v>141</v>
      </c>
      <c r="E88" s="7" t="s">
        <v>125</v>
      </c>
      <c r="F88" s="7" t="s">
        <v>129</v>
      </c>
      <c r="G88" s="7" t="s">
        <v>142</v>
      </c>
      <c r="H88" s="18">
        <v>1</v>
      </c>
      <c r="I88" s="11">
        <v>2310000</v>
      </c>
      <c r="J88" s="11">
        <v>2310000</v>
      </c>
      <c r="K88" s="1">
        <v>0</v>
      </c>
      <c r="L88" s="1">
        <v>2310000</v>
      </c>
    </row>
    <row r="89" spans="1:12">
      <c r="A89" s="12">
        <v>38</v>
      </c>
      <c r="B89" s="101"/>
      <c r="C89" s="102"/>
      <c r="D89" s="38"/>
      <c r="E89" s="7"/>
      <c r="F89" s="7" t="s">
        <v>126</v>
      </c>
      <c r="G89" s="7" t="s">
        <v>143</v>
      </c>
      <c r="H89" s="18">
        <v>8</v>
      </c>
      <c r="I89" s="11">
        <v>1870000</v>
      </c>
      <c r="J89" s="11">
        <v>14960000</v>
      </c>
      <c r="K89" s="1">
        <v>0</v>
      </c>
      <c r="L89" s="1">
        <v>14960000</v>
      </c>
    </row>
    <row r="90" spans="1:12" ht="25.5">
      <c r="A90" s="12">
        <v>39</v>
      </c>
      <c r="B90" s="101" t="s">
        <v>123</v>
      </c>
      <c r="C90" s="102"/>
      <c r="D90" s="38" t="s">
        <v>144</v>
      </c>
      <c r="E90" s="7" t="s">
        <v>125</v>
      </c>
      <c r="F90" s="7" t="s">
        <v>118</v>
      </c>
      <c r="G90" s="7" t="s">
        <v>145</v>
      </c>
      <c r="H90" s="18">
        <v>2</v>
      </c>
      <c r="I90" s="11">
        <v>2310000</v>
      </c>
      <c r="J90" s="11">
        <v>4620000</v>
      </c>
      <c r="K90" s="1">
        <v>0</v>
      </c>
      <c r="L90" s="1">
        <v>4620000</v>
      </c>
    </row>
    <row r="91" spans="1:12">
      <c r="A91" s="12">
        <v>40</v>
      </c>
      <c r="B91" s="101"/>
      <c r="C91" s="102"/>
      <c r="D91" s="38"/>
      <c r="E91" s="7"/>
      <c r="F91" s="7" t="s">
        <v>126</v>
      </c>
      <c r="G91" s="7" t="s">
        <v>127</v>
      </c>
      <c r="H91" s="18">
        <v>3</v>
      </c>
      <c r="I91" s="11">
        <v>1870000</v>
      </c>
      <c r="J91" s="11">
        <v>5610000</v>
      </c>
      <c r="K91" s="1">
        <v>0</v>
      </c>
      <c r="L91" s="1">
        <v>5610000</v>
      </c>
    </row>
    <row r="92" spans="1:12" ht="25.5" customHeight="1">
      <c r="A92" s="73">
        <v>41</v>
      </c>
      <c r="B92" s="76" t="s">
        <v>146</v>
      </c>
      <c r="C92" s="77"/>
      <c r="D92" s="82" t="s">
        <v>16</v>
      </c>
      <c r="E92" s="88" t="s">
        <v>179</v>
      </c>
      <c r="F92" s="7" t="s">
        <v>21</v>
      </c>
      <c r="G92" s="7" t="s">
        <v>147</v>
      </c>
      <c r="H92" s="18">
        <v>1</v>
      </c>
      <c r="I92" s="2">
        <v>57730000</v>
      </c>
      <c r="J92" s="11">
        <v>55330000</v>
      </c>
      <c r="K92" s="85">
        <f>10040000+11592000</f>
        <v>21632000</v>
      </c>
      <c r="L92" s="1">
        <v>60768626.060000002</v>
      </c>
    </row>
    <row r="93" spans="1:12">
      <c r="A93" s="74"/>
      <c r="B93" s="78"/>
      <c r="C93" s="79"/>
      <c r="D93" s="83"/>
      <c r="E93" s="89"/>
      <c r="F93" s="7" t="s">
        <v>21</v>
      </c>
      <c r="G93" s="7" t="s">
        <v>148</v>
      </c>
      <c r="H93" s="18">
        <v>1</v>
      </c>
      <c r="I93" s="3">
        <v>57726000</v>
      </c>
      <c r="J93" s="11">
        <v>52154900</v>
      </c>
      <c r="K93" s="86"/>
      <c r="L93" s="1">
        <v>57281431.689999998</v>
      </c>
    </row>
    <row r="94" spans="1:12">
      <c r="A94" s="74"/>
      <c r="B94" s="78"/>
      <c r="C94" s="79"/>
      <c r="D94" s="83"/>
      <c r="E94" s="89"/>
      <c r="F94" s="7" t="s">
        <v>12</v>
      </c>
      <c r="G94" s="7" t="s">
        <v>149</v>
      </c>
      <c r="H94" s="18">
        <v>1</v>
      </c>
      <c r="I94" s="3">
        <v>59000000</v>
      </c>
      <c r="J94" s="11">
        <v>58780000</v>
      </c>
      <c r="K94" s="86"/>
      <c r="L94" s="1">
        <v>64557741.549999997</v>
      </c>
    </row>
    <row r="95" spans="1:12">
      <c r="A95" s="75"/>
      <c r="B95" s="80"/>
      <c r="C95" s="81"/>
      <c r="D95" s="84"/>
      <c r="E95" s="90"/>
      <c r="F95" s="7" t="s">
        <v>12</v>
      </c>
      <c r="G95" s="7" t="s">
        <v>150</v>
      </c>
      <c r="H95" s="18">
        <v>1</v>
      </c>
      <c r="I95" s="3">
        <v>58780000</v>
      </c>
      <c r="J95" s="11">
        <v>53808800</v>
      </c>
      <c r="K95" s="87"/>
      <c r="L95" s="1">
        <v>59097900.700000003</v>
      </c>
    </row>
    <row r="96" spans="1:12" ht="25.5">
      <c r="A96" s="12">
        <v>42</v>
      </c>
      <c r="B96" s="101" t="s">
        <v>151</v>
      </c>
      <c r="C96" s="102"/>
      <c r="D96" s="38" t="s">
        <v>152</v>
      </c>
      <c r="E96" s="7" t="s">
        <v>153</v>
      </c>
      <c r="F96" s="7" t="s">
        <v>154</v>
      </c>
      <c r="G96" s="7" t="s">
        <v>155</v>
      </c>
      <c r="H96" s="18">
        <v>15</v>
      </c>
      <c r="I96" s="11">
        <v>5950000</v>
      </c>
      <c r="J96" s="11">
        <v>89250000</v>
      </c>
      <c r="K96" s="1">
        <v>800000</v>
      </c>
      <c r="L96" s="1">
        <v>90050000</v>
      </c>
    </row>
    <row r="97" spans="1:14" ht="25.5">
      <c r="A97" s="12">
        <v>43</v>
      </c>
      <c r="B97" s="101" t="s">
        <v>156</v>
      </c>
      <c r="C97" s="102"/>
      <c r="D97" s="38" t="s">
        <v>157</v>
      </c>
      <c r="E97" s="7" t="s">
        <v>158</v>
      </c>
      <c r="F97" s="7" t="s">
        <v>118</v>
      </c>
      <c r="G97" s="7" t="s">
        <v>159</v>
      </c>
      <c r="H97" s="18">
        <v>6</v>
      </c>
      <c r="I97" s="11">
        <v>2676000</v>
      </c>
      <c r="J97" s="11">
        <v>16056000</v>
      </c>
      <c r="K97" s="1">
        <v>0</v>
      </c>
      <c r="L97" s="1">
        <v>16056000</v>
      </c>
    </row>
    <row r="98" spans="1:14" ht="25.5">
      <c r="A98" s="12">
        <v>44</v>
      </c>
      <c r="B98" s="101" t="s">
        <v>160</v>
      </c>
      <c r="C98" s="102"/>
      <c r="D98" s="38" t="s">
        <v>161</v>
      </c>
      <c r="E98" s="7" t="s">
        <v>162</v>
      </c>
      <c r="F98" s="7" t="s">
        <v>163</v>
      </c>
      <c r="G98" s="7" t="s">
        <v>164</v>
      </c>
      <c r="H98" s="18">
        <v>2</v>
      </c>
      <c r="I98" s="11">
        <v>1000000</v>
      </c>
      <c r="J98" s="11">
        <v>2000000</v>
      </c>
      <c r="K98" s="1">
        <v>0</v>
      </c>
      <c r="L98" s="1">
        <v>2000000</v>
      </c>
    </row>
    <row r="99" spans="1:14">
      <c r="A99" s="12">
        <v>45</v>
      </c>
      <c r="B99" s="101"/>
      <c r="C99" s="102"/>
      <c r="D99" s="38"/>
      <c r="E99" s="7"/>
      <c r="F99" s="7" t="s">
        <v>163</v>
      </c>
      <c r="G99" s="7" t="s">
        <v>165</v>
      </c>
      <c r="H99" s="18">
        <v>1</v>
      </c>
      <c r="I99" s="11">
        <v>650000</v>
      </c>
      <c r="J99" s="11">
        <v>650000</v>
      </c>
      <c r="K99" s="1">
        <v>0</v>
      </c>
      <c r="L99" s="1">
        <v>650000</v>
      </c>
    </row>
    <row r="100" spans="1:14">
      <c r="A100" s="12">
        <v>46</v>
      </c>
      <c r="B100" s="101"/>
      <c r="C100" s="102"/>
      <c r="D100" s="38"/>
      <c r="E100" s="7"/>
      <c r="F100" s="7" t="s">
        <v>163</v>
      </c>
      <c r="G100" s="7" t="s">
        <v>166</v>
      </c>
      <c r="H100" s="18">
        <v>2</v>
      </c>
      <c r="I100" s="11">
        <v>450000</v>
      </c>
      <c r="J100" s="11">
        <v>900000</v>
      </c>
      <c r="K100" s="1">
        <v>0</v>
      </c>
      <c r="L100" s="1">
        <v>900000</v>
      </c>
    </row>
    <row r="101" spans="1:14">
      <c r="A101" s="12">
        <v>47</v>
      </c>
      <c r="B101" s="101"/>
      <c r="C101" s="102"/>
      <c r="D101" s="38"/>
      <c r="E101" s="7"/>
      <c r="F101" s="7" t="s">
        <v>163</v>
      </c>
      <c r="G101" s="7" t="s">
        <v>167</v>
      </c>
      <c r="H101" s="18">
        <v>1</v>
      </c>
      <c r="I101" s="11">
        <v>500000</v>
      </c>
      <c r="J101" s="11">
        <v>500000</v>
      </c>
      <c r="K101" s="1">
        <v>0</v>
      </c>
      <c r="L101" s="1">
        <v>500000</v>
      </c>
      <c r="N101" s="13">
        <f>L104-L102</f>
        <v>-4107072486.000001</v>
      </c>
    </row>
    <row r="102" spans="1:14">
      <c r="A102" s="103" t="s">
        <v>168</v>
      </c>
      <c r="B102" s="104"/>
      <c r="C102" s="104"/>
      <c r="D102" s="104"/>
      <c r="E102" s="104"/>
      <c r="F102" s="105"/>
      <c r="G102" s="14"/>
      <c r="H102" s="42">
        <f>SUM(H10:H101)</f>
        <v>198</v>
      </c>
      <c r="I102" s="15"/>
      <c r="J102" s="15">
        <f>SUM(J10:J101)</f>
        <v>3762293486</v>
      </c>
      <c r="K102" s="15">
        <f>SUM(K10:K101)</f>
        <v>344779000</v>
      </c>
      <c r="L102" s="15">
        <f>SUM(L10:L101)</f>
        <v>4107072486.000001</v>
      </c>
    </row>
    <row r="104" spans="1:14" ht="18.75">
      <c r="B104" s="29"/>
      <c r="C104" s="29"/>
      <c r="D104" s="36"/>
      <c r="E104" s="29"/>
      <c r="F104" s="29"/>
      <c r="G104" s="29"/>
      <c r="H104" s="29"/>
      <c r="I104" s="94" t="s">
        <v>181</v>
      </c>
      <c r="J104" s="95"/>
      <c r="L104" s="13"/>
    </row>
    <row r="105" spans="1:14" ht="18.75">
      <c r="B105" s="94" t="s">
        <v>169</v>
      </c>
      <c r="C105" s="94"/>
      <c r="D105" s="94"/>
      <c r="E105" s="94"/>
      <c r="F105" s="29"/>
      <c r="G105" s="29"/>
      <c r="H105" s="29"/>
      <c r="I105" s="29"/>
      <c r="J105" s="31"/>
      <c r="L105" s="13"/>
    </row>
    <row r="106" spans="1:14" ht="18.75">
      <c r="B106" s="94" t="s">
        <v>170</v>
      </c>
      <c r="C106" s="94"/>
      <c r="D106" s="94"/>
      <c r="E106" s="94"/>
      <c r="F106" s="29"/>
      <c r="G106" s="29"/>
      <c r="H106" s="29"/>
      <c r="I106" s="94" t="s">
        <v>171</v>
      </c>
      <c r="J106" s="95"/>
    </row>
    <row r="107" spans="1:14" ht="18.75">
      <c r="B107" s="29"/>
      <c r="C107" s="29"/>
      <c r="D107" s="36"/>
      <c r="E107" s="29"/>
      <c r="F107" s="29"/>
      <c r="G107" s="29"/>
      <c r="H107" s="29"/>
      <c r="I107" s="29"/>
      <c r="J107" s="31"/>
    </row>
    <row r="108" spans="1:14" ht="18.75">
      <c r="B108" s="29"/>
      <c r="C108" s="29"/>
      <c r="D108" s="36"/>
      <c r="E108" s="29"/>
      <c r="F108" s="29"/>
      <c r="G108" s="29"/>
      <c r="H108" s="29"/>
      <c r="I108" s="29"/>
      <c r="J108" s="31"/>
    </row>
    <row r="109" spans="1:14" ht="18.75">
      <c r="B109" s="29"/>
      <c r="C109" s="29"/>
      <c r="D109" s="36"/>
      <c r="E109" s="29"/>
      <c r="F109" s="29"/>
      <c r="G109" s="29"/>
      <c r="H109" s="29"/>
      <c r="I109" s="29"/>
      <c r="J109" s="31"/>
    </row>
    <row r="110" spans="1:14" ht="18.75">
      <c r="B110" s="98" t="s">
        <v>182</v>
      </c>
      <c r="C110" s="98"/>
      <c r="D110" s="98"/>
      <c r="E110" s="98"/>
      <c r="F110" s="32"/>
      <c r="G110" s="32"/>
      <c r="H110" s="29"/>
      <c r="I110" s="99" t="s">
        <v>172</v>
      </c>
      <c r="J110" s="95"/>
    </row>
    <row r="111" spans="1:14" ht="18.75">
      <c r="B111" s="100" t="s">
        <v>183</v>
      </c>
      <c r="C111" s="100"/>
      <c r="D111" s="100"/>
      <c r="E111" s="100"/>
      <c r="F111" s="33"/>
      <c r="G111" s="33"/>
      <c r="H111" s="29"/>
      <c r="I111" s="94" t="s">
        <v>173</v>
      </c>
      <c r="J111" s="95"/>
    </row>
    <row r="112" spans="1:14" ht="18.75">
      <c r="B112" s="33"/>
      <c r="C112" s="33"/>
      <c r="D112" s="39"/>
      <c r="E112" s="33"/>
      <c r="F112" s="33"/>
      <c r="G112" s="33"/>
      <c r="H112" s="29"/>
      <c r="I112" s="94"/>
      <c r="J112" s="95"/>
    </row>
    <row r="113" spans="2:10">
      <c r="B113" s="26"/>
      <c r="C113" s="26"/>
      <c r="D113" s="40"/>
      <c r="E113" s="26"/>
      <c r="F113" s="26"/>
      <c r="G113" s="26"/>
      <c r="H113" s="17"/>
      <c r="I113" s="96"/>
      <c r="J113" s="97"/>
    </row>
    <row r="114" spans="2:10">
      <c r="B114" s="27"/>
      <c r="C114" s="27"/>
      <c r="E114" s="27"/>
      <c r="F114" s="27"/>
      <c r="G114" s="27"/>
      <c r="H114" s="17"/>
      <c r="I114" s="16"/>
    </row>
    <row r="115" spans="2:10">
      <c r="B115" s="28"/>
      <c r="C115" s="28"/>
      <c r="E115" s="28"/>
      <c r="F115" s="28"/>
      <c r="G115" s="28"/>
    </row>
  </sheetData>
  <sheetProtection formatCells="0" formatColumns="0" formatRows="0" insertColumns="0" insertRows="0" insertHyperlinks="0" deleteColumns="0" deleteRows="0" sort="0" autoFilter="0" pivotTables="0"/>
  <mergeCells count="130">
    <mergeCell ref="K92:K95"/>
    <mergeCell ref="E58:E62"/>
    <mergeCell ref="D58:D62"/>
    <mergeCell ref="B58:C62"/>
    <mergeCell ref="A58:A62"/>
    <mergeCell ref="K58:K62"/>
    <mergeCell ref="E63:E66"/>
    <mergeCell ref="D63:D66"/>
    <mergeCell ref="B63:C66"/>
    <mergeCell ref="A63:A66"/>
    <mergeCell ref="K63:K66"/>
    <mergeCell ref="B70:C70"/>
    <mergeCell ref="B71:C71"/>
    <mergeCell ref="B72:C72"/>
    <mergeCell ref="B73:C73"/>
    <mergeCell ref="B74:C74"/>
    <mergeCell ref="B67:C67"/>
    <mergeCell ref="B68:C68"/>
    <mergeCell ref="B69:C69"/>
    <mergeCell ref="B80:C80"/>
    <mergeCell ref="B81:C81"/>
    <mergeCell ref="B82:C82"/>
    <mergeCell ref="B83:C83"/>
    <mergeCell ref="B84:C84"/>
    <mergeCell ref="A2:L2"/>
    <mergeCell ref="E54:E57"/>
    <mergeCell ref="D54:D57"/>
    <mergeCell ref="B54:C57"/>
    <mergeCell ref="A54:A57"/>
    <mergeCell ref="K54:K57"/>
    <mergeCell ref="B25:C25"/>
    <mergeCell ref="B26:C26"/>
    <mergeCell ref="A3:L3"/>
    <mergeCell ref="A4:L4"/>
    <mergeCell ref="A5:L5"/>
    <mergeCell ref="K14:K17"/>
    <mergeCell ref="E10:E13"/>
    <mergeCell ref="D10:D13"/>
    <mergeCell ref="B10:C13"/>
    <mergeCell ref="A10:A13"/>
    <mergeCell ref="K10:K13"/>
    <mergeCell ref="E14:E17"/>
    <mergeCell ref="D14:D17"/>
    <mergeCell ref="B14:C17"/>
    <mergeCell ref="D6:L6"/>
    <mergeCell ref="A8:A9"/>
    <mergeCell ref="B8:D8"/>
    <mergeCell ref="E8:E9"/>
    <mergeCell ref="B75:C75"/>
    <mergeCell ref="B76:C76"/>
    <mergeCell ref="B77:C77"/>
    <mergeCell ref="B78:C78"/>
    <mergeCell ref="B79:C79"/>
    <mergeCell ref="B90:C90"/>
    <mergeCell ref="B91:C91"/>
    <mergeCell ref="B85:C85"/>
    <mergeCell ref="B86:C86"/>
    <mergeCell ref="B87:C87"/>
    <mergeCell ref="B88:C88"/>
    <mergeCell ref="B89:C89"/>
    <mergeCell ref="I112:J112"/>
    <mergeCell ref="I113:J113"/>
    <mergeCell ref="B106:E106"/>
    <mergeCell ref="I106:J106"/>
    <mergeCell ref="B110:E110"/>
    <mergeCell ref="I110:J110"/>
    <mergeCell ref="B111:E111"/>
    <mergeCell ref="I111:J111"/>
    <mergeCell ref="B92:C95"/>
    <mergeCell ref="B100:C100"/>
    <mergeCell ref="B101:C101"/>
    <mergeCell ref="A102:F102"/>
    <mergeCell ref="I104:J104"/>
    <mergeCell ref="B105:E105"/>
    <mergeCell ref="B96:C96"/>
    <mergeCell ref="B97:C97"/>
    <mergeCell ref="B98:C98"/>
    <mergeCell ref="B99:C99"/>
    <mergeCell ref="E92:E95"/>
    <mergeCell ref="D92:D95"/>
    <mergeCell ref="A92:A95"/>
    <mergeCell ref="H8:H9"/>
    <mergeCell ref="A21:A24"/>
    <mergeCell ref="B21:C24"/>
    <mergeCell ref="D21:D24"/>
    <mergeCell ref="E21:E24"/>
    <mergeCell ref="K21:K24"/>
    <mergeCell ref="K18:K20"/>
    <mergeCell ref="E18:E20"/>
    <mergeCell ref="D18:D20"/>
    <mergeCell ref="B18:C20"/>
    <mergeCell ref="A18:A20"/>
    <mergeCell ref="A14:A17"/>
    <mergeCell ref="I8:I9"/>
    <mergeCell ref="J8:J9"/>
    <mergeCell ref="K8:K9"/>
    <mergeCell ref="L8:L9"/>
    <mergeCell ref="B9:C9"/>
    <mergeCell ref="A40:A44"/>
    <mergeCell ref="B40:C44"/>
    <mergeCell ref="D40:D44"/>
    <mergeCell ref="E40:E44"/>
    <mergeCell ref="K40:K44"/>
    <mergeCell ref="A27:A30"/>
    <mergeCell ref="B27:C30"/>
    <mergeCell ref="D27:D30"/>
    <mergeCell ref="K27:K30"/>
    <mergeCell ref="A35:A39"/>
    <mergeCell ref="E27:E30"/>
    <mergeCell ref="A31:A34"/>
    <mergeCell ref="B31:C34"/>
    <mergeCell ref="D31:D34"/>
    <mergeCell ref="E31:E34"/>
    <mergeCell ref="K31:K34"/>
    <mergeCell ref="B35:C39"/>
    <mergeCell ref="D35:D39"/>
    <mergeCell ref="E35:E39"/>
    <mergeCell ref="K35:K39"/>
    <mergeCell ref="F8:F9"/>
    <mergeCell ref="G8:G9"/>
    <mergeCell ref="A45:A48"/>
    <mergeCell ref="B45:C48"/>
    <mergeCell ref="D45:D48"/>
    <mergeCell ref="K45:K48"/>
    <mergeCell ref="A49:A53"/>
    <mergeCell ref="B49:C53"/>
    <mergeCell ref="D49:D53"/>
    <mergeCell ref="K49:K53"/>
    <mergeCell ref="E45:E48"/>
    <mergeCell ref="E49:E53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="71" zoomScaleNormal="71" workbookViewId="0">
      <selection activeCell="D25" sqref="D25"/>
    </sheetView>
  </sheetViews>
  <sheetFormatPr defaultRowHeight="18" customHeight="1"/>
  <cols>
    <col min="1" max="1" width="9" style="57"/>
    <col min="2" max="2" width="20.125" style="57" customWidth="1"/>
    <col min="3" max="3" width="23.25" style="57" customWidth="1"/>
    <col min="4" max="4" width="25" style="57" customWidth="1"/>
    <col min="5" max="5" width="10.625" style="57" customWidth="1"/>
    <col min="6" max="6" width="27.75" style="57" customWidth="1"/>
    <col min="7" max="7" width="11.25" style="57" bestFit="1" customWidth="1"/>
    <col min="8" max="8" width="25.125" style="57" customWidth="1"/>
    <col min="9" max="9" width="30.625" style="57" customWidth="1"/>
    <col min="10" max="10" width="17.125" style="57" customWidth="1"/>
    <col min="11" max="11" width="27.5" style="57" customWidth="1"/>
    <col min="12" max="12" width="14.375" style="57" customWidth="1"/>
    <col min="13" max="13" width="40" style="57" customWidth="1"/>
    <col min="14" max="14" width="53" style="57" customWidth="1"/>
    <col min="15" max="15" width="8.25" style="57" customWidth="1"/>
    <col min="16" max="17" width="17.75" style="57" customWidth="1"/>
    <col min="18" max="18" width="14.125" style="57" customWidth="1"/>
    <col min="19" max="19" width="16.375" style="57" customWidth="1"/>
    <col min="20" max="16384" width="9" style="57"/>
  </cols>
  <sheetData>
    <row r="1" spans="1:19" ht="18" customHeight="1">
      <c r="A1" s="132" t="s">
        <v>176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9" ht="18" customHeight="1">
      <c r="A2" s="132" t="s">
        <v>184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9" ht="18" customHeight="1">
      <c r="A3" s="132" t="s">
        <v>174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9" ht="18" customHeight="1">
      <c r="A4" s="132" t="s">
        <v>175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9" s="58" customFormat="1" ht="33" customHeight="1">
      <c r="A5" s="55" t="s">
        <v>185</v>
      </c>
      <c r="B5" s="55" t="s">
        <v>186</v>
      </c>
      <c r="C5" s="55" t="s">
        <v>187</v>
      </c>
      <c r="D5" s="55" t="s">
        <v>188</v>
      </c>
      <c r="E5" s="55" t="s">
        <v>189</v>
      </c>
      <c r="F5" s="55" t="s">
        <v>190</v>
      </c>
      <c r="G5" s="55" t="s">
        <v>191</v>
      </c>
      <c r="H5" s="55" t="s">
        <v>192</v>
      </c>
      <c r="I5" s="133" t="s">
        <v>193</v>
      </c>
      <c r="J5" s="133"/>
      <c r="K5" s="133" t="s">
        <v>194</v>
      </c>
      <c r="L5" s="133"/>
      <c r="M5" s="55" t="s">
        <v>195</v>
      </c>
      <c r="N5" s="55" t="s">
        <v>196</v>
      </c>
      <c r="O5" s="55" t="s">
        <v>197</v>
      </c>
      <c r="P5" s="55" t="s">
        <v>198</v>
      </c>
      <c r="Q5" s="55" t="s">
        <v>200</v>
      </c>
      <c r="R5" s="55" t="s">
        <v>199</v>
      </c>
      <c r="S5" s="55" t="s">
        <v>201</v>
      </c>
    </row>
    <row r="6" spans="1:19" ht="15.75" customHeight="1">
      <c r="A6" s="59" t="s">
        <v>316</v>
      </c>
      <c r="B6" s="59" t="s">
        <v>317</v>
      </c>
      <c r="C6" s="59" t="s">
        <v>318</v>
      </c>
      <c r="D6" s="59" t="s">
        <v>319</v>
      </c>
      <c r="E6" s="59" t="s">
        <v>320</v>
      </c>
      <c r="F6" s="59" t="s">
        <v>321</v>
      </c>
      <c r="G6" s="59" t="s">
        <v>322</v>
      </c>
      <c r="H6" s="59" t="s">
        <v>323</v>
      </c>
      <c r="I6" s="59" t="s">
        <v>324</v>
      </c>
      <c r="J6" s="59" t="s">
        <v>325</v>
      </c>
      <c r="K6" s="59" t="s">
        <v>326</v>
      </c>
      <c r="L6" s="59" t="s">
        <v>327</v>
      </c>
      <c r="M6" s="59" t="s">
        <v>328</v>
      </c>
      <c r="N6" s="59" t="s">
        <v>329</v>
      </c>
      <c r="O6" s="59" t="s">
        <v>330</v>
      </c>
      <c r="P6" s="59" t="s">
        <v>331</v>
      </c>
      <c r="Q6" s="59" t="s">
        <v>332</v>
      </c>
      <c r="R6" s="59" t="s">
        <v>333</v>
      </c>
      <c r="S6" s="59" t="s">
        <v>334</v>
      </c>
    </row>
    <row r="7" spans="1:19" ht="18" customHeight="1">
      <c r="A7" s="120">
        <v>1</v>
      </c>
      <c r="B7" s="120" t="s">
        <v>240</v>
      </c>
      <c r="C7" s="120" t="s">
        <v>241</v>
      </c>
      <c r="D7" s="51"/>
      <c r="E7" s="51" t="s">
        <v>251</v>
      </c>
      <c r="F7" s="121" t="s">
        <v>269</v>
      </c>
      <c r="G7" s="122">
        <v>43744</v>
      </c>
      <c r="H7" s="124" t="s">
        <v>19</v>
      </c>
      <c r="I7" s="121" t="s">
        <v>237</v>
      </c>
      <c r="J7" s="120" t="s">
        <v>238</v>
      </c>
      <c r="K7" s="111" t="s">
        <v>205</v>
      </c>
      <c r="L7" s="116">
        <v>43696</v>
      </c>
      <c r="M7" s="60" t="s">
        <v>12</v>
      </c>
      <c r="N7" s="60" t="s">
        <v>20</v>
      </c>
      <c r="O7" s="53">
        <v>1</v>
      </c>
      <c r="P7" s="50">
        <v>61350000</v>
      </c>
      <c r="Q7" s="61">
        <v>61350000</v>
      </c>
      <c r="R7" s="127">
        <f>10860000+11430000</f>
        <v>22290000</v>
      </c>
      <c r="S7" s="62">
        <v>67950872.170000002</v>
      </c>
    </row>
    <row r="8" spans="1:19" ht="18" customHeight="1">
      <c r="A8" s="120"/>
      <c r="B8" s="120"/>
      <c r="C8" s="120"/>
      <c r="D8" s="51" t="s">
        <v>253</v>
      </c>
      <c r="E8" s="51" t="s">
        <v>252</v>
      </c>
      <c r="F8" s="121"/>
      <c r="G8" s="122"/>
      <c r="H8" s="124"/>
      <c r="I8" s="121"/>
      <c r="J8" s="120"/>
      <c r="K8" s="119"/>
      <c r="L8" s="117"/>
      <c r="M8" s="60" t="s">
        <v>21</v>
      </c>
      <c r="N8" s="60" t="s">
        <v>22</v>
      </c>
      <c r="O8" s="53">
        <v>1</v>
      </c>
      <c r="P8" s="50">
        <v>48000000</v>
      </c>
      <c r="Q8" s="61">
        <v>48000000</v>
      </c>
      <c r="R8" s="127"/>
      <c r="S8" s="62">
        <v>53164496.57</v>
      </c>
    </row>
    <row r="9" spans="1:19" ht="18" customHeight="1">
      <c r="A9" s="120"/>
      <c r="B9" s="120"/>
      <c r="C9" s="120"/>
      <c r="D9" s="51" t="s">
        <v>242</v>
      </c>
      <c r="E9" s="51" t="s">
        <v>251</v>
      </c>
      <c r="F9" s="121"/>
      <c r="G9" s="122"/>
      <c r="H9" s="124"/>
      <c r="I9" s="121"/>
      <c r="J9" s="120"/>
      <c r="K9" s="119"/>
      <c r="L9" s="117"/>
      <c r="M9" s="60" t="s">
        <v>12</v>
      </c>
      <c r="N9" s="60" t="s">
        <v>23</v>
      </c>
      <c r="O9" s="53">
        <v>1</v>
      </c>
      <c r="P9" s="50">
        <v>61350000</v>
      </c>
      <c r="Q9" s="61">
        <v>55787078</v>
      </c>
      <c r="R9" s="127"/>
      <c r="S9" s="62">
        <v>61789414.93</v>
      </c>
    </row>
    <row r="10" spans="1:19" ht="18" customHeight="1">
      <c r="A10" s="120"/>
      <c r="B10" s="120"/>
      <c r="C10" s="120"/>
      <c r="D10" s="51" t="s">
        <v>253</v>
      </c>
      <c r="E10" s="51" t="s">
        <v>252</v>
      </c>
      <c r="F10" s="121"/>
      <c r="G10" s="122"/>
      <c r="H10" s="124"/>
      <c r="I10" s="121"/>
      <c r="J10" s="120"/>
      <c r="K10" s="112"/>
      <c r="L10" s="118"/>
      <c r="M10" s="60" t="s">
        <v>21</v>
      </c>
      <c r="N10" s="60" t="s">
        <v>24</v>
      </c>
      <c r="O10" s="53">
        <v>1</v>
      </c>
      <c r="P10" s="50">
        <v>48000000</v>
      </c>
      <c r="Q10" s="61">
        <v>42053227</v>
      </c>
      <c r="R10" s="127"/>
      <c r="S10" s="62">
        <v>46553521.329999998</v>
      </c>
    </row>
    <row r="11" spans="1:19" ht="18" customHeight="1">
      <c r="A11" s="120">
        <v>2</v>
      </c>
      <c r="B11" s="120" t="s">
        <v>240</v>
      </c>
      <c r="C11" s="120" t="s">
        <v>241</v>
      </c>
      <c r="D11" s="51" t="s">
        <v>243</v>
      </c>
      <c r="E11" s="51" t="s">
        <v>251</v>
      </c>
      <c r="F11" s="120" t="s">
        <v>26</v>
      </c>
      <c r="G11" s="129" t="s">
        <v>270</v>
      </c>
      <c r="H11" s="124" t="s">
        <v>27</v>
      </c>
      <c r="I11" s="121" t="s">
        <v>250</v>
      </c>
      <c r="J11" s="121" t="s">
        <v>238</v>
      </c>
      <c r="K11" s="111" t="s">
        <v>206</v>
      </c>
      <c r="L11" s="116">
        <v>43698</v>
      </c>
      <c r="M11" s="60" t="s">
        <v>12</v>
      </c>
      <c r="N11" s="60" t="s">
        <v>28</v>
      </c>
      <c r="O11" s="53">
        <v>1</v>
      </c>
      <c r="P11" s="61">
        <v>42600000</v>
      </c>
      <c r="Q11" s="61">
        <v>42600000</v>
      </c>
      <c r="R11" s="127">
        <f>10640000+10880000</f>
        <v>21520000</v>
      </c>
      <c r="S11" s="62">
        <v>46811853.350000001</v>
      </c>
    </row>
    <row r="12" spans="1:19" ht="18" customHeight="1">
      <c r="A12" s="120"/>
      <c r="B12" s="120"/>
      <c r="C12" s="120"/>
      <c r="D12" s="51" t="s">
        <v>242</v>
      </c>
      <c r="E12" s="51" t="s">
        <v>251</v>
      </c>
      <c r="F12" s="120"/>
      <c r="G12" s="129"/>
      <c r="H12" s="124"/>
      <c r="I12" s="121"/>
      <c r="J12" s="121"/>
      <c r="K12" s="119"/>
      <c r="L12" s="117"/>
      <c r="M12" s="60" t="s">
        <v>12</v>
      </c>
      <c r="N12" s="60" t="s">
        <v>29</v>
      </c>
      <c r="O12" s="53">
        <v>1</v>
      </c>
      <c r="P12" s="61">
        <v>42600000</v>
      </c>
      <c r="Q12" s="61">
        <v>42600000</v>
      </c>
      <c r="R12" s="127"/>
      <c r="S12" s="62">
        <v>46811853.350000001</v>
      </c>
    </row>
    <row r="13" spans="1:19" ht="18" customHeight="1">
      <c r="A13" s="120"/>
      <c r="B13" s="120"/>
      <c r="C13" s="120"/>
      <c r="D13" s="51" t="s">
        <v>253</v>
      </c>
      <c r="E13" s="51" t="s">
        <v>252</v>
      </c>
      <c r="F13" s="120"/>
      <c r="G13" s="129"/>
      <c r="H13" s="124"/>
      <c r="I13" s="121"/>
      <c r="J13" s="121"/>
      <c r="K13" s="119"/>
      <c r="L13" s="117"/>
      <c r="M13" s="60" t="s">
        <v>21</v>
      </c>
      <c r="N13" s="60" t="s">
        <v>30</v>
      </c>
      <c r="O13" s="53">
        <v>1</v>
      </c>
      <c r="P13" s="61">
        <v>89860000</v>
      </c>
      <c r="Q13" s="61">
        <v>89860000</v>
      </c>
      <c r="R13" s="127"/>
      <c r="S13" s="62">
        <v>98744439.950000003</v>
      </c>
    </row>
    <row r="14" spans="1:19" ht="18" customHeight="1">
      <c r="A14" s="120"/>
      <c r="B14" s="120"/>
      <c r="C14" s="120"/>
      <c r="D14" s="51" t="s">
        <v>242</v>
      </c>
      <c r="E14" s="51" t="s">
        <v>251</v>
      </c>
      <c r="F14" s="120"/>
      <c r="G14" s="129"/>
      <c r="H14" s="124"/>
      <c r="I14" s="121"/>
      <c r="J14" s="121"/>
      <c r="K14" s="112"/>
      <c r="L14" s="118"/>
      <c r="M14" s="60" t="s">
        <v>12</v>
      </c>
      <c r="N14" s="60" t="s">
        <v>31</v>
      </c>
      <c r="O14" s="53">
        <v>1</v>
      </c>
      <c r="P14" s="61">
        <v>42600000</v>
      </c>
      <c r="Q14" s="61">
        <v>42600000</v>
      </c>
      <c r="R14" s="127"/>
      <c r="S14" s="62">
        <v>46811853.350000001</v>
      </c>
    </row>
    <row r="15" spans="1:19" ht="18" customHeight="1">
      <c r="A15" s="120">
        <v>3</v>
      </c>
      <c r="B15" s="120" t="s">
        <v>240</v>
      </c>
      <c r="C15" s="120" t="s">
        <v>241</v>
      </c>
      <c r="D15" s="51" t="s">
        <v>242</v>
      </c>
      <c r="E15" s="51" t="s">
        <v>251</v>
      </c>
      <c r="F15" s="121" t="s">
        <v>33</v>
      </c>
      <c r="G15" s="128" t="s">
        <v>271</v>
      </c>
      <c r="H15" s="124" t="s">
        <v>34</v>
      </c>
      <c r="I15" s="121" t="s">
        <v>247</v>
      </c>
      <c r="J15" s="128" t="s">
        <v>246</v>
      </c>
      <c r="K15" s="111" t="s">
        <v>207</v>
      </c>
      <c r="L15" s="116">
        <v>43698</v>
      </c>
      <c r="M15" s="60" t="s">
        <v>12</v>
      </c>
      <c r="N15" s="60" t="s">
        <v>35</v>
      </c>
      <c r="O15" s="53">
        <v>1</v>
      </c>
      <c r="P15" s="61">
        <v>35000000</v>
      </c>
      <c r="Q15" s="61">
        <v>35000000</v>
      </c>
      <c r="R15" s="127">
        <f>9780000+11055000</f>
        <v>20835000</v>
      </c>
      <c r="S15" s="62">
        <v>38039342.259999998</v>
      </c>
    </row>
    <row r="16" spans="1:19" ht="18" customHeight="1">
      <c r="A16" s="120"/>
      <c r="B16" s="120"/>
      <c r="C16" s="120"/>
      <c r="D16" s="51" t="s">
        <v>242</v>
      </c>
      <c r="E16" s="51" t="s">
        <v>251</v>
      </c>
      <c r="F16" s="121"/>
      <c r="G16" s="128"/>
      <c r="H16" s="124"/>
      <c r="I16" s="121"/>
      <c r="J16" s="128"/>
      <c r="K16" s="119"/>
      <c r="L16" s="117"/>
      <c r="M16" s="60" t="s">
        <v>12</v>
      </c>
      <c r="N16" s="60" t="s">
        <v>36</v>
      </c>
      <c r="O16" s="53">
        <v>1</v>
      </c>
      <c r="P16" s="61">
        <v>101025000</v>
      </c>
      <c r="Q16" s="61">
        <v>101025000</v>
      </c>
      <c r="R16" s="127"/>
      <c r="S16" s="62">
        <v>109797844.33</v>
      </c>
    </row>
    <row r="17" spans="1:19" ht="21.75" customHeight="1">
      <c r="A17" s="120"/>
      <c r="B17" s="120"/>
      <c r="C17" s="120"/>
      <c r="D17" s="51" t="s">
        <v>248</v>
      </c>
      <c r="E17" s="51"/>
      <c r="F17" s="121"/>
      <c r="G17" s="128"/>
      <c r="H17" s="124"/>
      <c r="I17" s="121"/>
      <c r="J17" s="128"/>
      <c r="K17" s="112"/>
      <c r="L17" s="118"/>
      <c r="M17" s="60" t="s">
        <v>37</v>
      </c>
      <c r="N17" s="60" t="s">
        <v>38</v>
      </c>
      <c r="O17" s="53">
        <v>1</v>
      </c>
      <c r="P17" s="61">
        <v>84730000</v>
      </c>
      <c r="Q17" s="61">
        <v>84730000</v>
      </c>
      <c r="R17" s="127"/>
      <c r="S17" s="62">
        <v>92087813.409999996</v>
      </c>
    </row>
    <row r="18" spans="1:19" ht="18" customHeight="1">
      <c r="A18" s="120">
        <v>4</v>
      </c>
      <c r="B18" s="120" t="s">
        <v>240</v>
      </c>
      <c r="C18" s="120" t="s">
        <v>241</v>
      </c>
      <c r="D18" s="51" t="s">
        <v>242</v>
      </c>
      <c r="E18" s="51" t="s">
        <v>251</v>
      </c>
      <c r="F18" s="121" t="s">
        <v>39</v>
      </c>
      <c r="G18" s="128" t="s">
        <v>271</v>
      </c>
      <c r="H18" s="124" t="s">
        <v>40</v>
      </c>
      <c r="I18" s="121" t="s">
        <v>249</v>
      </c>
      <c r="J18" s="121" t="s">
        <v>238</v>
      </c>
      <c r="K18" s="111" t="s">
        <v>208</v>
      </c>
      <c r="L18" s="116">
        <v>43734</v>
      </c>
      <c r="M18" s="60" t="s">
        <v>12</v>
      </c>
      <c r="N18" s="60" t="s">
        <v>41</v>
      </c>
      <c r="O18" s="53">
        <v>1</v>
      </c>
      <c r="P18" s="61">
        <v>58000000</v>
      </c>
      <c r="Q18" s="61">
        <v>58000000</v>
      </c>
      <c r="R18" s="127">
        <f>10410000+10725000</f>
        <v>21135000</v>
      </c>
      <c r="S18" s="62">
        <v>63532225.299999997</v>
      </c>
    </row>
    <row r="19" spans="1:19" ht="18" customHeight="1">
      <c r="A19" s="120"/>
      <c r="B19" s="120"/>
      <c r="C19" s="120"/>
      <c r="D19" s="51" t="s">
        <v>268</v>
      </c>
      <c r="E19" s="51" t="s">
        <v>265</v>
      </c>
      <c r="F19" s="121"/>
      <c r="G19" s="128"/>
      <c r="H19" s="124"/>
      <c r="I19" s="121"/>
      <c r="J19" s="121"/>
      <c r="K19" s="119"/>
      <c r="L19" s="117"/>
      <c r="M19" s="60" t="s">
        <v>42</v>
      </c>
      <c r="N19" s="60" t="s">
        <v>43</v>
      </c>
      <c r="O19" s="53">
        <v>1</v>
      </c>
      <c r="P19" s="61">
        <v>48900000</v>
      </c>
      <c r="Q19" s="61">
        <v>48900000</v>
      </c>
      <c r="R19" s="127"/>
      <c r="S19" s="62">
        <v>53564238.229999997</v>
      </c>
    </row>
    <row r="20" spans="1:19" ht="18" customHeight="1">
      <c r="A20" s="120"/>
      <c r="B20" s="120"/>
      <c r="C20" s="120"/>
      <c r="D20" s="51" t="s">
        <v>266</v>
      </c>
      <c r="E20" s="51" t="s">
        <v>252</v>
      </c>
      <c r="F20" s="121"/>
      <c r="G20" s="128"/>
      <c r="H20" s="124"/>
      <c r="I20" s="121"/>
      <c r="J20" s="121"/>
      <c r="K20" s="119"/>
      <c r="L20" s="117"/>
      <c r="M20" s="60" t="s">
        <v>44</v>
      </c>
      <c r="N20" s="60" t="s">
        <v>45</v>
      </c>
      <c r="O20" s="53">
        <v>1</v>
      </c>
      <c r="P20" s="61">
        <v>54700000</v>
      </c>
      <c r="Q20" s="61">
        <v>54700000</v>
      </c>
      <c r="R20" s="127"/>
      <c r="S20" s="62">
        <v>59917460.759999998</v>
      </c>
    </row>
    <row r="21" spans="1:19" ht="25.5" customHeight="1">
      <c r="A21" s="120"/>
      <c r="B21" s="120"/>
      <c r="C21" s="120"/>
      <c r="D21" s="51" t="s">
        <v>253</v>
      </c>
      <c r="E21" s="51" t="s">
        <v>252</v>
      </c>
      <c r="F21" s="121"/>
      <c r="G21" s="128"/>
      <c r="H21" s="124"/>
      <c r="I21" s="121"/>
      <c r="J21" s="121"/>
      <c r="K21" s="112"/>
      <c r="L21" s="118"/>
      <c r="M21" s="60" t="s">
        <v>21</v>
      </c>
      <c r="N21" s="60" t="s">
        <v>46</v>
      </c>
      <c r="O21" s="53">
        <v>1</v>
      </c>
      <c r="P21" s="61">
        <v>55000000</v>
      </c>
      <c r="Q21" s="61">
        <v>55000000</v>
      </c>
      <c r="R21" s="127"/>
      <c r="S21" s="62">
        <v>60246075.710000001</v>
      </c>
    </row>
    <row r="22" spans="1:19" ht="34.5" customHeight="1">
      <c r="A22" s="49">
        <v>5</v>
      </c>
      <c r="B22" s="49" t="s">
        <v>287</v>
      </c>
      <c r="C22" s="49" t="s">
        <v>288</v>
      </c>
      <c r="D22" s="51" t="s">
        <v>266</v>
      </c>
      <c r="E22" s="51" t="s">
        <v>252</v>
      </c>
      <c r="F22" s="49" t="s">
        <v>48</v>
      </c>
      <c r="G22" s="52" t="s">
        <v>284</v>
      </c>
      <c r="H22" s="53" t="s">
        <v>49</v>
      </c>
      <c r="I22" s="48" t="s">
        <v>282</v>
      </c>
      <c r="J22" s="49" t="s">
        <v>283</v>
      </c>
      <c r="K22" s="51" t="s">
        <v>209</v>
      </c>
      <c r="L22" s="68">
        <v>43783</v>
      </c>
      <c r="M22" s="60" t="s">
        <v>50</v>
      </c>
      <c r="N22" s="60" t="s">
        <v>335</v>
      </c>
      <c r="O22" s="53">
        <v>1</v>
      </c>
      <c r="P22" s="61">
        <v>72834600</v>
      </c>
      <c r="Q22" s="61">
        <f>P22</f>
        <v>72834600</v>
      </c>
      <c r="R22" s="62"/>
      <c r="S22" s="62">
        <v>79950000</v>
      </c>
    </row>
    <row r="23" spans="1:19" ht="33.75" customHeight="1">
      <c r="A23" s="52">
        <v>6</v>
      </c>
      <c r="B23" s="51"/>
      <c r="C23" s="51"/>
      <c r="D23" s="51" t="s">
        <v>285</v>
      </c>
      <c r="E23" s="51" t="s">
        <v>286</v>
      </c>
      <c r="F23" s="49" t="s">
        <v>13</v>
      </c>
      <c r="G23" s="48" t="s">
        <v>284</v>
      </c>
      <c r="H23" s="53" t="s">
        <v>52</v>
      </c>
      <c r="I23" s="63" t="s">
        <v>204</v>
      </c>
      <c r="J23" s="64" t="s">
        <v>283</v>
      </c>
      <c r="K23" s="51" t="s">
        <v>210</v>
      </c>
      <c r="L23" s="68">
        <v>43759</v>
      </c>
      <c r="M23" s="60" t="s">
        <v>14</v>
      </c>
      <c r="N23" s="60" t="s">
        <v>53</v>
      </c>
      <c r="O23" s="53">
        <v>1</v>
      </c>
      <c r="P23" s="61">
        <v>182913000</v>
      </c>
      <c r="Q23" s="61">
        <f>P23</f>
        <v>182913000</v>
      </c>
      <c r="R23" s="62">
        <f>24950000+2400000</f>
        <v>27350000</v>
      </c>
      <c r="S23" s="62">
        <v>203147600</v>
      </c>
    </row>
    <row r="24" spans="1:19" ht="18" customHeight="1">
      <c r="A24" s="120">
        <v>7</v>
      </c>
      <c r="B24" s="120" t="s">
        <v>240</v>
      </c>
      <c r="C24" s="120" t="s">
        <v>241</v>
      </c>
      <c r="D24" s="51" t="s">
        <v>242</v>
      </c>
      <c r="E24" s="51" t="s">
        <v>251</v>
      </c>
      <c r="F24" s="120" t="s">
        <v>15</v>
      </c>
      <c r="G24" s="130" t="s">
        <v>272</v>
      </c>
      <c r="H24" s="124" t="s">
        <v>55</v>
      </c>
      <c r="I24" s="121" t="s">
        <v>273</v>
      </c>
      <c r="J24" s="131" t="s">
        <v>274</v>
      </c>
      <c r="K24" s="111" t="s">
        <v>211</v>
      </c>
      <c r="L24" s="116">
        <v>43696</v>
      </c>
      <c r="M24" s="60" t="s">
        <v>12</v>
      </c>
      <c r="N24" s="60" t="s">
        <v>56</v>
      </c>
      <c r="O24" s="53">
        <v>1</v>
      </c>
      <c r="P24" s="61">
        <v>48635000</v>
      </c>
      <c r="Q24" s="61">
        <v>48635000</v>
      </c>
      <c r="R24" s="127">
        <f>10640000+10500000</f>
        <v>21140000</v>
      </c>
      <c r="S24" s="62">
        <v>53457551.649999999</v>
      </c>
    </row>
    <row r="25" spans="1:19" ht="18" customHeight="1">
      <c r="A25" s="120"/>
      <c r="B25" s="120"/>
      <c r="C25" s="120"/>
      <c r="D25" s="51" t="s">
        <v>242</v>
      </c>
      <c r="E25" s="51" t="s">
        <v>251</v>
      </c>
      <c r="F25" s="120"/>
      <c r="G25" s="130"/>
      <c r="H25" s="124"/>
      <c r="I25" s="121"/>
      <c r="J25" s="122"/>
      <c r="K25" s="119"/>
      <c r="L25" s="117"/>
      <c r="M25" s="60" t="s">
        <v>12</v>
      </c>
      <c r="N25" s="60" t="s">
        <v>57</v>
      </c>
      <c r="O25" s="53">
        <v>1</v>
      </c>
      <c r="P25" s="61">
        <v>48635000</v>
      </c>
      <c r="Q25" s="61">
        <v>48635000</v>
      </c>
      <c r="R25" s="127"/>
      <c r="S25" s="62">
        <v>53457551.649999999</v>
      </c>
    </row>
    <row r="26" spans="1:19" ht="18" customHeight="1">
      <c r="A26" s="120"/>
      <c r="B26" s="120"/>
      <c r="C26" s="120"/>
      <c r="D26" s="51" t="s">
        <v>242</v>
      </c>
      <c r="E26" s="51" t="s">
        <v>251</v>
      </c>
      <c r="F26" s="120"/>
      <c r="G26" s="130"/>
      <c r="H26" s="124"/>
      <c r="I26" s="121"/>
      <c r="J26" s="122"/>
      <c r="K26" s="119"/>
      <c r="L26" s="117"/>
      <c r="M26" s="60" t="s">
        <v>12</v>
      </c>
      <c r="N26" s="60" t="s">
        <v>58</v>
      </c>
      <c r="O26" s="53">
        <v>1</v>
      </c>
      <c r="P26" s="61">
        <v>48635000</v>
      </c>
      <c r="Q26" s="61">
        <v>48635000</v>
      </c>
      <c r="R26" s="127"/>
      <c r="S26" s="62">
        <v>53457551.649999999</v>
      </c>
    </row>
    <row r="27" spans="1:19" ht="18" customHeight="1">
      <c r="A27" s="120"/>
      <c r="B27" s="120"/>
      <c r="C27" s="120"/>
      <c r="D27" s="51" t="s">
        <v>253</v>
      </c>
      <c r="E27" s="51" t="s">
        <v>252</v>
      </c>
      <c r="F27" s="120"/>
      <c r="G27" s="130"/>
      <c r="H27" s="124"/>
      <c r="I27" s="121"/>
      <c r="J27" s="122"/>
      <c r="K27" s="112"/>
      <c r="L27" s="118"/>
      <c r="M27" s="60" t="s">
        <v>21</v>
      </c>
      <c r="N27" s="60" t="s">
        <v>59</v>
      </c>
      <c r="O27" s="53">
        <v>1</v>
      </c>
      <c r="P27" s="61">
        <v>67290000</v>
      </c>
      <c r="Q27" s="61">
        <v>67290000</v>
      </c>
      <c r="R27" s="127"/>
      <c r="S27" s="62">
        <v>73962345.049999997</v>
      </c>
    </row>
    <row r="28" spans="1:19" ht="18" customHeight="1">
      <c r="A28" s="120">
        <v>8</v>
      </c>
      <c r="B28" s="120" t="s">
        <v>240</v>
      </c>
      <c r="C28" s="120" t="s">
        <v>241</v>
      </c>
      <c r="D28" s="51" t="s">
        <v>242</v>
      </c>
      <c r="E28" s="51" t="s">
        <v>251</v>
      </c>
      <c r="F28" s="121" t="s">
        <v>60</v>
      </c>
      <c r="G28" s="128" t="s">
        <v>272</v>
      </c>
      <c r="H28" s="124" t="s">
        <v>61</v>
      </c>
      <c r="I28" s="121" t="s">
        <v>244</v>
      </c>
      <c r="J28" s="121" t="s">
        <v>276</v>
      </c>
      <c r="K28" s="111" t="s">
        <v>212</v>
      </c>
      <c r="L28" s="116">
        <v>43696</v>
      </c>
      <c r="M28" s="60" t="s">
        <v>12</v>
      </c>
      <c r="N28" s="60" t="s">
        <v>62</v>
      </c>
      <c r="O28" s="53">
        <v>1</v>
      </c>
      <c r="P28" s="61">
        <v>64260000</v>
      </c>
      <c r="Q28" s="61">
        <v>64260000</v>
      </c>
      <c r="R28" s="127">
        <f>10640000+11550000</f>
        <v>22190000</v>
      </c>
      <c r="S28" s="62">
        <v>70429649.530000001</v>
      </c>
    </row>
    <row r="29" spans="1:19" ht="18" customHeight="1">
      <c r="A29" s="120"/>
      <c r="B29" s="120"/>
      <c r="C29" s="120"/>
      <c r="D29" s="51" t="s">
        <v>242</v>
      </c>
      <c r="E29" s="51" t="s">
        <v>251</v>
      </c>
      <c r="F29" s="121"/>
      <c r="G29" s="128"/>
      <c r="H29" s="124"/>
      <c r="I29" s="121"/>
      <c r="J29" s="121"/>
      <c r="K29" s="119"/>
      <c r="L29" s="117"/>
      <c r="M29" s="60" t="s">
        <v>12</v>
      </c>
      <c r="N29" s="60" t="s">
        <v>63</v>
      </c>
      <c r="O29" s="53">
        <v>1</v>
      </c>
      <c r="P29" s="61">
        <v>66860000</v>
      </c>
      <c r="Q29" s="61">
        <v>66860000</v>
      </c>
      <c r="R29" s="127"/>
      <c r="S29" s="62">
        <v>73279277.430000007</v>
      </c>
    </row>
    <row r="30" spans="1:19" ht="18" customHeight="1">
      <c r="A30" s="120"/>
      <c r="B30" s="120"/>
      <c r="C30" s="120"/>
      <c r="D30" s="51" t="s">
        <v>253</v>
      </c>
      <c r="E30" s="51" t="s">
        <v>252</v>
      </c>
      <c r="F30" s="121"/>
      <c r="G30" s="128"/>
      <c r="H30" s="124"/>
      <c r="I30" s="121"/>
      <c r="J30" s="121"/>
      <c r="K30" s="119"/>
      <c r="L30" s="117"/>
      <c r="M30" s="60" t="s">
        <v>21</v>
      </c>
      <c r="N30" s="60" t="s">
        <v>64</v>
      </c>
      <c r="O30" s="53">
        <v>1</v>
      </c>
      <c r="P30" s="61">
        <v>50000000</v>
      </c>
      <c r="Q30" s="61">
        <v>50000000</v>
      </c>
      <c r="R30" s="127"/>
      <c r="S30" s="62">
        <v>54800536.520000003</v>
      </c>
    </row>
    <row r="31" spans="1:19" ht="18" customHeight="1">
      <c r="A31" s="120"/>
      <c r="B31" s="120"/>
      <c r="C31" s="120"/>
      <c r="D31" s="51" t="s">
        <v>253</v>
      </c>
      <c r="E31" s="51" t="s">
        <v>252</v>
      </c>
      <c r="F31" s="121"/>
      <c r="G31" s="128"/>
      <c r="H31" s="124"/>
      <c r="I31" s="121"/>
      <c r="J31" s="121"/>
      <c r="K31" s="112"/>
      <c r="L31" s="118"/>
      <c r="M31" s="60" t="s">
        <v>21</v>
      </c>
      <c r="N31" s="60" t="s">
        <v>65</v>
      </c>
      <c r="O31" s="53">
        <v>1</v>
      </c>
      <c r="P31" s="61">
        <v>50000000</v>
      </c>
      <c r="Q31" s="61">
        <v>50000000</v>
      </c>
      <c r="R31" s="127"/>
      <c r="S31" s="62">
        <v>54800536.520000003</v>
      </c>
    </row>
    <row r="32" spans="1:19" ht="18" customHeight="1">
      <c r="A32" s="120">
        <v>9</v>
      </c>
      <c r="B32" s="120" t="s">
        <v>240</v>
      </c>
      <c r="C32" s="120" t="s">
        <v>241</v>
      </c>
      <c r="D32" s="51" t="s">
        <v>242</v>
      </c>
      <c r="E32" s="51" t="s">
        <v>251</v>
      </c>
      <c r="F32" s="121" t="s">
        <v>67</v>
      </c>
      <c r="G32" s="128" t="s">
        <v>275</v>
      </c>
      <c r="H32" s="124" t="s">
        <v>68</v>
      </c>
      <c r="I32" s="121" t="s">
        <v>245</v>
      </c>
      <c r="J32" s="131" t="s">
        <v>246</v>
      </c>
      <c r="K32" s="111" t="s">
        <v>213</v>
      </c>
      <c r="L32" s="116">
        <v>43698</v>
      </c>
      <c r="M32" s="60" t="s">
        <v>12</v>
      </c>
      <c r="N32" s="60" t="s">
        <v>69</v>
      </c>
      <c r="O32" s="53">
        <v>1</v>
      </c>
      <c r="P32" s="61">
        <v>43450000</v>
      </c>
      <c r="Q32" s="61">
        <v>43450000</v>
      </c>
      <c r="R32" s="127">
        <f>11210500+12290000</f>
        <v>23500500</v>
      </c>
      <c r="S32" s="62">
        <v>48139611.649999999</v>
      </c>
    </row>
    <row r="33" spans="1:19" ht="18" customHeight="1">
      <c r="A33" s="120"/>
      <c r="B33" s="120"/>
      <c r="C33" s="120"/>
      <c r="D33" s="51" t="s">
        <v>242</v>
      </c>
      <c r="E33" s="51" t="s">
        <v>251</v>
      </c>
      <c r="F33" s="121"/>
      <c r="G33" s="128"/>
      <c r="H33" s="124"/>
      <c r="I33" s="121"/>
      <c r="J33" s="131"/>
      <c r="K33" s="119"/>
      <c r="L33" s="117"/>
      <c r="M33" s="60" t="s">
        <v>12</v>
      </c>
      <c r="N33" s="60" t="s">
        <v>70</v>
      </c>
      <c r="O33" s="53">
        <v>1</v>
      </c>
      <c r="P33" s="61">
        <v>43450000</v>
      </c>
      <c r="Q33" s="61">
        <v>43450000</v>
      </c>
      <c r="R33" s="127"/>
      <c r="S33" s="62">
        <v>48139611.649999999</v>
      </c>
    </row>
    <row r="34" spans="1:19" ht="18" customHeight="1">
      <c r="A34" s="120"/>
      <c r="B34" s="120"/>
      <c r="C34" s="120"/>
      <c r="D34" s="51" t="s">
        <v>242</v>
      </c>
      <c r="E34" s="51" t="s">
        <v>251</v>
      </c>
      <c r="F34" s="121"/>
      <c r="G34" s="128"/>
      <c r="H34" s="124"/>
      <c r="I34" s="121"/>
      <c r="J34" s="131"/>
      <c r="K34" s="119"/>
      <c r="L34" s="117"/>
      <c r="M34" s="60" t="s">
        <v>12</v>
      </c>
      <c r="N34" s="60" t="s">
        <v>71</v>
      </c>
      <c r="O34" s="53">
        <v>1</v>
      </c>
      <c r="P34" s="61">
        <v>43450000</v>
      </c>
      <c r="Q34" s="61">
        <v>43450000</v>
      </c>
      <c r="R34" s="127"/>
      <c r="S34" s="62">
        <v>48139611.649999999</v>
      </c>
    </row>
    <row r="35" spans="1:19" ht="18" customHeight="1">
      <c r="A35" s="120"/>
      <c r="B35" s="120"/>
      <c r="C35" s="120"/>
      <c r="D35" s="51" t="s">
        <v>253</v>
      </c>
      <c r="E35" s="51" t="s">
        <v>252</v>
      </c>
      <c r="F35" s="121"/>
      <c r="G35" s="128"/>
      <c r="H35" s="124"/>
      <c r="I35" s="121"/>
      <c r="J35" s="131"/>
      <c r="K35" s="119"/>
      <c r="L35" s="117"/>
      <c r="M35" s="60" t="s">
        <v>21</v>
      </c>
      <c r="N35" s="60" t="s">
        <v>72</v>
      </c>
      <c r="O35" s="53">
        <v>1</v>
      </c>
      <c r="P35" s="61">
        <v>48263000</v>
      </c>
      <c r="Q35" s="61">
        <v>48263000</v>
      </c>
      <c r="R35" s="127"/>
      <c r="S35" s="62">
        <v>53472084.630000003</v>
      </c>
    </row>
    <row r="36" spans="1:19" ht="18" customHeight="1">
      <c r="A36" s="52">
        <v>10</v>
      </c>
      <c r="B36" s="51"/>
      <c r="C36" s="51"/>
      <c r="D36" s="51" t="s">
        <v>242</v>
      </c>
      <c r="E36" s="51" t="s">
        <v>251</v>
      </c>
      <c r="F36" s="121"/>
      <c r="G36" s="128"/>
      <c r="H36" s="124"/>
      <c r="I36" s="121"/>
      <c r="J36" s="131"/>
      <c r="K36" s="112"/>
      <c r="L36" s="118"/>
      <c r="M36" s="60" t="s">
        <v>12</v>
      </c>
      <c r="N36" s="60" t="s">
        <v>73</v>
      </c>
      <c r="O36" s="53">
        <v>1</v>
      </c>
      <c r="P36" s="61">
        <v>39122881</v>
      </c>
      <c r="Q36" s="61">
        <v>39122881</v>
      </c>
      <c r="R36" s="127"/>
      <c r="S36" s="62">
        <v>43345461.420000002</v>
      </c>
    </row>
    <row r="37" spans="1:19" ht="18" customHeight="1">
      <c r="A37" s="120">
        <v>11</v>
      </c>
      <c r="B37" s="120" t="s">
        <v>240</v>
      </c>
      <c r="C37" s="120" t="s">
        <v>241</v>
      </c>
      <c r="D37" s="51" t="s">
        <v>242</v>
      </c>
      <c r="E37" s="51" t="s">
        <v>251</v>
      </c>
      <c r="F37" s="120" t="s">
        <v>75</v>
      </c>
      <c r="G37" s="129" t="s">
        <v>277</v>
      </c>
      <c r="H37" s="124" t="s">
        <v>76</v>
      </c>
      <c r="I37" s="120" t="s">
        <v>239</v>
      </c>
      <c r="J37" s="120" t="s">
        <v>238</v>
      </c>
      <c r="K37" s="111" t="s">
        <v>214</v>
      </c>
      <c r="L37" s="116">
        <v>43763</v>
      </c>
      <c r="M37" s="60" t="s">
        <v>12</v>
      </c>
      <c r="N37" s="60" t="s">
        <v>77</v>
      </c>
      <c r="O37" s="53">
        <v>1</v>
      </c>
      <c r="P37" s="61">
        <v>41500000</v>
      </c>
      <c r="Q37" s="61">
        <v>41500000</v>
      </c>
      <c r="R37" s="127">
        <f>12100000+13040000</f>
        <v>25140000</v>
      </c>
      <c r="S37" s="62">
        <v>45065679.549999997</v>
      </c>
    </row>
    <row r="38" spans="1:19" ht="18" customHeight="1">
      <c r="A38" s="120"/>
      <c r="B38" s="120"/>
      <c r="C38" s="120"/>
      <c r="D38" s="51" t="s">
        <v>242</v>
      </c>
      <c r="E38" s="51" t="s">
        <v>251</v>
      </c>
      <c r="F38" s="120"/>
      <c r="G38" s="129"/>
      <c r="H38" s="124"/>
      <c r="I38" s="120"/>
      <c r="J38" s="120"/>
      <c r="K38" s="119"/>
      <c r="L38" s="117"/>
      <c r="M38" s="60" t="s">
        <v>12</v>
      </c>
      <c r="N38" s="60" t="s">
        <v>78</v>
      </c>
      <c r="O38" s="53">
        <v>1</v>
      </c>
      <c r="P38" s="61">
        <v>42000000</v>
      </c>
      <c r="Q38" s="61">
        <v>42000000</v>
      </c>
      <c r="R38" s="127"/>
      <c r="S38" s="62">
        <v>45608639.539999999</v>
      </c>
    </row>
    <row r="39" spans="1:19" ht="18" customHeight="1">
      <c r="A39" s="120"/>
      <c r="B39" s="120"/>
      <c r="C39" s="120"/>
      <c r="D39" s="51" t="s">
        <v>242</v>
      </c>
      <c r="E39" s="51" t="s">
        <v>251</v>
      </c>
      <c r="F39" s="120"/>
      <c r="G39" s="129"/>
      <c r="H39" s="124"/>
      <c r="I39" s="120"/>
      <c r="J39" s="120"/>
      <c r="K39" s="119"/>
      <c r="L39" s="117"/>
      <c r="M39" s="60" t="s">
        <v>12</v>
      </c>
      <c r="N39" s="60" t="s">
        <v>79</v>
      </c>
      <c r="O39" s="53">
        <v>1</v>
      </c>
      <c r="P39" s="61">
        <v>84525000</v>
      </c>
      <c r="Q39" s="61">
        <v>84525000</v>
      </c>
      <c r="R39" s="127"/>
      <c r="S39" s="62">
        <v>91787387.079999998</v>
      </c>
    </row>
    <row r="40" spans="1:19" ht="18" customHeight="1">
      <c r="A40" s="120"/>
      <c r="B40" s="120"/>
      <c r="C40" s="120"/>
      <c r="D40" s="51" t="s">
        <v>242</v>
      </c>
      <c r="E40" s="51" t="s">
        <v>251</v>
      </c>
      <c r="F40" s="120"/>
      <c r="G40" s="129"/>
      <c r="H40" s="124"/>
      <c r="I40" s="120"/>
      <c r="J40" s="120"/>
      <c r="K40" s="119"/>
      <c r="L40" s="117"/>
      <c r="M40" s="60" t="s">
        <v>12</v>
      </c>
      <c r="N40" s="60" t="s">
        <v>80</v>
      </c>
      <c r="O40" s="53">
        <v>1</v>
      </c>
      <c r="P40" s="61">
        <v>84295000</v>
      </c>
      <c r="Q40" s="61">
        <v>84295000</v>
      </c>
      <c r="R40" s="127"/>
      <c r="S40" s="62">
        <v>91537625.480000004</v>
      </c>
    </row>
    <row r="41" spans="1:19" ht="18" customHeight="1">
      <c r="A41" s="120"/>
      <c r="B41" s="120"/>
      <c r="C41" s="120"/>
      <c r="D41" s="51" t="s">
        <v>242</v>
      </c>
      <c r="E41" s="51" t="s">
        <v>251</v>
      </c>
      <c r="F41" s="120"/>
      <c r="G41" s="129"/>
      <c r="H41" s="124"/>
      <c r="I41" s="120"/>
      <c r="J41" s="120"/>
      <c r="K41" s="112"/>
      <c r="L41" s="118"/>
      <c r="M41" s="60" t="s">
        <v>12</v>
      </c>
      <c r="N41" s="60" t="s">
        <v>81</v>
      </c>
      <c r="O41" s="53">
        <v>1</v>
      </c>
      <c r="P41" s="61">
        <v>42140000</v>
      </c>
      <c r="Q41" s="61">
        <v>42140000</v>
      </c>
      <c r="R41" s="127"/>
      <c r="S41" s="62">
        <v>45760668.350000001</v>
      </c>
    </row>
    <row r="42" spans="1:19" ht="18" customHeight="1">
      <c r="A42" s="120">
        <v>12</v>
      </c>
      <c r="B42" s="120" t="s">
        <v>240</v>
      </c>
      <c r="C42" s="120" t="s">
        <v>241</v>
      </c>
      <c r="D42" s="51" t="s">
        <v>242</v>
      </c>
      <c r="E42" s="51" t="s">
        <v>251</v>
      </c>
      <c r="F42" s="121" t="s">
        <v>83</v>
      </c>
      <c r="G42" s="121" t="s">
        <v>279</v>
      </c>
      <c r="H42" s="124" t="s">
        <v>84</v>
      </c>
      <c r="I42" s="121" t="s">
        <v>254</v>
      </c>
      <c r="J42" s="121" t="s">
        <v>255</v>
      </c>
      <c r="K42" s="111" t="s">
        <v>215</v>
      </c>
      <c r="L42" s="116">
        <v>43698</v>
      </c>
      <c r="M42" s="60" t="s">
        <v>12</v>
      </c>
      <c r="N42" s="60" t="s">
        <v>85</v>
      </c>
      <c r="O42" s="53">
        <v>1</v>
      </c>
      <c r="P42" s="61">
        <v>56700000</v>
      </c>
      <c r="Q42" s="61">
        <v>56700000</v>
      </c>
      <c r="R42" s="127">
        <f>11502000+10640000</f>
        <v>22142000</v>
      </c>
      <c r="S42" s="62">
        <v>62118435.049999997</v>
      </c>
    </row>
    <row r="43" spans="1:19" ht="18" customHeight="1">
      <c r="A43" s="120"/>
      <c r="B43" s="120"/>
      <c r="C43" s="120"/>
      <c r="D43" s="51" t="s">
        <v>242</v>
      </c>
      <c r="E43" s="51" t="s">
        <v>251</v>
      </c>
      <c r="F43" s="121"/>
      <c r="G43" s="121"/>
      <c r="H43" s="124"/>
      <c r="I43" s="121"/>
      <c r="J43" s="121"/>
      <c r="K43" s="119"/>
      <c r="L43" s="117"/>
      <c r="M43" s="60" t="s">
        <v>12</v>
      </c>
      <c r="N43" s="60" t="s">
        <v>86</v>
      </c>
      <c r="O43" s="53">
        <v>1</v>
      </c>
      <c r="P43" s="61">
        <v>59000000</v>
      </c>
      <c r="Q43" s="61">
        <v>59000000</v>
      </c>
      <c r="R43" s="127"/>
      <c r="S43" s="62">
        <v>64638230.469999999</v>
      </c>
    </row>
    <row r="44" spans="1:19" ht="18" customHeight="1">
      <c r="A44" s="120"/>
      <c r="B44" s="120"/>
      <c r="C44" s="120"/>
      <c r="D44" s="51" t="s">
        <v>242</v>
      </c>
      <c r="E44" s="51" t="s">
        <v>251</v>
      </c>
      <c r="F44" s="121"/>
      <c r="G44" s="121"/>
      <c r="H44" s="124"/>
      <c r="I44" s="121"/>
      <c r="J44" s="121"/>
      <c r="K44" s="119"/>
      <c r="L44" s="117"/>
      <c r="M44" s="60" t="s">
        <v>12</v>
      </c>
      <c r="N44" s="60" t="s">
        <v>87</v>
      </c>
      <c r="O44" s="53">
        <v>1</v>
      </c>
      <c r="P44" s="61">
        <v>58500000</v>
      </c>
      <c r="Q44" s="61">
        <v>58500000</v>
      </c>
      <c r="R44" s="127"/>
      <c r="S44" s="62">
        <v>64090448.859999999</v>
      </c>
    </row>
    <row r="45" spans="1:19" ht="18" customHeight="1">
      <c r="A45" s="120"/>
      <c r="B45" s="120"/>
      <c r="C45" s="120"/>
      <c r="D45" s="51" t="s">
        <v>242</v>
      </c>
      <c r="E45" s="51" t="s">
        <v>251</v>
      </c>
      <c r="F45" s="121"/>
      <c r="G45" s="121"/>
      <c r="H45" s="124"/>
      <c r="I45" s="121"/>
      <c r="J45" s="121"/>
      <c r="K45" s="112"/>
      <c r="L45" s="118"/>
      <c r="M45" s="60" t="s">
        <v>12</v>
      </c>
      <c r="N45" s="60" t="s">
        <v>88</v>
      </c>
      <c r="O45" s="53">
        <v>1</v>
      </c>
      <c r="P45" s="61">
        <v>57500000</v>
      </c>
      <c r="Q45" s="61">
        <v>57500000</v>
      </c>
      <c r="R45" s="127"/>
      <c r="S45" s="62">
        <v>62994885.619999997</v>
      </c>
    </row>
    <row r="46" spans="1:19" ht="18" customHeight="1">
      <c r="A46" s="120">
        <v>13</v>
      </c>
      <c r="B46" s="120" t="s">
        <v>240</v>
      </c>
      <c r="C46" s="120" t="s">
        <v>241</v>
      </c>
      <c r="D46" s="51" t="s">
        <v>242</v>
      </c>
      <c r="E46" s="51" t="s">
        <v>251</v>
      </c>
      <c r="F46" s="120" t="s">
        <v>90</v>
      </c>
      <c r="G46" s="120" t="s">
        <v>278</v>
      </c>
      <c r="H46" s="124" t="s">
        <v>180</v>
      </c>
      <c r="I46" s="121" t="s">
        <v>256</v>
      </c>
      <c r="J46" s="121" t="s">
        <v>257</v>
      </c>
      <c r="K46" s="111" t="s">
        <v>216</v>
      </c>
      <c r="L46" s="116">
        <v>43698</v>
      </c>
      <c r="M46" s="60" t="s">
        <v>12</v>
      </c>
      <c r="N46" s="60" t="s">
        <v>91</v>
      </c>
      <c r="O46" s="53">
        <v>1</v>
      </c>
      <c r="P46" s="61">
        <v>46500000</v>
      </c>
      <c r="Q46" s="61">
        <v>46500000</v>
      </c>
      <c r="R46" s="127">
        <f>12290000+12575000</f>
        <v>24865000</v>
      </c>
      <c r="S46" s="62">
        <v>51667013</v>
      </c>
    </row>
    <row r="47" spans="1:19" ht="18" customHeight="1">
      <c r="A47" s="120"/>
      <c r="B47" s="120"/>
      <c r="C47" s="120"/>
      <c r="D47" s="51" t="s">
        <v>242</v>
      </c>
      <c r="E47" s="51" t="s">
        <v>251</v>
      </c>
      <c r="F47" s="120"/>
      <c r="G47" s="120"/>
      <c r="H47" s="124"/>
      <c r="I47" s="121"/>
      <c r="J47" s="121"/>
      <c r="K47" s="119"/>
      <c r="L47" s="117"/>
      <c r="M47" s="60" t="s">
        <v>12</v>
      </c>
      <c r="N47" s="60" t="s">
        <v>92</v>
      </c>
      <c r="O47" s="53">
        <v>1</v>
      </c>
      <c r="P47" s="61">
        <v>46500000</v>
      </c>
      <c r="Q47" s="61">
        <v>46500000</v>
      </c>
      <c r="R47" s="127"/>
      <c r="S47" s="62">
        <v>51667013</v>
      </c>
    </row>
    <row r="48" spans="1:19" ht="18" customHeight="1">
      <c r="A48" s="120"/>
      <c r="B48" s="120"/>
      <c r="C48" s="120"/>
      <c r="D48" s="51" t="s">
        <v>242</v>
      </c>
      <c r="E48" s="51" t="s">
        <v>251</v>
      </c>
      <c r="F48" s="120"/>
      <c r="G48" s="120"/>
      <c r="H48" s="124"/>
      <c r="I48" s="121"/>
      <c r="J48" s="121"/>
      <c r="K48" s="119"/>
      <c r="L48" s="117"/>
      <c r="M48" s="60" t="s">
        <v>12</v>
      </c>
      <c r="N48" s="60" t="s">
        <v>93</v>
      </c>
      <c r="O48" s="53">
        <v>1</v>
      </c>
      <c r="P48" s="61">
        <v>46330000</v>
      </c>
      <c r="Q48" s="61">
        <v>46330000</v>
      </c>
      <c r="R48" s="127"/>
      <c r="S48" s="62">
        <v>51478122.850000001</v>
      </c>
    </row>
    <row r="49" spans="1:19" ht="18" customHeight="1">
      <c r="A49" s="120"/>
      <c r="B49" s="120"/>
      <c r="C49" s="120"/>
      <c r="D49" s="51" t="s">
        <v>242</v>
      </c>
      <c r="E49" s="51" t="s">
        <v>251</v>
      </c>
      <c r="F49" s="120"/>
      <c r="G49" s="120"/>
      <c r="H49" s="124"/>
      <c r="I49" s="121"/>
      <c r="J49" s="121"/>
      <c r="K49" s="119"/>
      <c r="L49" s="117"/>
      <c r="M49" s="60" t="s">
        <v>12</v>
      </c>
      <c r="N49" s="60" t="s">
        <v>94</v>
      </c>
      <c r="O49" s="53">
        <v>1</v>
      </c>
      <c r="P49" s="61">
        <v>45200000</v>
      </c>
      <c r="Q49" s="61">
        <v>45200000</v>
      </c>
      <c r="R49" s="127"/>
      <c r="S49" s="62">
        <v>50222558.880000003</v>
      </c>
    </row>
    <row r="50" spans="1:19" ht="18" customHeight="1">
      <c r="A50" s="120"/>
      <c r="B50" s="120"/>
      <c r="C50" s="120"/>
      <c r="D50" s="51" t="s">
        <v>267</v>
      </c>
      <c r="E50" s="51"/>
      <c r="F50" s="120"/>
      <c r="G50" s="120"/>
      <c r="H50" s="124"/>
      <c r="I50" s="121"/>
      <c r="J50" s="121"/>
      <c r="K50" s="112"/>
      <c r="L50" s="118"/>
      <c r="M50" s="60" t="s">
        <v>95</v>
      </c>
      <c r="N50" s="60" t="s">
        <v>96</v>
      </c>
      <c r="O50" s="53">
        <v>1</v>
      </c>
      <c r="P50" s="61">
        <v>39240000</v>
      </c>
      <c r="Q50" s="61">
        <v>39240000</v>
      </c>
      <c r="R50" s="127"/>
      <c r="S50" s="62">
        <v>43600292.270000003</v>
      </c>
    </row>
    <row r="51" spans="1:19" ht="18" customHeight="1">
      <c r="A51" s="120">
        <v>14</v>
      </c>
      <c r="B51" s="120" t="s">
        <v>240</v>
      </c>
      <c r="C51" s="120" t="s">
        <v>241</v>
      </c>
      <c r="D51" s="51" t="s">
        <v>242</v>
      </c>
      <c r="E51" s="51" t="s">
        <v>251</v>
      </c>
      <c r="F51" s="120" t="s">
        <v>98</v>
      </c>
      <c r="G51" s="129" t="s">
        <v>280</v>
      </c>
      <c r="H51" s="124" t="s">
        <v>177</v>
      </c>
      <c r="I51" s="121" t="s">
        <v>261</v>
      </c>
      <c r="J51" s="121" t="s">
        <v>262</v>
      </c>
      <c r="K51" s="111" t="s">
        <v>217</v>
      </c>
      <c r="L51" s="116">
        <v>43698</v>
      </c>
      <c r="M51" s="60" t="s">
        <v>12</v>
      </c>
      <c r="N51" s="60" t="s">
        <v>99</v>
      </c>
      <c r="O51" s="53">
        <v>1</v>
      </c>
      <c r="P51" s="61">
        <v>57000000</v>
      </c>
      <c r="Q51" s="61">
        <v>57000000</v>
      </c>
      <c r="R51" s="127">
        <f>10830000+11165000</f>
        <v>21995000</v>
      </c>
      <c r="S51" s="62">
        <v>62537121.280000001</v>
      </c>
    </row>
    <row r="52" spans="1:19" ht="18" customHeight="1">
      <c r="A52" s="120"/>
      <c r="B52" s="120"/>
      <c r="C52" s="120"/>
      <c r="D52" s="51" t="s">
        <v>242</v>
      </c>
      <c r="E52" s="51" t="s">
        <v>251</v>
      </c>
      <c r="F52" s="120"/>
      <c r="G52" s="129"/>
      <c r="H52" s="124"/>
      <c r="I52" s="121"/>
      <c r="J52" s="121"/>
      <c r="K52" s="119"/>
      <c r="L52" s="117"/>
      <c r="M52" s="60" t="s">
        <v>12</v>
      </c>
      <c r="N52" s="60" t="s">
        <v>99</v>
      </c>
      <c r="O52" s="53">
        <v>1</v>
      </c>
      <c r="P52" s="61">
        <v>58520000</v>
      </c>
      <c r="Q52" s="61">
        <v>58520000</v>
      </c>
      <c r="R52" s="127"/>
      <c r="S52" s="62">
        <v>64204777.850000001</v>
      </c>
    </row>
    <row r="53" spans="1:19" ht="18" customHeight="1">
      <c r="A53" s="120"/>
      <c r="B53" s="120"/>
      <c r="C53" s="120"/>
      <c r="D53" s="51" t="s">
        <v>242</v>
      </c>
      <c r="E53" s="51" t="s">
        <v>251</v>
      </c>
      <c r="F53" s="120"/>
      <c r="G53" s="129"/>
      <c r="H53" s="124"/>
      <c r="I53" s="121"/>
      <c r="J53" s="121"/>
      <c r="K53" s="119"/>
      <c r="L53" s="117"/>
      <c r="M53" s="60" t="s">
        <v>12</v>
      </c>
      <c r="N53" s="60" t="s">
        <v>99</v>
      </c>
      <c r="O53" s="53">
        <v>1</v>
      </c>
      <c r="P53" s="61">
        <v>57260000</v>
      </c>
      <c r="Q53" s="61">
        <v>57260000</v>
      </c>
      <c r="R53" s="127"/>
      <c r="S53" s="62">
        <v>62822378.32</v>
      </c>
    </row>
    <row r="54" spans="1:19" ht="18" customHeight="1">
      <c r="A54" s="120"/>
      <c r="B54" s="120"/>
      <c r="C54" s="120"/>
      <c r="D54" s="51" t="s">
        <v>253</v>
      </c>
      <c r="E54" s="51" t="s">
        <v>252</v>
      </c>
      <c r="F54" s="120"/>
      <c r="G54" s="129"/>
      <c r="H54" s="124"/>
      <c r="I54" s="121"/>
      <c r="J54" s="121"/>
      <c r="K54" s="112"/>
      <c r="L54" s="118"/>
      <c r="M54" s="60" t="s">
        <v>21</v>
      </c>
      <c r="N54" s="60" t="s">
        <v>100</v>
      </c>
      <c r="O54" s="53">
        <v>1</v>
      </c>
      <c r="P54" s="61">
        <v>53640000</v>
      </c>
      <c r="Q54" s="61">
        <v>53640000</v>
      </c>
      <c r="R54" s="127"/>
      <c r="S54" s="62">
        <v>58850722.549999997</v>
      </c>
    </row>
    <row r="55" spans="1:19" ht="18" customHeight="1">
      <c r="A55" s="120">
        <v>15</v>
      </c>
      <c r="B55" s="120" t="s">
        <v>240</v>
      </c>
      <c r="C55" s="120" t="s">
        <v>241</v>
      </c>
      <c r="D55" s="51" t="s">
        <v>242</v>
      </c>
      <c r="E55" s="51" t="s">
        <v>251</v>
      </c>
      <c r="F55" s="121" t="s">
        <v>102</v>
      </c>
      <c r="G55" s="121" t="s">
        <v>101</v>
      </c>
      <c r="H55" s="124" t="s">
        <v>103</v>
      </c>
      <c r="I55" s="121" t="s">
        <v>258</v>
      </c>
      <c r="J55" s="121" t="s">
        <v>259</v>
      </c>
      <c r="K55" s="111" t="s">
        <v>218</v>
      </c>
      <c r="L55" s="116">
        <v>43704</v>
      </c>
      <c r="M55" s="60" t="s">
        <v>12</v>
      </c>
      <c r="N55" s="60" t="s">
        <v>104</v>
      </c>
      <c r="O55" s="53">
        <v>1</v>
      </c>
      <c r="P55" s="61">
        <v>46000000</v>
      </c>
      <c r="Q55" s="61">
        <v>46000000</v>
      </c>
      <c r="R55" s="127">
        <f>16410000+12050000</f>
        <v>28460000</v>
      </c>
      <c r="S55" s="62">
        <v>51432199.170000002</v>
      </c>
    </row>
    <row r="56" spans="1:19" ht="18" customHeight="1">
      <c r="A56" s="120"/>
      <c r="B56" s="120"/>
      <c r="C56" s="120"/>
      <c r="D56" s="51" t="s">
        <v>242</v>
      </c>
      <c r="E56" s="51" t="s">
        <v>251</v>
      </c>
      <c r="F56" s="121"/>
      <c r="G56" s="121"/>
      <c r="H56" s="124"/>
      <c r="I56" s="121"/>
      <c r="J56" s="121"/>
      <c r="K56" s="119"/>
      <c r="L56" s="117"/>
      <c r="M56" s="60" t="s">
        <v>12</v>
      </c>
      <c r="N56" s="60" t="s">
        <v>105</v>
      </c>
      <c r="O56" s="53">
        <v>1</v>
      </c>
      <c r="P56" s="61">
        <v>60000000</v>
      </c>
      <c r="Q56" s="61">
        <v>60000000</v>
      </c>
      <c r="R56" s="127"/>
      <c r="S56" s="62">
        <v>67085477.18</v>
      </c>
    </row>
    <row r="57" spans="1:19" ht="18" customHeight="1">
      <c r="A57" s="120"/>
      <c r="B57" s="120"/>
      <c r="C57" s="120"/>
      <c r="D57" s="51" t="s">
        <v>268</v>
      </c>
      <c r="E57" s="51"/>
      <c r="F57" s="121"/>
      <c r="G57" s="121"/>
      <c r="H57" s="124"/>
      <c r="I57" s="121"/>
      <c r="J57" s="121"/>
      <c r="K57" s="119"/>
      <c r="L57" s="117"/>
      <c r="M57" s="60" t="s">
        <v>42</v>
      </c>
      <c r="N57" s="60" t="s">
        <v>106</v>
      </c>
      <c r="O57" s="53">
        <v>1</v>
      </c>
      <c r="P57" s="61">
        <v>40000000</v>
      </c>
      <c r="Q57" s="61">
        <v>40000000</v>
      </c>
      <c r="R57" s="127"/>
      <c r="S57" s="62">
        <v>44723651.450000003</v>
      </c>
    </row>
    <row r="58" spans="1:19" ht="18" customHeight="1">
      <c r="A58" s="120"/>
      <c r="B58" s="120"/>
      <c r="C58" s="120"/>
      <c r="D58" s="51" t="s">
        <v>253</v>
      </c>
      <c r="E58" s="51" t="s">
        <v>252</v>
      </c>
      <c r="F58" s="121"/>
      <c r="G58" s="121"/>
      <c r="H58" s="124"/>
      <c r="I58" s="121"/>
      <c r="J58" s="121"/>
      <c r="K58" s="119"/>
      <c r="L58" s="117"/>
      <c r="M58" s="60" t="s">
        <v>21</v>
      </c>
      <c r="N58" s="60" t="s">
        <v>107</v>
      </c>
      <c r="O58" s="53">
        <v>1</v>
      </c>
      <c r="P58" s="61">
        <v>45000000</v>
      </c>
      <c r="Q58" s="61">
        <v>45000000</v>
      </c>
      <c r="R58" s="127"/>
      <c r="S58" s="62">
        <v>50314107.880000003</v>
      </c>
    </row>
    <row r="59" spans="1:19" ht="18" customHeight="1">
      <c r="A59" s="120"/>
      <c r="B59" s="120"/>
      <c r="C59" s="120"/>
      <c r="D59" s="51" t="s">
        <v>267</v>
      </c>
      <c r="E59" s="51"/>
      <c r="F59" s="121"/>
      <c r="G59" s="121"/>
      <c r="H59" s="124"/>
      <c r="I59" s="121"/>
      <c r="J59" s="121"/>
      <c r="K59" s="112"/>
      <c r="L59" s="118"/>
      <c r="M59" s="60" t="s">
        <v>37</v>
      </c>
      <c r="N59" s="60" t="s">
        <v>108</v>
      </c>
      <c r="O59" s="53">
        <v>1</v>
      </c>
      <c r="P59" s="61">
        <v>50000000</v>
      </c>
      <c r="Q59" s="61">
        <v>50000000</v>
      </c>
      <c r="R59" s="127"/>
      <c r="S59" s="62">
        <v>55904564.32</v>
      </c>
    </row>
    <row r="60" spans="1:19" ht="18" customHeight="1">
      <c r="A60" s="120">
        <v>16</v>
      </c>
      <c r="B60" s="120" t="s">
        <v>240</v>
      </c>
      <c r="C60" s="120" t="s">
        <v>241</v>
      </c>
      <c r="D60" s="51" t="s">
        <v>242</v>
      </c>
      <c r="E60" s="51" t="s">
        <v>251</v>
      </c>
      <c r="F60" s="120" t="s">
        <v>110</v>
      </c>
      <c r="G60" s="129" t="s">
        <v>281</v>
      </c>
      <c r="H60" s="124" t="s">
        <v>178</v>
      </c>
      <c r="I60" s="121" t="s">
        <v>260</v>
      </c>
      <c r="J60" s="121" t="s">
        <v>238</v>
      </c>
      <c r="K60" s="111" t="s">
        <v>219</v>
      </c>
      <c r="L60" s="116">
        <v>43704</v>
      </c>
      <c r="M60" s="60" t="s">
        <v>12</v>
      </c>
      <c r="N60" s="60" t="s">
        <v>111</v>
      </c>
      <c r="O60" s="53">
        <v>1</v>
      </c>
      <c r="P60" s="61">
        <v>40500000</v>
      </c>
      <c r="Q60" s="61">
        <v>40500000</v>
      </c>
      <c r="R60" s="127">
        <f>9140000+10644500</f>
        <v>19784500</v>
      </c>
      <c r="S60" s="62">
        <v>44611043.420000002</v>
      </c>
    </row>
    <row r="61" spans="1:19" ht="18" customHeight="1">
      <c r="A61" s="120"/>
      <c r="B61" s="120"/>
      <c r="C61" s="120"/>
      <c r="D61" s="51" t="s">
        <v>242</v>
      </c>
      <c r="E61" s="51" t="s">
        <v>251</v>
      </c>
      <c r="F61" s="120"/>
      <c r="G61" s="129"/>
      <c r="H61" s="124"/>
      <c r="I61" s="121"/>
      <c r="J61" s="121"/>
      <c r="K61" s="119"/>
      <c r="L61" s="117"/>
      <c r="M61" s="60" t="s">
        <v>12</v>
      </c>
      <c r="N61" s="60" t="s">
        <v>112</v>
      </c>
      <c r="O61" s="53">
        <v>1</v>
      </c>
      <c r="P61" s="61">
        <v>67500000</v>
      </c>
      <c r="Q61" s="61">
        <v>67500000</v>
      </c>
      <c r="R61" s="127"/>
      <c r="S61" s="62">
        <v>74351739.040000007</v>
      </c>
    </row>
    <row r="62" spans="1:19" ht="18" customHeight="1">
      <c r="A62" s="120"/>
      <c r="B62" s="120"/>
      <c r="C62" s="120"/>
      <c r="D62" s="51" t="s">
        <v>253</v>
      </c>
      <c r="E62" s="51" t="s">
        <v>252</v>
      </c>
      <c r="F62" s="120"/>
      <c r="G62" s="129"/>
      <c r="H62" s="124"/>
      <c r="I62" s="121"/>
      <c r="J62" s="121"/>
      <c r="K62" s="119"/>
      <c r="L62" s="117"/>
      <c r="M62" s="60" t="s">
        <v>21</v>
      </c>
      <c r="N62" s="60" t="s">
        <v>113</v>
      </c>
      <c r="O62" s="53">
        <v>1</v>
      </c>
      <c r="P62" s="61">
        <v>73000000</v>
      </c>
      <c r="Q62" s="61">
        <v>73000000</v>
      </c>
      <c r="R62" s="127"/>
      <c r="S62" s="62">
        <v>80410028.890000001</v>
      </c>
    </row>
    <row r="63" spans="1:19" ht="18" customHeight="1">
      <c r="A63" s="120"/>
      <c r="B63" s="120"/>
      <c r="C63" s="120"/>
      <c r="D63" s="51" t="s">
        <v>253</v>
      </c>
      <c r="E63" s="51" t="s">
        <v>252</v>
      </c>
      <c r="F63" s="120"/>
      <c r="G63" s="129"/>
      <c r="H63" s="124"/>
      <c r="I63" s="121"/>
      <c r="J63" s="121"/>
      <c r="K63" s="112"/>
      <c r="L63" s="118"/>
      <c r="M63" s="60" t="s">
        <v>21</v>
      </c>
      <c r="N63" s="60" t="s">
        <v>114</v>
      </c>
      <c r="O63" s="53">
        <v>1</v>
      </c>
      <c r="P63" s="61">
        <v>33630000</v>
      </c>
      <c r="Q63" s="61">
        <v>33630000</v>
      </c>
      <c r="R63" s="127"/>
      <c r="S63" s="62">
        <v>37043688.649999999</v>
      </c>
    </row>
    <row r="64" spans="1:19" ht="18" customHeight="1">
      <c r="A64" s="120">
        <v>17</v>
      </c>
      <c r="B64" s="120" t="s">
        <v>240</v>
      </c>
      <c r="C64" s="120" t="s">
        <v>241</v>
      </c>
      <c r="D64" s="51" t="s">
        <v>253</v>
      </c>
      <c r="E64" s="51" t="s">
        <v>252</v>
      </c>
      <c r="F64" s="121" t="s">
        <v>16</v>
      </c>
      <c r="G64" s="121" t="s">
        <v>146</v>
      </c>
      <c r="H64" s="124" t="s">
        <v>179</v>
      </c>
      <c r="I64" s="121" t="s">
        <v>263</v>
      </c>
      <c r="J64" s="121" t="s">
        <v>264</v>
      </c>
      <c r="K64" s="111" t="s">
        <v>233</v>
      </c>
      <c r="L64" s="116">
        <v>43774</v>
      </c>
      <c r="M64" s="60" t="s">
        <v>21</v>
      </c>
      <c r="N64" s="60" t="s">
        <v>147</v>
      </c>
      <c r="O64" s="53">
        <v>1</v>
      </c>
      <c r="P64" s="54">
        <v>57730000</v>
      </c>
      <c r="Q64" s="61">
        <v>55330000</v>
      </c>
      <c r="R64" s="127">
        <f>10040000+11592000</f>
        <v>21632000</v>
      </c>
      <c r="S64" s="62">
        <v>60768626.060000002</v>
      </c>
    </row>
    <row r="65" spans="1:19" ht="18" customHeight="1">
      <c r="A65" s="120"/>
      <c r="B65" s="120"/>
      <c r="C65" s="120"/>
      <c r="D65" s="51" t="s">
        <v>253</v>
      </c>
      <c r="E65" s="51" t="s">
        <v>252</v>
      </c>
      <c r="F65" s="121"/>
      <c r="G65" s="121"/>
      <c r="H65" s="124"/>
      <c r="I65" s="121"/>
      <c r="J65" s="121"/>
      <c r="K65" s="119"/>
      <c r="L65" s="117"/>
      <c r="M65" s="60" t="s">
        <v>21</v>
      </c>
      <c r="N65" s="60" t="s">
        <v>148</v>
      </c>
      <c r="O65" s="53">
        <v>1</v>
      </c>
      <c r="P65" s="54">
        <v>57726000</v>
      </c>
      <c r="Q65" s="61">
        <v>52154900</v>
      </c>
      <c r="R65" s="127"/>
      <c r="S65" s="62">
        <v>57281431.689999998</v>
      </c>
    </row>
    <row r="66" spans="1:19" ht="18" customHeight="1">
      <c r="A66" s="120"/>
      <c r="B66" s="120"/>
      <c r="C66" s="120"/>
      <c r="D66" s="51" t="s">
        <v>242</v>
      </c>
      <c r="E66" s="51" t="s">
        <v>251</v>
      </c>
      <c r="F66" s="121"/>
      <c r="G66" s="121"/>
      <c r="H66" s="124"/>
      <c r="I66" s="121"/>
      <c r="J66" s="121"/>
      <c r="K66" s="119"/>
      <c r="L66" s="117"/>
      <c r="M66" s="60" t="s">
        <v>12</v>
      </c>
      <c r="N66" s="60" t="s">
        <v>149</v>
      </c>
      <c r="O66" s="53">
        <v>1</v>
      </c>
      <c r="P66" s="54">
        <v>59000000</v>
      </c>
      <c r="Q66" s="61">
        <v>58780000</v>
      </c>
      <c r="R66" s="127"/>
      <c r="S66" s="62">
        <v>64557741.549999997</v>
      </c>
    </row>
    <row r="67" spans="1:19" ht="18" customHeight="1">
      <c r="A67" s="120"/>
      <c r="B67" s="120"/>
      <c r="C67" s="120"/>
      <c r="D67" s="51" t="s">
        <v>242</v>
      </c>
      <c r="E67" s="51" t="s">
        <v>251</v>
      </c>
      <c r="F67" s="121"/>
      <c r="G67" s="121"/>
      <c r="H67" s="124"/>
      <c r="I67" s="121"/>
      <c r="J67" s="121"/>
      <c r="K67" s="112"/>
      <c r="L67" s="118"/>
      <c r="M67" s="60" t="s">
        <v>12</v>
      </c>
      <c r="N67" s="60" t="s">
        <v>150</v>
      </c>
      <c r="O67" s="53">
        <v>1</v>
      </c>
      <c r="P67" s="54">
        <v>58780000</v>
      </c>
      <c r="Q67" s="61">
        <v>53808800</v>
      </c>
      <c r="R67" s="127"/>
      <c r="S67" s="62">
        <v>59097900.700000003</v>
      </c>
    </row>
    <row r="68" spans="1:19" ht="18" customHeight="1">
      <c r="A68" s="49">
        <v>18</v>
      </c>
      <c r="B68" s="48" t="s">
        <v>314</v>
      </c>
      <c r="C68" s="51" t="s">
        <v>313</v>
      </c>
      <c r="D68" s="51" t="s">
        <v>311</v>
      </c>
      <c r="E68" s="51" t="s">
        <v>293</v>
      </c>
      <c r="F68" s="51" t="s">
        <v>138</v>
      </c>
      <c r="G68" s="51" t="s">
        <v>123</v>
      </c>
      <c r="H68" s="53" t="s">
        <v>125</v>
      </c>
      <c r="I68" s="48" t="s">
        <v>294</v>
      </c>
      <c r="J68" s="49" t="s">
        <v>292</v>
      </c>
      <c r="K68" s="65" t="s">
        <v>291</v>
      </c>
      <c r="L68" s="68">
        <v>43774</v>
      </c>
      <c r="M68" s="60" t="s">
        <v>126</v>
      </c>
      <c r="N68" s="60" t="s">
        <v>127</v>
      </c>
      <c r="O68" s="53">
        <v>14</v>
      </c>
      <c r="P68" s="61">
        <v>1870000</v>
      </c>
      <c r="Q68" s="61">
        <v>26180000</v>
      </c>
      <c r="R68" s="62">
        <v>0</v>
      </c>
      <c r="S68" s="62">
        <v>26180000</v>
      </c>
    </row>
    <row r="69" spans="1:19" ht="18" customHeight="1">
      <c r="A69" s="120">
        <v>19</v>
      </c>
      <c r="B69" s="120" t="s">
        <v>314</v>
      </c>
      <c r="C69" s="121" t="s">
        <v>313</v>
      </c>
      <c r="D69" s="51" t="s">
        <v>311</v>
      </c>
      <c r="E69" s="51" t="s">
        <v>293</v>
      </c>
      <c r="F69" s="121" t="s">
        <v>128</v>
      </c>
      <c r="G69" s="121" t="s">
        <v>123</v>
      </c>
      <c r="H69" s="124" t="s">
        <v>125</v>
      </c>
      <c r="I69" s="121" t="s">
        <v>295</v>
      </c>
      <c r="J69" s="120" t="s">
        <v>292</v>
      </c>
      <c r="K69" s="121" t="s">
        <v>224</v>
      </c>
      <c r="L69" s="122">
        <v>43774</v>
      </c>
      <c r="M69" s="60" t="s">
        <v>126</v>
      </c>
      <c r="N69" s="60" t="s">
        <v>127</v>
      </c>
      <c r="O69" s="53">
        <v>7</v>
      </c>
      <c r="P69" s="61">
        <v>1870000</v>
      </c>
      <c r="Q69" s="61">
        <v>13090000</v>
      </c>
      <c r="R69" s="62">
        <v>0</v>
      </c>
      <c r="S69" s="62">
        <v>13090000</v>
      </c>
    </row>
    <row r="70" spans="1:19" ht="18" customHeight="1">
      <c r="A70" s="120"/>
      <c r="B70" s="120"/>
      <c r="C70" s="121"/>
      <c r="D70" s="51" t="s">
        <v>312</v>
      </c>
      <c r="E70" s="51" t="s">
        <v>297</v>
      </c>
      <c r="F70" s="121"/>
      <c r="G70" s="121"/>
      <c r="H70" s="124"/>
      <c r="I70" s="121"/>
      <c r="J70" s="120"/>
      <c r="K70" s="121"/>
      <c r="L70" s="122"/>
      <c r="M70" s="60" t="s">
        <v>129</v>
      </c>
      <c r="N70" s="60" t="s">
        <v>130</v>
      </c>
      <c r="O70" s="53">
        <v>7</v>
      </c>
      <c r="P70" s="61">
        <v>2310000</v>
      </c>
      <c r="Q70" s="61">
        <v>16170000</v>
      </c>
      <c r="R70" s="62">
        <v>0</v>
      </c>
      <c r="S70" s="62">
        <v>16170000</v>
      </c>
    </row>
    <row r="71" spans="1:19" ht="18" customHeight="1">
      <c r="A71" s="120">
        <v>20</v>
      </c>
      <c r="B71" s="120" t="s">
        <v>314</v>
      </c>
      <c r="C71" s="121" t="s">
        <v>313</v>
      </c>
      <c r="D71" s="51" t="s">
        <v>311</v>
      </c>
      <c r="E71" s="51" t="s">
        <v>293</v>
      </c>
      <c r="F71" s="120" t="s">
        <v>131</v>
      </c>
      <c r="G71" s="121" t="s">
        <v>123</v>
      </c>
      <c r="H71" s="124" t="s">
        <v>125</v>
      </c>
      <c r="I71" s="121" t="s">
        <v>296</v>
      </c>
      <c r="J71" s="120" t="s">
        <v>292</v>
      </c>
      <c r="K71" s="51" t="s">
        <v>225</v>
      </c>
      <c r="L71" s="122">
        <v>43774</v>
      </c>
      <c r="M71" s="60" t="s">
        <v>126</v>
      </c>
      <c r="N71" s="60" t="s">
        <v>132</v>
      </c>
      <c r="O71" s="53">
        <v>4</v>
      </c>
      <c r="P71" s="61">
        <v>1870000</v>
      </c>
      <c r="Q71" s="61">
        <v>7480000</v>
      </c>
      <c r="R71" s="62">
        <v>0</v>
      </c>
      <c r="S71" s="62">
        <v>7480000</v>
      </c>
    </row>
    <row r="72" spans="1:19" ht="18" customHeight="1">
      <c r="A72" s="120"/>
      <c r="B72" s="120"/>
      <c r="C72" s="121"/>
      <c r="D72" s="51" t="s">
        <v>312</v>
      </c>
      <c r="E72" s="56" t="s">
        <v>297</v>
      </c>
      <c r="F72" s="120"/>
      <c r="G72" s="121"/>
      <c r="H72" s="124"/>
      <c r="I72" s="121"/>
      <c r="J72" s="120"/>
      <c r="K72" s="51"/>
      <c r="L72" s="122"/>
      <c r="M72" s="60" t="s">
        <v>129</v>
      </c>
      <c r="N72" s="60" t="s">
        <v>130</v>
      </c>
      <c r="O72" s="53">
        <v>1</v>
      </c>
      <c r="P72" s="61">
        <v>2310000</v>
      </c>
      <c r="Q72" s="61">
        <v>2310000</v>
      </c>
      <c r="R72" s="62">
        <v>0</v>
      </c>
      <c r="S72" s="62">
        <v>2310000</v>
      </c>
    </row>
    <row r="73" spans="1:19" ht="18" customHeight="1">
      <c r="A73" s="49">
        <v>21</v>
      </c>
      <c r="B73" s="48" t="s">
        <v>314</v>
      </c>
      <c r="C73" s="51" t="s">
        <v>313</v>
      </c>
      <c r="D73" s="51" t="s">
        <v>312</v>
      </c>
      <c r="E73" s="56" t="s">
        <v>297</v>
      </c>
      <c r="F73" s="51" t="s">
        <v>157</v>
      </c>
      <c r="G73" s="51" t="s">
        <v>156</v>
      </c>
      <c r="H73" s="53" t="s">
        <v>158</v>
      </c>
      <c r="I73" s="51" t="s">
        <v>299</v>
      </c>
      <c r="J73" s="68">
        <v>43628</v>
      </c>
      <c r="K73" s="51" t="s">
        <v>235</v>
      </c>
      <c r="L73" s="68">
        <v>43811</v>
      </c>
      <c r="M73" s="60" t="s">
        <v>118</v>
      </c>
      <c r="N73" s="60" t="s">
        <v>159</v>
      </c>
      <c r="O73" s="53">
        <v>6</v>
      </c>
      <c r="P73" s="61">
        <v>2676000</v>
      </c>
      <c r="Q73" s="61">
        <v>16056000</v>
      </c>
      <c r="R73" s="62">
        <v>0</v>
      </c>
      <c r="S73" s="62">
        <v>16056000</v>
      </c>
    </row>
    <row r="74" spans="1:19" ht="18" customHeight="1">
      <c r="A74" s="120">
        <v>22</v>
      </c>
      <c r="B74" s="120" t="s">
        <v>314</v>
      </c>
      <c r="C74" s="121" t="s">
        <v>313</v>
      </c>
      <c r="D74" s="51" t="s">
        <v>312</v>
      </c>
      <c r="E74" s="121" t="s">
        <v>297</v>
      </c>
      <c r="F74" s="120" t="s">
        <v>161</v>
      </c>
      <c r="G74" s="122">
        <v>43536</v>
      </c>
      <c r="H74" s="124" t="s">
        <v>162</v>
      </c>
      <c r="I74" s="121" t="s">
        <v>298</v>
      </c>
      <c r="J74" s="126">
        <v>43628</v>
      </c>
      <c r="K74" s="121" t="s">
        <v>236</v>
      </c>
      <c r="L74" s="122">
        <v>43811</v>
      </c>
      <c r="M74" s="60" t="s">
        <v>163</v>
      </c>
      <c r="N74" s="60" t="s">
        <v>164</v>
      </c>
      <c r="O74" s="53">
        <v>2</v>
      </c>
      <c r="P74" s="61">
        <v>1000000</v>
      </c>
      <c r="Q74" s="61">
        <v>2000000</v>
      </c>
      <c r="R74" s="62">
        <v>0</v>
      </c>
      <c r="S74" s="62">
        <v>2000000</v>
      </c>
    </row>
    <row r="75" spans="1:19" ht="18" customHeight="1">
      <c r="A75" s="120"/>
      <c r="B75" s="120"/>
      <c r="C75" s="121"/>
      <c r="D75" s="51" t="s">
        <v>312</v>
      </c>
      <c r="E75" s="121"/>
      <c r="F75" s="120"/>
      <c r="G75" s="122"/>
      <c r="H75" s="124"/>
      <c r="I75" s="121"/>
      <c r="J75" s="126"/>
      <c r="K75" s="121"/>
      <c r="L75" s="122"/>
      <c r="M75" s="60" t="s">
        <v>163</v>
      </c>
      <c r="N75" s="60" t="s">
        <v>165</v>
      </c>
      <c r="O75" s="53">
        <v>1</v>
      </c>
      <c r="P75" s="61">
        <v>650000</v>
      </c>
      <c r="Q75" s="61">
        <v>650000</v>
      </c>
      <c r="R75" s="62">
        <v>0</v>
      </c>
      <c r="S75" s="62">
        <v>650000</v>
      </c>
    </row>
    <row r="76" spans="1:19" ht="18" customHeight="1">
      <c r="A76" s="120"/>
      <c r="B76" s="120"/>
      <c r="C76" s="121"/>
      <c r="D76" s="51" t="s">
        <v>312</v>
      </c>
      <c r="E76" s="121"/>
      <c r="F76" s="120"/>
      <c r="G76" s="122"/>
      <c r="H76" s="124"/>
      <c r="I76" s="121"/>
      <c r="J76" s="126"/>
      <c r="K76" s="121"/>
      <c r="L76" s="122"/>
      <c r="M76" s="60" t="s">
        <v>163</v>
      </c>
      <c r="N76" s="60" t="s">
        <v>166</v>
      </c>
      <c r="O76" s="53">
        <v>2</v>
      </c>
      <c r="P76" s="61">
        <v>450000</v>
      </c>
      <c r="Q76" s="61">
        <v>900000</v>
      </c>
      <c r="R76" s="62">
        <v>0</v>
      </c>
      <c r="S76" s="62">
        <v>900000</v>
      </c>
    </row>
    <row r="77" spans="1:19" ht="18" customHeight="1">
      <c r="A77" s="120"/>
      <c r="B77" s="120"/>
      <c r="C77" s="121"/>
      <c r="D77" s="51" t="s">
        <v>312</v>
      </c>
      <c r="E77" s="121"/>
      <c r="F77" s="120"/>
      <c r="G77" s="122"/>
      <c r="H77" s="124"/>
      <c r="I77" s="121"/>
      <c r="J77" s="126"/>
      <c r="K77" s="121"/>
      <c r="L77" s="122"/>
      <c r="M77" s="60" t="s">
        <v>163</v>
      </c>
      <c r="N77" s="60" t="s">
        <v>167</v>
      </c>
      <c r="O77" s="53">
        <v>1</v>
      </c>
      <c r="P77" s="61">
        <v>500000</v>
      </c>
      <c r="Q77" s="61">
        <v>500000</v>
      </c>
      <c r="R77" s="62">
        <v>0</v>
      </c>
      <c r="S77" s="62">
        <v>500000</v>
      </c>
    </row>
    <row r="78" spans="1:19" ht="18" customHeight="1">
      <c r="A78" s="120">
        <v>23</v>
      </c>
      <c r="B78" s="120" t="s">
        <v>314</v>
      </c>
      <c r="C78" s="121" t="s">
        <v>313</v>
      </c>
      <c r="D78" s="51" t="s">
        <v>311</v>
      </c>
      <c r="E78" s="51" t="s">
        <v>293</v>
      </c>
      <c r="F78" s="121" t="s">
        <v>133</v>
      </c>
      <c r="G78" s="121" t="s">
        <v>123</v>
      </c>
      <c r="H78" s="124" t="s">
        <v>125</v>
      </c>
      <c r="I78" s="121" t="s">
        <v>300</v>
      </c>
      <c r="J78" s="121" t="s">
        <v>292</v>
      </c>
      <c r="K78" s="121" t="s">
        <v>226</v>
      </c>
      <c r="L78" s="122">
        <v>43774</v>
      </c>
      <c r="M78" s="60" t="s">
        <v>126</v>
      </c>
      <c r="N78" s="60" t="s">
        <v>134</v>
      </c>
      <c r="O78" s="53">
        <v>4</v>
      </c>
      <c r="P78" s="61">
        <v>1870000</v>
      </c>
      <c r="Q78" s="61">
        <v>7480000</v>
      </c>
      <c r="R78" s="62">
        <v>0</v>
      </c>
      <c r="S78" s="62">
        <v>7480000</v>
      </c>
    </row>
    <row r="79" spans="1:19" ht="18" customHeight="1">
      <c r="A79" s="120"/>
      <c r="B79" s="120"/>
      <c r="C79" s="121"/>
      <c r="D79" s="51" t="s">
        <v>312</v>
      </c>
      <c r="E79" s="51" t="s">
        <v>297</v>
      </c>
      <c r="F79" s="121"/>
      <c r="G79" s="121"/>
      <c r="H79" s="124"/>
      <c r="I79" s="121"/>
      <c r="J79" s="121"/>
      <c r="K79" s="121"/>
      <c r="L79" s="122"/>
      <c r="M79" s="60" t="s">
        <v>129</v>
      </c>
      <c r="N79" s="60" t="s">
        <v>130</v>
      </c>
      <c r="O79" s="53">
        <v>1</v>
      </c>
      <c r="P79" s="61">
        <v>2310000</v>
      </c>
      <c r="Q79" s="61">
        <v>2310000</v>
      </c>
      <c r="R79" s="62">
        <v>0</v>
      </c>
      <c r="S79" s="62">
        <v>2310000</v>
      </c>
    </row>
    <row r="80" spans="1:19" ht="18" customHeight="1">
      <c r="A80" s="49">
        <v>24</v>
      </c>
      <c r="B80" s="48" t="s">
        <v>314</v>
      </c>
      <c r="C80" s="51" t="s">
        <v>313</v>
      </c>
      <c r="D80" s="51" t="s">
        <v>312</v>
      </c>
      <c r="E80" s="51" t="s">
        <v>297</v>
      </c>
      <c r="F80" s="48" t="s">
        <v>120</v>
      </c>
      <c r="G80" s="48" t="s">
        <v>115</v>
      </c>
      <c r="H80" s="53" t="s">
        <v>117</v>
      </c>
      <c r="I80" s="51" t="s">
        <v>300</v>
      </c>
      <c r="J80" s="52" t="s">
        <v>292</v>
      </c>
      <c r="K80" s="51" t="s">
        <v>222</v>
      </c>
      <c r="L80" s="68">
        <v>43774</v>
      </c>
      <c r="M80" s="60" t="s">
        <v>118</v>
      </c>
      <c r="N80" s="60" t="s">
        <v>121</v>
      </c>
      <c r="O80" s="53">
        <v>1</v>
      </c>
      <c r="P80" s="61">
        <v>2475000</v>
      </c>
      <c r="Q80" s="61">
        <v>2475000</v>
      </c>
      <c r="R80" s="62">
        <v>0</v>
      </c>
      <c r="S80" s="62">
        <v>2475000</v>
      </c>
    </row>
    <row r="81" spans="1:19" ht="18" customHeight="1">
      <c r="A81" s="120">
        <v>25</v>
      </c>
      <c r="B81" s="120" t="s">
        <v>314</v>
      </c>
      <c r="C81" s="121" t="s">
        <v>313</v>
      </c>
      <c r="D81" s="51" t="s">
        <v>311</v>
      </c>
      <c r="E81" s="51" t="s">
        <v>293</v>
      </c>
      <c r="F81" s="120" t="s">
        <v>135</v>
      </c>
      <c r="G81" s="121" t="s">
        <v>123</v>
      </c>
      <c r="H81" s="124" t="s">
        <v>125</v>
      </c>
      <c r="I81" s="121" t="s">
        <v>301</v>
      </c>
      <c r="J81" s="52" t="s">
        <v>292</v>
      </c>
      <c r="K81" s="121" t="s">
        <v>220</v>
      </c>
      <c r="L81" s="122">
        <v>43774</v>
      </c>
      <c r="M81" s="60" t="s">
        <v>126</v>
      </c>
      <c r="N81" s="60" t="s">
        <v>134</v>
      </c>
      <c r="O81" s="53">
        <v>2</v>
      </c>
      <c r="P81" s="61">
        <v>1870000</v>
      </c>
      <c r="Q81" s="61">
        <v>3740000</v>
      </c>
      <c r="R81" s="62">
        <v>0</v>
      </c>
      <c r="S81" s="62">
        <v>3740000</v>
      </c>
    </row>
    <row r="82" spans="1:19" ht="18" customHeight="1">
      <c r="A82" s="120"/>
      <c r="B82" s="120"/>
      <c r="C82" s="121"/>
      <c r="D82" s="51" t="s">
        <v>312</v>
      </c>
      <c r="E82" s="51" t="s">
        <v>297</v>
      </c>
      <c r="F82" s="120"/>
      <c r="G82" s="121"/>
      <c r="H82" s="124"/>
      <c r="I82" s="121"/>
      <c r="J82" s="52" t="s">
        <v>292</v>
      </c>
      <c r="K82" s="121"/>
      <c r="L82" s="122"/>
      <c r="M82" s="60" t="s">
        <v>129</v>
      </c>
      <c r="N82" s="60" t="s">
        <v>130</v>
      </c>
      <c r="O82" s="53">
        <v>1</v>
      </c>
      <c r="P82" s="61">
        <v>2310000</v>
      </c>
      <c r="Q82" s="61">
        <v>2310000</v>
      </c>
      <c r="R82" s="62">
        <v>0</v>
      </c>
      <c r="S82" s="62">
        <v>2310000</v>
      </c>
    </row>
    <row r="83" spans="1:19" ht="18" customHeight="1">
      <c r="A83" s="120"/>
      <c r="B83" s="120"/>
      <c r="C83" s="121"/>
      <c r="D83" s="51" t="s">
        <v>312</v>
      </c>
      <c r="E83" s="51" t="s">
        <v>297</v>
      </c>
      <c r="F83" s="120"/>
      <c r="G83" s="121"/>
      <c r="H83" s="53" t="s">
        <v>117</v>
      </c>
      <c r="I83" s="48" t="s">
        <v>302</v>
      </c>
      <c r="J83" s="52" t="s">
        <v>292</v>
      </c>
      <c r="K83" s="51" t="s">
        <v>221</v>
      </c>
      <c r="L83" s="68">
        <v>43774</v>
      </c>
      <c r="M83" s="60" t="s">
        <v>118</v>
      </c>
      <c r="N83" s="60" t="s">
        <v>119</v>
      </c>
      <c r="O83" s="53">
        <v>6</v>
      </c>
      <c r="P83" s="61">
        <v>2475000</v>
      </c>
      <c r="Q83" s="61">
        <v>14850000</v>
      </c>
      <c r="R83" s="62">
        <v>0</v>
      </c>
      <c r="S83" s="62">
        <v>14850000</v>
      </c>
    </row>
    <row r="84" spans="1:19" ht="18" customHeight="1">
      <c r="A84" s="120">
        <v>26</v>
      </c>
      <c r="B84" s="120" t="s">
        <v>314</v>
      </c>
      <c r="C84" s="121" t="s">
        <v>313</v>
      </c>
      <c r="D84" s="51" t="s">
        <v>311</v>
      </c>
      <c r="E84" s="51" t="s">
        <v>293</v>
      </c>
      <c r="F84" s="121" t="s">
        <v>136</v>
      </c>
      <c r="G84" s="121" t="s">
        <v>123</v>
      </c>
      <c r="H84" s="124" t="s">
        <v>125</v>
      </c>
      <c r="I84" s="121" t="s">
        <v>303</v>
      </c>
      <c r="J84" s="121" t="s">
        <v>292</v>
      </c>
      <c r="K84" s="121" t="s">
        <v>227</v>
      </c>
      <c r="L84" s="122">
        <v>43774</v>
      </c>
      <c r="M84" s="60" t="s">
        <v>126</v>
      </c>
      <c r="N84" s="60" t="s">
        <v>134</v>
      </c>
      <c r="O84" s="53">
        <v>2</v>
      </c>
      <c r="P84" s="61">
        <v>1870000</v>
      </c>
      <c r="Q84" s="61">
        <v>3740000</v>
      </c>
      <c r="R84" s="62">
        <v>0</v>
      </c>
      <c r="S84" s="62">
        <v>3740000</v>
      </c>
    </row>
    <row r="85" spans="1:19" ht="18" customHeight="1">
      <c r="A85" s="120"/>
      <c r="B85" s="120"/>
      <c r="C85" s="121"/>
      <c r="D85" s="51" t="s">
        <v>312</v>
      </c>
      <c r="E85" s="51" t="s">
        <v>297</v>
      </c>
      <c r="F85" s="121"/>
      <c r="G85" s="121"/>
      <c r="H85" s="124"/>
      <c r="I85" s="121"/>
      <c r="J85" s="121"/>
      <c r="K85" s="121"/>
      <c r="L85" s="122"/>
      <c r="M85" s="60" t="s">
        <v>129</v>
      </c>
      <c r="N85" s="60" t="s">
        <v>130</v>
      </c>
      <c r="O85" s="53">
        <v>2</v>
      </c>
      <c r="P85" s="61">
        <v>2310000</v>
      </c>
      <c r="Q85" s="61">
        <v>4620000</v>
      </c>
      <c r="R85" s="62">
        <v>0</v>
      </c>
      <c r="S85" s="62">
        <v>4620000</v>
      </c>
    </row>
    <row r="86" spans="1:19" ht="18" customHeight="1">
      <c r="A86" s="49">
        <v>27</v>
      </c>
      <c r="B86" s="48" t="s">
        <v>314</v>
      </c>
      <c r="C86" s="51" t="s">
        <v>313</v>
      </c>
      <c r="D86" s="51" t="s">
        <v>312</v>
      </c>
      <c r="E86" s="51" t="s">
        <v>297</v>
      </c>
      <c r="F86" s="48" t="s">
        <v>122</v>
      </c>
      <c r="G86" s="48" t="s">
        <v>115</v>
      </c>
      <c r="H86" s="53" t="s">
        <v>117</v>
      </c>
      <c r="I86" s="51" t="s">
        <v>304</v>
      </c>
      <c r="J86" s="52" t="s">
        <v>292</v>
      </c>
      <c r="K86" s="51" t="s">
        <v>223</v>
      </c>
      <c r="L86" s="68">
        <v>43774</v>
      </c>
      <c r="M86" s="60" t="s">
        <v>118</v>
      </c>
      <c r="N86" s="60" t="s">
        <v>121</v>
      </c>
      <c r="O86" s="53">
        <v>5</v>
      </c>
      <c r="P86" s="61">
        <v>2475000</v>
      </c>
      <c r="Q86" s="61">
        <v>12375000</v>
      </c>
      <c r="R86" s="62">
        <v>0</v>
      </c>
      <c r="S86" s="62">
        <v>12375000</v>
      </c>
    </row>
    <row r="87" spans="1:19" ht="18" customHeight="1">
      <c r="A87" s="120">
        <v>28</v>
      </c>
      <c r="B87" s="120" t="s">
        <v>314</v>
      </c>
      <c r="C87" s="121" t="s">
        <v>313</v>
      </c>
      <c r="D87" s="51" t="s">
        <v>311</v>
      </c>
      <c r="E87" s="51" t="s">
        <v>293</v>
      </c>
      <c r="F87" s="121" t="s">
        <v>137</v>
      </c>
      <c r="G87" s="121" t="s">
        <v>123</v>
      </c>
      <c r="H87" s="124" t="s">
        <v>125</v>
      </c>
      <c r="I87" s="121" t="s">
        <v>305</v>
      </c>
      <c r="J87" s="121" t="s">
        <v>292</v>
      </c>
      <c r="K87" s="121" t="s">
        <v>228</v>
      </c>
      <c r="L87" s="122">
        <v>43774</v>
      </c>
      <c r="M87" s="60" t="s">
        <v>126</v>
      </c>
      <c r="N87" s="60" t="s">
        <v>134</v>
      </c>
      <c r="O87" s="53">
        <v>6</v>
      </c>
      <c r="P87" s="61">
        <v>1870000</v>
      </c>
      <c r="Q87" s="61">
        <v>11220000</v>
      </c>
      <c r="R87" s="62">
        <v>0</v>
      </c>
      <c r="S87" s="62">
        <v>11220000</v>
      </c>
    </row>
    <row r="88" spans="1:19" ht="18" customHeight="1">
      <c r="A88" s="120"/>
      <c r="B88" s="120"/>
      <c r="C88" s="121"/>
      <c r="D88" s="51" t="s">
        <v>312</v>
      </c>
      <c r="E88" s="51" t="s">
        <v>297</v>
      </c>
      <c r="F88" s="121"/>
      <c r="G88" s="121"/>
      <c r="H88" s="124"/>
      <c r="I88" s="121"/>
      <c r="J88" s="121"/>
      <c r="K88" s="121"/>
      <c r="L88" s="122"/>
      <c r="M88" s="60" t="s">
        <v>129</v>
      </c>
      <c r="N88" s="60" t="s">
        <v>130</v>
      </c>
      <c r="O88" s="53">
        <v>1</v>
      </c>
      <c r="P88" s="61">
        <v>2310000</v>
      </c>
      <c r="Q88" s="61">
        <v>2310000</v>
      </c>
      <c r="R88" s="62">
        <v>0</v>
      </c>
      <c r="S88" s="62">
        <v>2310000</v>
      </c>
    </row>
    <row r="89" spans="1:19" ht="18" customHeight="1">
      <c r="A89" s="49">
        <v>29</v>
      </c>
      <c r="B89" s="48" t="s">
        <v>314</v>
      </c>
      <c r="C89" s="51" t="s">
        <v>313</v>
      </c>
      <c r="D89" s="51" t="s">
        <v>311</v>
      </c>
      <c r="E89" s="51" t="s">
        <v>293</v>
      </c>
      <c r="F89" s="51" t="s">
        <v>124</v>
      </c>
      <c r="G89" s="51" t="s">
        <v>123</v>
      </c>
      <c r="H89" s="53" t="s">
        <v>125</v>
      </c>
      <c r="I89" s="51" t="s">
        <v>306</v>
      </c>
      <c r="J89" s="52" t="s">
        <v>292</v>
      </c>
      <c r="K89" s="51" t="s">
        <v>229</v>
      </c>
      <c r="L89" s="68">
        <v>43774</v>
      </c>
      <c r="M89" s="60" t="s">
        <v>126</v>
      </c>
      <c r="N89" s="60" t="s">
        <v>127</v>
      </c>
      <c r="O89" s="53">
        <v>14</v>
      </c>
      <c r="P89" s="61">
        <v>1870000</v>
      </c>
      <c r="Q89" s="61">
        <v>26180000</v>
      </c>
      <c r="R89" s="62">
        <v>0</v>
      </c>
      <c r="S89" s="62">
        <v>26180000</v>
      </c>
    </row>
    <row r="90" spans="1:19" ht="18" customHeight="1">
      <c r="A90" s="120">
        <v>30</v>
      </c>
      <c r="B90" s="120" t="s">
        <v>314</v>
      </c>
      <c r="C90" s="121" t="s">
        <v>313</v>
      </c>
      <c r="D90" s="51" t="s">
        <v>311</v>
      </c>
      <c r="E90" s="51" t="s">
        <v>293</v>
      </c>
      <c r="F90" s="120" t="s">
        <v>139</v>
      </c>
      <c r="G90" s="121" t="s">
        <v>123</v>
      </c>
      <c r="H90" s="124" t="s">
        <v>125</v>
      </c>
      <c r="I90" s="120" t="s">
        <v>307</v>
      </c>
      <c r="J90" s="121" t="s">
        <v>292</v>
      </c>
      <c r="K90" s="121" t="s">
        <v>230</v>
      </c>
      <c r="L90" s="122">
        <v>43774</v>
      </c>
      <c r="M90" s="60" t="s">
        <v>126</v>
      </c>
      <c r="N90" s="60" t="s">
        <v>127</v>
      </c>
      <c r="O90" s="53">
        <v>8</v>
      </c>
      <c r="P90" s="61">
        <v>1870000</v>
      </c>
      <c r="Q90" s="61">
        <v>14960000</v>
      </c>
      <c r="R90" s="62">
        <v>0</v>
      </c>
      <c r="S90" s="62">
        <v>14960000</v>
      </c>
    </row>
    <row r="91" spans="1:19" ht="18" customHeight="1">
      <c r="A91" s="120"/>
      <c r="B91" s="120"/>
      <c r="C91" s="121"/>
      <c r="D91" s="51" t="s">
        <v>312</v>
      </c>
      <c r="E91" s="51" t="s">
        <v>297</v>
      </c>
      <c r="F91" s="120"/>
      <c r="G91" s="121"/>
      <c r="H91" s="124"/>
      <c r="I91" s="120"/>
      <c r="J91" s="121"/>
      <c r="K91" s="121"/>
      <c r="L91" s="122"/>
      <c r="M91" s="60" t="s">
        <v>129</v>
      </c>
      <c r="N91" s="60" t="s">
        <v>130</v>
      </c>
      <c r="O91" s="53">
        <v>1</v>
      </c>
      <c r="P91" s="61">
        <v>2310000</v>
      </c>
      <c r="Q91" s="61">
        <v>2310000</v>
      </c>
      <c r="R91" s="62">
        <v>0</v>
      </c>
      <c r="S91" s="62">
        <v>2310000</v>
      </c>
    </row>
    <row r="92" spans="1:19" ht="18" customHeight="1">
      <c r="A92" s="120">
        <v>31</v>
      </c>
      <c r="B92" s="120" t="s">
        <v>314</v>
      </c>
      <c r="C92" s="121" t="s">
        <v>313</v>
      </c>
      <c r="D92" s="51" t="s">
        <v>311</v>
      </c>
      <c r="E92" s="51" t="s">
        <v>293</v>
      </c>
      <c r="F92" s="121" t="s">
        <v>140</v>
      </c>
      <c r="G92" s="121" t="s">
        <v>123</v>
      </c>
      <c r="H92" s="124" t="s">
        <v>125</v>
      </c>
      <c r="I92" s="121" t="s">
        <v>289</v>
      </c>
      <c r="J92" s="121" t="s">
        <v>292</v>
      </c>
      <c r="K92" s="125" t="s">
        <v>290</v>
      </c>
      <c r="L92" s="122">
        <v>43774</v>
      </c>
      <c r="M92" s="60" t="s">
        <v>126</v>
      </c>
      <c r="N92" s="60" t="s">
        <v>127</v>
      </c>
      <c r="O92" s="53">
        <v>8</v>
      </c>
      <c r="P92" s="61">
        <v>1870000</v>
      </c>
      <c r="Q92" s="61">
        <v>14960000</v>
      </c>
      <c r="R92" s="62">
        <v>0</v>
      </c>
      <c r="S92" s="62">
        <v>14960000</v>
      </c>
    </row>
    <row r="93" spans="1:19" ht="18" customHeight="1">
      <c r="A93" s="120"/>
      <c r="B93" s="120"/>
      <c r="C93" s="121"/>
      <c r="D93" s="51" t="s">
        <v>312</v>
      </c>
      <c r="E93" s="51" t="s">
        <v>297</v>
      </c>
      <c r="F93" s="121"/>
      <c r="G93" s="121"/>
      <c r="H93" s="124"/>
      <c r="I93" s="121"/>
      <c r="J93" s="121"/>
      <c r="K93" s="125"/>
      <c r="L93" s="122"/>
      <c r="M93" s="60" t="s">
        <v>129</v>
      </c>
      <c r="N93" s="60" t="s">
        <v>130</v>
      </c>
      <c r="O93" s="53">
        <v>1</v>
      </c>
      <c r="P93" s="61">
        <v>2310000</v>
      </c>
      <c r="Q93" s="61">
        <v>2310000</v>
      </c>
      <c r="R93" s="62">
        <v>0</v>
      </c>
      <c r="S93" s="62">
        <v>2310000</v>
      </c>
    </row>
    <row r="94" spans="1:19" ht="18" customHeight="1">
      <c r="A94" s="120">
        <v>32</v>
      </c>
      <c r="B94" s="120" t="s">
        <v>314</v>
      </c>
      <c r="C94" s="121" t="s">
        <v>313</v>
      </c>
      <c r="D94" s="51" t="s">
        <v>312</v>
      </c>
      <c r="E94" s="51" t="s">
        <v>293</v>
      </c>
      <c r="F94" s="121" t="s">
        <v>141</v>
      </c>
      <c r="G94" s="121" t="s">
        <v>123</v>
      </c>
      <c r="H94" s="124" t="s">
        <v>125</v>
      </c>
      <c r="I94" s="121" t="s">
        <v>308</v>
      </c>
      <c r="J94" s="121" t="s">
        <v>292</v>
      </c>
      <c r="K94" s="123" t="s">
        <v>232</v>
      </c>
      <c r="L94" s="122">
        <v>43774</v>
      </c>
      <c r="M94" s="60" t="s">
        <v>129</v>
      </c>
      <c r="N94" s="60" t="s">
        <v>142</v>
      </c>
      <c r="O94" s="53">
        <v>1</v>
      </c>
      <c r="P94" s="61">
        <v>2310000</v>
      </c>
      <c r="Q94" s="61">
        <v>2310000</v>
      </c>
      <c r="R94" s="62">
        <v>0</v>
      </c>
      <c r="S94" s="62">
        <v>2310000</v>
      </c>
    </row>
    <row r="95" spans="1:19" ht="18" customHeight="1">
      <c r="A95" s="120"/>
      <c r="B95" s="120"/>
      <c r="C95" s="121"/>
      <c r="D95" s="51" t="s">
        <v>311</v>
      </c>
      <c r="E95" s="51" t="s">
        <v>297</v>
      </c>
      <c r="F95" s="121"/>
      <c r="G95" s="121"/>
      <c r="H95" s="124"/>
      <c r="I95" s="121"/>
      <c r="J95" s="121"/>
      <c r="K95" s="123"/>
      <c r="L95" s="122"/>
      <c r="M95" s="60" t="s">
        <v>126</v>
      </c>
      <c r="N95" s="60" t="s">
        <v>143</v>
      </c>
      <c r="O95" s="53">
        <v>8</v>
      </c>
      <c r="P95" s="61">
        <v>1870000</v>
      </c>
      <c r="Q95" s="61">
        <v>14960000</v>
      </c>
      <c r="R95" s="62">
        <v>0</v>
      </c>
      <c r="S95" s="62">
        <v>14960000</v>
      </c>
    </row>
    <row r="96" spans="1:19" ht="18" customHeight="1">
      <c r="A96" s="120">
        <v>33</v>
      </c>
      <c r="B96" s="120" t="s">
        <v>314</v>
      </c>
      <c r="C96" s="121" t="s">
        <v>313</v>
      </c>
      <c r="D96" s="51" t="s">
        <v>312</v>
      </c>
      <c r="E96" s="51" t="s">
        <v>297</v>
      </c>
      <c r="F96" s="120" t="s">
        <v>144</v>
      </c>
      <c r="G96" s="121" t="s">
        <v>123</v>
      </c>
      <c r="H96" s="124" t="s">
        <v>125</v>
      </c>
      <c r="I96" s="121" t="s">
        <v>309</v>
      </c>
      <c r="J96" s="111" t="s">
        <v>292</v>
      </c>
      <c r="K96" s="125" t="s">
        <v>231</v>
      </c>
      <c r="L96" s="122">
        <v>43774</v>
      </c>
      <c r="M96" s="60" t="s">
        <v>118</v>
      </c>
      <c r="N96" s="60" t="s">
        <v>145</v>
      </c>
      <c r="O96" s="53">
        <v>2</v>
      </c>
      <c r="P96" s="61">
        <v>2310000</v>
      </c>
      <c r="Q96" s="61">
        <v>4620000</v>
      </c>
      <c r="R96" s="62">
        <v>0</v>
      </c>
      <c r="S96" s="62">
        <v>4620000</v>
      </c>
    </row>
    <row r="97" spans="1:19" ht="18" customHeight="1">
      <c r="A97" s="120"/>
      <c r="B97" s="120"/>
      <c r="C97" s="121"/>
      <c r="D97" s="51" t="s">
        <v>311</v>
      </c>
      <c r="E97" s="51" t="s">
        <v>293</v>
      </c>
      <c r="F97" s="120"/>
      <c r="G97" s="121"/>
      <c r="H97" s="124"/>
      <c r="I97" s="121"/>
      <c r="J97" s="112"/>
      <c r="K97" s="125"/>
      <c r="L97" s="122"/>
      <c r="M97" s="60" t="s">
        <v>126</v>
      </c>
      <c r="N97" s="60" t="s">
        <v>127</v>
      </c>
      <c r="O97" s="53">
        <v>3</v>
      </c>
      <c r="P97" s="61">
        <v>1870000</v>
      </c>
      <c r="Q97" s="61">
        <v>5610000</v>
      </c>
      <c r="R97" s="62">
        <v>0</v>
      </c>
      <c r="S97" s="62">
        <v>5610000</v>
      </c>
    </row>
    <row r="98" spans="1:19" ht="41.25" customHeight="1">
      <c r="A98" s="49">
        <v>34</v>
      </c>
      <c r="B98" s="49" t="s">
        <v>287</v>
      </c>
      <c r="C98" s="49" t="s">
        <v>288</v>
      </c>
      <c r="D98" s="63" t="s">
        <v>315</v>
      </c>
      <c r="E98" s="51" t="s">
        <v>310</v>
      </c>
      <c r="F98" s="48" t="s">
        <v>152</v>
      </c>
      <c r="G98" s="48" t="s">
        <v>151</v>
      </c>
      <c r="H98" s="53" t="s">
        <v>153</v>
      </c>
      <c r="I98" s="66" t="s">
        <v>202</v>
      </c>
      <c r="J98" s="59" t="s">
        <v>203</v>
      </c>
      <c r="K98" s="67" t="s">
        <v>234</v>
      </c>
      <c r="L98" s="68">
        <v>43805</v>
      </c>
      <c r="M98" s="60" t="s">
        <v>154</v>
      </c>
      <c r="N98" s="60" t="s">
        <v>155</v>
      </c>
      <c r="O98" s="53">
        <v>15</v>
      </c>
      <c r="P98" s="61">
        <v>5950000</v>
      </c>
      <c r="Q98" s="61">
        <v>89250000</v>
      </c>
      <c r="R98" s="62">
        <v>800000</v>
      </c>
      <c r="S98" s="62">
        <f>SUM(Q98:R98)</f>
        <v>90050000</v>
      </c>
    </row>
    <row r="99" spans="1:19" ht="29.25" customHeight="1">
      <c r="A99" s="70"/>
      <c r="B99" s="113" t="s">
        <v>168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5"/>
      <c r="M99" s="70"/>
      <c r="N99" s="70"/>
      <c r="O99" s="69">
        <f>SUM(O7:O98)</f>
        <v>198</v>
      </c>
      <c r="P99" s="71">
        <f>SUM(P7:P98)</f>
        <v>3520920481</v>
      </c>
      <c r="Q99" s="72">
        <f>SUM(Q7:Q98)</f>
        <v>3762293486</v>
      </c>
      <c r="R99" s="72">
        <f>SUM(R7:R98)</f>
        <v>344779000</v>
      </c>
      <c r="S99" s="72">
        <f>SUM(S7:S98)</f>
        <v>4107072486.000001</v>
      </c>
    </row>
    <row r="101" spans="1:19" ht="18" customHeight="1">
      <c r="D101" s="44"/>
      <c r="E101" s="44"/>
      <c r="F101" s="36"/>
      <c r="G101" s="44"/>
      <c r="H101" s="44"/>
      <c r="I101" s="44"/>
      <c r="J101" s="44"/>
      <c r="N101" s="94" t="s">
        <v>181</v>
      </c>
      <c r="O101" s="95"/>
    </row>
    <row r="102" spans="1:19" ht="18" customHeight="1">
      <c r="D102" s="94" t="s">
        <v>169</v>
      </c>
      <c r="E102" s="94"/>
      <c r="F102" s="94"/>
      <c r="G102" s="94"/>
      <c r="H102" s="44"/>
      <c r="I102" s="44"/>
      <c r="J102" s="44"/>
      <c r="N102" s="44"/>
      <c r="O102" s="45"/>
    </row>
    <row r="103" spans="1:19" ht="18" customHeight="1">
      <c r="D103" s="94" t="s">
        <v>170</v>
      </c>
      <c r="E103" s="94"/>
      <c r="F103" s="94"/>
      <c r="G103" s="94"/>
      <c r="H103" s="44"/>
      <c r="I103" s="44"/>
      <c r="J103" s="44"/>
      <c r="N103" s="94" t="s">
        <v>171</v>
      </c>
      <c r="O103" s="95"/>
    </row>
    <row r="104" spans="1:19" ht="18" customHeight="1">
      <c r="D104" s="44"/>
      <c r="E104" s="44"/>
      <c r="F104" s="36"/>
      <c r="G104" s="44"/>
      <c r="H104" s="44"/>
      <c r="I104" s="44"/>
      <c r="J104" s="44"/>
      <c r="N104" s="44"/>
      <c r="O104" s="45"/>
    </row>
    <row r="105" spans="1:19" ht="18" customHeight="1">
      <c r="D105" s="44"/>
      <c r="E105" s="44"/>
      <c r="F105" s="36"/>
      <c r="G105" s="44"/>
      <c r="H105" s="44"/>
      <c r="I105" s="44"/>
      <c r="J105" s="44"/>
      <c r="N105" s="44"/>
      <c r="O105" s="45"/>
    </row>
    <row r="106" spans="1:19" ht="18" customHeight="1">
      <c r="D106" s="44"/>
      <c r="E106" s="44"/>
      <c r="F106" s="36"/>
      <c r="G106" s="44"/>
      <c r="H106" s="44"/>
      <c r="I106" s="44"/>
      <c r="J106" s="44"/>
      <c r="N106" s="44"/>
      <c r="O106" s="45"/>
    </row>
    <row r="107" spans="1:19" ht="18" customHeight="1">
      <c r="D107" s="98" t="s">
        <v>182</v>
      </c>
      <c r="E107" s="98"/>
      <c r="F107" s="98"/>
      <c r="G107" s="98"/>
      <c r="H107" s="32"/>
      <c r="I107" s="32"/>
      <c r="J107" s="44"/>
      <c r="N107" s="99" t="s">
        <v>172</v>
      </c>
      <c r="O107" s="95"/>
    </row>
    <row r="108" spans="1:19" ht="18" customHeight="1">
      <c r="D108" s="100" t="s">
        <v>183</v>
      </c>
      <c r="E108" s="100"/>
      <c r="F108" s="100"/>
      <c r="G108" s="100"/>
      <c r="H108" s="33"/>
      <c r="I108" s="33"/>
      <c r="J108" s="44"/>
      <c r="N108" s="94" t="s">
        <v>173</v>
      </c>
      <c r="O108" s="95"/>
    </row>
    <row r="109" spans="1:19" ht="18" customHeight="1">
      <c r="D109" s="33"/>
      <c r="E109" s="33"/>
      <c r="F109" s="39"/>
      <c r="G109" s="33"/>
      <c r="H109" s="33"/>
      <c r="I109" s="33"/>
      <c r="J109" s="44"/>
      <c r="K109" s="94"/>
      <c r="L109" s="95"/>
    </row>
    <row r="110" spans="1:19" ht="18" customHeight="1">
      <c r="D110" s="26"/>
      <c r="E110" s="26"/>
      <c r="F110" s="40"/>
      <c r="G110" s="26"/>
      <c r="H110" s="26"/>
      <c r="I110" s="26"/>
      <c r="J110" s="46"/>
      <c r="K110" s="96"/>
      <c r="L110" s="97"/>
    </row>
    <row r="111" spans="1:19" ht="18" customHeight="1">
      <c r="D111" s="27"/>
      <c r="E111" s="27"/>
      <c r="F111" s="34"/>
      <c r="G111" s="27"/>
      <c r="H111" s="27"/>
      <c r="I111" s="27"/>
      <c r="J111" s="46"/>
      <c r="K111" s="46"/>
      <c r="L111" s="47"/>
    </row>
  </sheetData>
  <mergeCells count="280">
    <mergeCell ref="R55:R59"/>
    <mergeCell ref="R60:R63"/>
    <mergeCell ref="H55:H59"/>
    <mergeCell ref="H7:H10"/>
    <mergeCell ref="H11:H14"/>
    <mergeCell ref="H15:H17"/>
    <mergeCell ref="H18:H21"/>
    <mergeCell ref="H24:H27"/>
    <mergeCell ref="H28:H31"/>
    <mergeCell ref="H60:H63"/>
    <mergeCell ref="R7:R10"/>
    <mergeCell ref="R11:R14"/>
    <mergeCell ref="R15:R17"/>
    <mergeCell ref="R18:R21"/>
    <mergeCell ref="R24:R27"/>
    <mergeCell ref="R28:R31"/>
    <mergeCell ref="R32:R36"/>
    <mergeCell ref="R37:R41"/>
    <mergeCell ref="H32:H36"/>
    <mergeCell ref="H37:H41"/>
    <mergeCell ref="H42:H45"/>
    <mergeCell ref="H46:H50"/>
    <mergeCell ref="H51:H54"/>
    <mergeCell ref="R42:R45"/>
    <mergeCell ref="R46:R50"/>
    <mergeCell ref="R51:R54"/>
    <mergeCell ref="I32:I36"/>
    <mergeCell ref="J32:J36"/>
    <mergeCell ref="I37:I41"/>
    <mergeCell ref="J37:J41"/>
    <mergeCell ref="I28:I31"/>
    <mergeCell ref="J28:J31"/>
    <mergeCell ref="F18:F21"/>
    <mergeCell ref="A1:L1"/>
    <mergeCell ref="A2:L2"/>
    <mergeCell ref="A3:L3"/>
    <mergeCell ref="A4:L4"/>
    <mergeCell ref="I5:J5"/>
    <mergeCell ref="K5:L5"/>
    <mergeCell ref="I7:I10"/>
    <mergeCell ref="J7:J10"/>
    <mergeCell ref="I18:I21"/>
    <mergeCell ref="J18:J21"/>
    <mergeCell ref="I24:I27"/>
    <mergeCell ref="J24:J27"/>
    <mergeCell ref="I11:I14"/>
    <mergeCell ref="J11:J14"/>
    <mergeCell ref="I15:I17"/>
    <mergeCell ref="J15:J17"/>
    <mergeCell ref="F7:F10"/>
    <mergeCell ref="G7:G10"/>
    <mergeCell ref="F11:F14"/>
    <mergeCell ref="G11:G14"/>
    <mergeCell ref="F15:F17"/>
    <mergeCell ref="G15:G17"/>
    <mergeCell ref="J55:J59"/>
    <mergeCell ref="I60:I63"/>
    <mergeCell ref="J60:J63"/>
    <mergeCell ref="F51:F54"/>
    <mergeCell ref="G51:G54"/>
    <mergeCell ref="J42:J45"/>
    <mergeCell ref="I46:I50"/>
    <mergeCell ref="J46:J50"/>
    <mergeCell ref="I51:I54"/>
    <mergeCell ref="J51:J54"/>
    <mergeCell ref="I42:I45"/>
    <mergeCell ref="I55:I59"/>
    <mergeCell ref="F46:F50"/>
    <mergeCell ref="G46:G50"/>
    <mergeCell ref="F42:F45"/>
    <mergeCell ref="G42:G45"/>
    <mergeCell ref="F37:F41"/>
    <mergeCell ref="G37:G41"/>
    <mergeCell ref="R64:R67"/>
    <mergeCell ref="B7:B10"/>
    <mergeCell ref="C7:C10"/>
    <mergeCell ref="B11:B14"/>
    <mergeCell ref="C11:C14"/>
    <mergeCell ref="B18:B21"/>
    <mergeCell ref="C18:C21"/>
    <mergeCell ref="B24:B27"/>
    <mergeCell ref="C24:C27"/>
    <mergeCell ref="B28:B31"/>
    <mergeCell ref="C28:C31"/>
    <mergeCell ref="B32:B35"/>
    <mergeCell ref="C32:C35"/>
    <mergeCell ref="F64:F67"/>
    <mergeCell ref="G64:G67"/>
    <mergeCell ref="H64:H67"/>
    <mergeCell ref="I64:I67"/>
    <mergeCell ref="J64:J67"/>
    <mergeCell ref="F32:F36"/>
    <mergeCell ref="G32:G36"/>
    <mergeCell ref="F55:F59"/>
    <mergeCell ref="G55:G59"/>
    <mergeCell ref="F60:F63"/>
    <mergeCell ref="G60:G63"/>
    <mergeCell ref="F84:F85"/>
    <mergeCell ref="G84:G85"/>
    <mergeCell ref="H87:H88"/>
    <mergeCell ref="B15:B17"/>
    <mergeCell ref="C15:C17"/>
    <mergeCell ref="B64:B67"/>
    <mergeCell ref="C64:C67"/>
    <mergeCell ref="C55:C59"/>
    <mergeCell ref="B55:B59"/>
    <mergeCell ref="B46:B50"/>
    <mergeCell ref="C46:C50"/>
    <mergeCell ref="B51:B54"/>
    <mergeCell ref="C51:C54"/>
    <mergeCell ref="B60:B63"/>
    <mergeCell ref="C60:C63"/>
    <mergeCell ref="B42:B45"/>
    <mergeCell ref="C42:C45"/>
    <mergeCell ref="B37:B41"/>
    <mergeCell ref="C37:C41"/>
    <mergeCell ref="G18:G21"/>
    <mergeCell ref="F24:F27"/>
    <mergeCell ref="G24:G27"/>
    <mergeCell ref="F28:F31"/>
    <mergeCell ref="G28:G31"/>
    <mergeCell ref="G78:G79"/>
    <mergeCell ref="G81:G83"/>
    <mergeCell ref="I78:I79"/>
    <mergeCell ref="J78:J79"/>
    <mergeCell ref="K78:K79"/>
    <mergeCell ref="J69:J70"/>
    <mergeCell ref="K69:K70"/>
    <mergeCell ref="F71:F72"/>
    <mergeCell ref="H71:H72"/>
    <mergeCell ref="I71:I72"/>
    <mergeCell ref="G71:G72"/>
    <mergeCell ref="J71:J72"/>
    <mergeCell ref="F69:F70"/>
    <mergeCell ref="G69:G70"/>
    <mergeCell ref="H69:H70"/>
    <mergeCell ref="I69:I70"/>
    <mergeCell ref="F74:F77"/>
    <mergeCell ref="G74:G77"/>
    <mergeCell ref="H74:H77"/>
    <mergeCell ref="I74:I77"/>
    <mergeCell ref="F81:F83"/>
    <mergeCell ref="F78:F79"/>
    <mergeCell ref="J87:J88"/>
    <mergeCell ref="K87:K88"/>
    <mergeCell ref="J84:J85"/>
    <mergeCell ref="K84:K85"/>
    <mergeCell ref="H81:H82"/>
    <mergeCell ref="I81:I82"/>
    <mergeCell ref="K81:K82"/>
    <mergeCell ref="J74:J77"/>
    <mergeCell ref="K74:K77"/>
    <mergeCell ref="H78:H79"/>
    <mergeCell ref="H84:H85"/>
    <mergeCell ref="I84:I85"/>
    <mergeCell ref="F96:F97"/>
    <mergeCell ref="G96:G97"/>
    <mergeCell ref="H96:H97"/>
    <mergeCell ref="I96:I97"/>
    <mergeCell ref="K96:K97"/>
    <mergeCell ref="L96:L97"/>
    <mergeCell ref="F94:F95"/>
    <mergeCell ref="G94:G95"/>
    <mergeCell ref="H94:H95"/>
    <mergeCell ref="I94:I95"/>
    <mergeCell ref="J94:J95"/>
    <mergeCell ref="L69:L70"/>
    <mergeCell ref="E74:E77"/>
    <mergeCell ref="L92:L93"/>
    <mergeCell ref="L90:L91"/>
    <mergeCell ref="L87:L88"/>
    <mergeCell ref="L84:L85"/>
    <mergeCell ref="L81:L82"/>
    <mergeCell ref="K94:K95"/>
    <mergeCell ref="L94:L95"/>
    <mergeCell ref="K90:K91"/>
    <mergeCell ref="F92:F93"/>
    <mergeCell ref="G92:G93"/>
    <mergeCell ref="H92:H93"/>
    <mergeCell ref="I92:I93"/>
    <mergeCell ref="J92:J93"/>
    <mergeCell ref="K92:K93"/>
    <mergeCell ref="H90:H91"/>
    <mergeCell ref="F90:F91"/>
    <mergeCell ref="G90:G91"/>
    <mergeCell ref="I90:I91"/>
    <mergeCell ref="J90:J91"/>
    <mergeCell ref="F87:F88"/>
    <mergeCell ref="G87:G88"/>
    <mergeCell ref="I87:I88"/>
    <mergeCell ref="A7:A10"/>
    <mergeCell ref="A11:A14"/>
    <mergeCell ref="A15:A17"/>
    <mergeCell ref="A18:A21"/>
    <mergeCell ref="A24:A27"/>
    <mergeCell ref="C94:C95"/>
    <mergeCell ref="C96:C97"/>
    <mergeCell ref="B81:B83"/>
    <mergeCell ref="B78:B79"/>
    <mergeCell ref="B74:B77"/>
    <mergeCell ref="B84:B85"/>
    <mergeCell ref="B87:B88"/>
    <mergeCell ref="B90:B91"/>
    <mergeCell ref="B92:B93"/>
    <mergeCell ref="B94:B95"/>
    <mergeCell ref="B96:B97"/>
    <mergeCell ref="C81:C83"/>
    <mergeCell ref="C84:C85"/>
    <mergeCell ref="C87:C88"/>
    <mergeCell ref="C90:C91"/>
    <mergeCell ref="C92:C93"/>
    <mergeCell ref="C74:C77"/>
    <mergeCell ref="C71:C72"/>
    <mergeCell ref="C69:C70"/>
    <mergeCell ref="A51:A54"/>
    <mergeCell ref="A55:A59"/>
    <mergeCell ref="A60:A63"/>
    <mergeCell ref="A64:A67"/>
    <mergeCell ref="A69:A70"/>
    <mergeCell ref="A28:A31"/>
    <mergeCell ref="A32:A35"/>
    <mergeCell ref="A37:A41"/>
    <mergeCell ref="A42:A45"/>
    <mergeCell ref="A46:A50"/>
    <mergeCell ref="A87:A88"/>
    <mergeCell ref="A90:A91"/>
    <mergeCell ref="A92:A93"/>
    <mergeCell ref="A94:A95"/>
    <mergeCell ref="A96:A97"/>
    <mergeCell ref="A71:A72"/>
    <mergeCell ref="A74:A77"/>
    <mergeCell ref="A78:A79"/>
    <mergeCell ref="A81:A83"/>
    <mergeCell ref="A84:A85"/>
    <mergeCell ref="K28:K31"/>
    <mergeCell ref="K32:K36"/>
    <mergeCell ref="K37:K41"/>
    <mergeCell ref="K42:K45"/>
    <mergeCell ref="K46:K50"/>
    <mergeCell ref="K7:K10"/>
    <mergeCell ref="K11:K14"/>
    <mergeCell ref="K15:K17"/>
    <mergeCell ref="K18:K21"/>
    <mergeCell ref="K24:K27"/>
    <mergeCell ref="L7:L10"/>
    <mergeCell ref="L11:L14"/>
    <mergeCell ref="L15:L17"/>
    <mergeCell ref="L18:L21"/>
    <mergeCell ref="L24:L27"/>
    <mergeCell ref="L28:L31"/>
    <mergeCell ref="L32:L36"/>
    <mergeCell ref="L60:L63"/>
    <mergeCell ref="L55:L59"/>
    <mergeCell ref="L51:L54"/>
    <mergeCell ref="L46:L50"/>
    <mergeCell ref="L42:L45"/>
    <mergeCell ref="K110:L110"/>
    <mergeCell ref="J96:J97"/>
    <mergeCell ref="B99:L99"/>
    <mergeCell ref="D107:G107"/>
    <mergeCell ref="N107:O107"/>
    <mergeCell ref="D108:G108"/>
    <mergeCell ref="N108:O108"/>
    <mergeCell ref="K109:L109"/>
    <mergeCell ref="L37:L41"/>
    <mergeCell ref="L64:L67"/>
    <mergeCell ref="N101:O101"/>
    <mergeCell ref="D102:G102"/>
    <mergeCell ref="D103:G103"/>
    <mergeCell ref="N103:O103"/>
    <mergeCell ref="K64:K67"/>
    <mergeCell ref="K60:K63"/>
    <mergeCell ref="K55:K59"/>
    <mergeCell ref="K51:K54"/>
    <mergeCell ref="C78:C79"/>
    <mergeCell ref="B71:B72"/>
    <mergeCell ref="B69:B70"/>
    <mergeCell ref="L78:L79"/>
    <mergeCell ref="L74:L77"/>
    <mergeCell ref="L71:L72"/>
  </mergeCells>
  <pageMargins left="0.2" right="0.2" top="0.25" bottom="0.25" header="0.3" footer="0.3"/>
  <pageSetup paperSize="5" scale="7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view="pageBreakPreview" topLeftCell="A59" zoomScale="60" zoomScaleNormal="70" workbookViewId="0">
      <selection activeCell="H102" sqref="H10:H102"/>
    </sheetView>
  </sheetViews>
  <sheetFormatPr defaultColWidth="9" defaultRowHeight="15.75"/>
  <cols>
    <col min="1" max="1" width="2.75" style="24" bestFit="1" customWidth="1"/>
    <col min="2" max="2" width="10" style="24" customWidth="1"/>
    <col min="3" max="3" width="5" style="24" customWidth="1"/>
    <col min="4" max="4" width="20" style="34" customWidth="1"/>
    <col min="5" max="6" width="30" style="24" customWidth="1"/>
    <col min="7" max="7" width="36.5" style="24" customWidth="1"/>
    <col min="8" max="8" width="10" style="4" customWidth="1"/>
    <col min="9" max="9" width="18.375" style="24" customWidth="1"/>
    <col min="10" max="10" width="19.625" style="24" customWidth="1"/>
    <col min="11" max="11" width="19.125" style="43" customWidth="1"/>
    <col min="12" max="12" width="20.5" style="24" customWidth="1"/>
    <col min="13" max="13" width="9" style="24"/>
    <col min="14" max="14" width="13.625" style="24" bestFit="1" customWidth="1"/>
    <col min="15" max="15" width="16.125" style="24" customWidth="1"/>
    <col min="16" max="16384" width="9" style="24"/>
  </cols>
  <sheetData>
    <row r="1" spans="1:15">
      <c r="A1" s="4"/>
      <c r="B1" s="4"/>
      <c r="C1" s="4"/>
      <c r="E1" s="4"/>
      <c r="F1" s="4"/>
    </row>
    <row r="2" spans="1:15" ht="21">
      <c r="A2" s="106" t="s">
        <v>176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5" ht="21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5" ht="21">
      <c r="A4" s="106" t="s">
        <v>174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5" ht="21">
      <c r="A5" s="106" t="s">
        <v>175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5">
      <c r="B6" s="25"/>
      <c r="C6" s="25"/>
      <c r="D6" s="110"/>
      <c r="E6" s="110"/>
      <c r="F6" s="110"/>
      <c r="G6" s="110"/>
      <c r="H6" s="110"/>
      <c r="I6" s="110"/>
      <c r="J6" s="110"/>
      <c r="K6" s="110"/>
      <c r="L6" s="110"/>
    </row>
    <row r="7" spans="1:15">
      <c r="B7" s="25"/>
      <c r="C7" s="25"/>
      <c r="D7" s="37"/>
    </row>
    <row r="8" spans="1:15">
      <c r="A8" s="91" t="s">
        <v>0</v>
      </c>
      <c r="B8" s="91" t="s">
        <v>1</v>
      </c>
      <c r="C8" s="91"/>
      <c r="D8" s="91"/>
      <c r="E8" s="91" t="s">
        <v>2</v>
      </c>
      <c r="F8" s="91" t="s">
        <v>3</v>
      </c>
      <c r="G8" s="91" t="s">
        <v>4</v>
      </c>
      <c r="H8" s="91" t="s">
        <v>5</v>
      </c>
      <c r="I8" s="91" t="s">
        <v>6</v>
      </c>
      <c r="J8" s="92" t="s">
        <v>7</v>
      </c>
      <c r="K8" s="93" t="s">
        <v>8</v>
      </c>
      <c r="L8" s="91" t="s">
        <v>9</v>
      </c>
    </row>
    <row r="9" spans="1:15">
      <c r="A9" s="91"/>
      <c r="B9" s="91" t="s">
        <v>10</v>
      </c>
      <c r="C9" s="91"/>
      <c r="D9" s="35" t="s">
        <v>11</v>
      </c>
      <c r="E9" s="91"/>
      <c r="F9" s="91"/>
      <c r="G9" s="91"/>
      <c r="H9" s="91"/>
      <c r="I9" s="91"/>
      <c r="J9" s="91"/>
      <c r="K9" s="93"/>
      <c r="L9" s="91"/>
      <c r="O9" s="1">
        <v>67950872.170000002</v>
      </c>
    </row>
    <row r="10" spans="1:15">
      <c r="A10" s="73">
        <v>1</v>
      </c>
      <c r="B10" s="76" t="s">
        <v>17</v>
      </c>
      <c r="C10" s="77"/>
      <c r="D10" s="82" t="s">
        <v>18</v>
      </c>
      <c r="E10" s="107" t="s">
        <v>19</v>
      </c>
      <c r="F10" s="7" t="s">
        <v>12</v>
      </c>
      <c r="G10" s="7" t="s">
        <v>20</v>
      </c>
      <c r="H10" s="41">
        <v>1</v>
      </c>
      <c r="I10" s="8">
        <v>61350000</v>
      </c>
      <c r="J10" s="9">
        <v>61350000</v>
      </c>
      <c r="K10" s="85">
        <f>10860000+11430000</f>
        <v>22290000</v>
      </c>
      <c r="L10" s="1">
        <v>67950872.170000002</v>
      </c>
      <c r="O10" s="1">
        <v>53164496.57</v>
      </c>
    </row>
    <row r="11" spans="1:15">
      <c r="A11" s="74"/>
      <c r="B11" s="78"/>
      <c r="C11" s="79"/>
      <c r="D11" s="83"/>
      <c r="E11" s="108"/>
      <c r="F11" s="7" t="s">
        <v>21</v>
      </c>
      <c r="G11" s="7" t="s">
        <v>22</v>
      </c>
      <c r="H11" s="41">
        <v>1</v>
      </c>
      <c r="I11" s="8">
        <v>48000000</v>
      </c>
      <c r="J11" s="9">
        <v>48000000</v>
      </c>
      <c r="K11" s="86"/>
      <c r="L11" s="1">
        <v>53164496.57</v>
      </c>
      <c r="O11" s="1">
        <v>46553521.329999998</v>
      </c>
    </row>
    <row r="12" spans="1:15">
      <c r="A12" s="74"/>
      <c r="B12" s="78"/>
      <c r="C12" s="79"/>
      <c r="D12" s="83"/>
      <c r="E12" s="108"/>
      <c r="F12" s="7" t="s">
        <v>12</v>
      </c>
      <c r="G12" s="7" t="s">
        <v>23</v>
      </c>
      <c r="H12" s="41">
        <v>1</v>
      </c>
      <c r="I12" s="8">
        <v>61350000</v>
      </c>
      <c r="J12" s="9">
        <v>55787078</v>
      </c>
      <c r="K12" s="86"/>
      <c r="L12" s="1">
        <v>61789414.93</v>
      </c>
      <c r="O12" s="1">
        <v>61789414.93</v>
      </c>
    </row>
    <row r="13" spans="1:15">
      <c r="A13" s="75"/>
      <c r="B13" s="80"/>
      <c r="C13" s="81"/>
      <c r="D13" s="84"/>
      <c r="E13" s="109"/>
      <c r="F13" s="7" t="s">
        <v>21</v>
      </c>
      <c r="G13" s="7" t="s">
        <v>24</v>
      </c>
      <c r="H13" s="41">
        <v>1</v>
      </c>
      <c r="I13" s="8">
        <v>48000000</v>
      </c>
      <c r="J13" s="9">
        <v>42053227</v>
      </c>
      <c r="K13" s="87"/>
      <c r="L13" s="1">
        <v>46553521.329999998</v>
      </c>
    </row>
    <row r="14" spans="1:15" ht="25.5">
      <c r="A14" s="73">
        <v>2</v>
      </c>
      <c r="B14" s="76" t="s">
        <v>25</v>
      </c>
      <c r="C14" s="77"/>
      <c r="D14" s="82" t="s">
        <v>26</v>
      </c>
      <c r="E14" s="88" t="s">
        <v>27</v>
      </c>
      <c r="F14" s="7" t="s">
        <v>12</v>
      </c>
      <c r="G14" s="7" t="s">
        <v>28</v>
      </c>
      <c r="H14" s="20">
        <v>1</v>
      </c>
      <c r="I14" s="10">
        <v>42600000</v>
      </c>
      <c r="J14" s="11">
        <v>42600000</v>
      </c>
      <c r="K14" s="85">
        <f>10640000+10880000</f>
        <v>21520000</v>
      </c>
      <c r="L14" s="1">
        <v>46811853.350000001</v>
      </c>
      <c r="N14" s="24">
        <v>46553521.329999998</v>
      </c>
    </row>
    <row r="15" spans="1:15">
      <c r="A15" s="74"/>
      <c r="B15" s="78"/>
      <c r="C15" s="79"/>
      <c r="D15" s="83"/>
      <c r="E15" s="89"/>
      <c r="F15" s="7" t="s">
        <v>12</v>
      </c>
      <c r="G15" s="7" t="s">
        <v>29</v>
      </c>
      <c r="H15" s="20">
        <v>1</v>
      </c>
      <c r="I15" s="11">
        <v>42600000</v>
      </c>
      <c r="J15" s="11">
        <v>42600000</v>
      </c>
      <c r="K15" s="86"/>
      <c r="L15" s="1">
        <v>46811853.350000001</v>
      </c>
    </row>
    <row r="16" spans="1:15">
      <c r="A16" s="74"/>
      <c r="B16" s="78"/>
      <c r="C16" s="79"/>
      <c r="D16" s="83"/>
      <c r="E16" s="89"/>
      <c r="F16" s="7" t="s">
        <v>21</v>
      </c>
      <c r="G16" s="7" t="s">
        <v>30</v>
      </c>
      <c r="H16" s="20">
        <v>1</v>
      </c>
      <c r="I16" s="11">
        <v>89860000</v>
      </c>
      <c r="J16" s="11">
        <v>89860000</v>
      </c>
      <c r="K16" s="86"/>
      <c r="L16" s="1">
        <v>98744439.950000003</v>
      </c>
    </row>
    <row r="17" spans="1:14" ht="25.5">
      <c r="A17" s="75"/>
      <c r="B17" s="80"/>
      <c r="C17" s="81"/>
      <c r="D17" s="84"/>
      <c r="E17" s="90"/>
      <c r="F17" s="7" t="s">
        <v>12</v>
      </c>
      <c r="G17" s="7" t="s">
        <v>31</v>
      </c>
      <c r="H17" s="20">
        <v>1</v>
      </c>
      <c r="I17" s="11">
        <v>42600000</v>
      </c>
      <c r="J17" s="11">
        <v>42600000</v>
      </c>
      <c r="K17" s="87"/>
      <c r="L17" s="1">
        <v>46811853.350000001</v>
      </c>
    </row>
    <row r="18" spans="1:14">
      <c r="A18" s="73">
        <v>3</v>
      </c>
      <c r="B18" s="76" t="s">
        <v>32</v>
      </c>
      <c r="C18" s="77"/>
      <c r="D18" s="82" t="s">
        <v>33</v>
      </c>
      <c r="E18" s="88" t="s">
        <v>34</v>
      </c>
      <c r="F18" s="7" t="s">
        <v>12</v>
      </c>
      <c r="G18" s="7" t="s">
        <v>35</v>
      </c>
      <c r="H18" s="20">
        <v>1</v>
      </c>
      <c r="I18" s="11">
        <v>35000000</v>
      </c>
      <c r="J18" s="11">
        <v>35000000</v>
      </c>
      <c r="K18" s="85">
        <f>9780000+11055000</f>
        <v>20835000</v>
      </c>
      <c r="L18" s="1">
        <v>38039342.259999998</v>
      </c>
    </row>
    <row r="19" spans="1:14">
      <c r="A19" s="74"/>
      <c r="B19" s="78"/>
      <c r="C19" s="79"/>
      <c r="D19" s="83"/>
      <c r="E19" s="89"/>
      <c r="F19" s="7" t="s">
        <v>12</v>
      </c>
      <c r="G19" s="7" t="s">
        <v>36</v>
      </c>
      <c r="H19" s="20">
        <v>1</v>
      </c>
      <c r="I19" s="11">
        <v>101025000</v>
      </c>
      <c r="J19" s="11">
        <v>101025000</v>
      </c>
      <c r="K19" s="86"/>
      <c r="L19" s="1">
        <v>109797844.33</v>
      </c>
    </row>
    <row r="20" spans="1:14" ht="25.5">
      <c r="A20" s="75"/>
      <c r="B20" s="80"/>
      <c r="C20" s="81"/>
      <c r="D20" s="84"/>
      <c r="E20" s="90"/>
      <c r="F20" s="7" t="s">
        <v>37</v>
      </c>
      <c r="G20" s="7" t="s">
        <v>38</v>
      </c>
      <c r="H20" s="20">
        <v>1</v>
      </c>
      <c r="I20" s="11">
        <v>84730000</v>
      </c>
      <c r="J20" s="11">
        <v>84730000</v>
      </c>
      <c r="K20" s="87"/>
      <c r="L20" s="1">
        <v>92087813.409999996</v>
      </c>
    </row>
    <row r="21" spans="1:14" ht="25.5">
      <c r="A21" s="73">
        <v>4</v>
      </c>
      <c r="B21" s="76" t="s">
        <v>32</v>
      </c>
      <c r="C21" s="77"/>
      <c r="D21" s="82" t="s">
        <v>39</v>
      </c>
      <c r="E21" s="88" t="s">
        <v>40</v>
      </c>
      <c r="F21" s="7" t="s">
        <v>12</v>
      </c>
      <c r="G21" s="7" t="s">
        <v>41</v>
      </c>
      <c r="H21" s="20">
        <v>1</v>
      </c>
      <c r="I21" s="11">
        <v>58000000</v>
      </c>
      <c r="J21" s="11">
        <v>58000000</v>
      </c>
      <c r="K21" s="85">
        <f>10410000+10725000</f>
        <v>21135000</v>
      </c>
      <c r="L21" s="1">
        <v>63532225.299999997</v>
      </c>
    </row>
    <row r="22" spans="1:14">
      <c r="A22" s="74"/>
      <c r="B22" s="78"/>
      <c r="C22" s="79"/>
      <c r="D22" s="83"/>
      <c r="E22" s="89"/>
      <c r="F22" s="7" t="s">
        <v>42</v>
      </c>
      <c r="G22" s="7" t="s">
        <v>43</v>
      </c>
      <c r="H22" s="20">
        <v>1</v>
      </c>
      <c r="I22" s="11">
        <v>48900000</v>
      </c>
      <c r="J22" s="11">
        <v>48900000</v>
      </c>
      <c r="K22" s="86"/>
      <c r="L22" s="1">
        <v>53564238.229999997</v>
      </c>
    </row>
    <row r="23" spans="1:14" ht="25.5">
      <c r="A23" s="74"/>
      <c r="B23" s="78"/>
      <c r="C23" s="79"/>
      <c r="D23" s="83"/>
      <c r="E23" s="89"/>
      <c r="F23" s="7" t="s">
        <v>44</v>
      </c>
      <c r="G23" s="7" t="s">
        <v>45</v>
      </c>
      <c r="H23" s="20">
        <v>1</v>
      </c>
      <c r="I23" s="11">
        <v>54700000</v>
      </c>
      <c r="J23" s="11">
        <v>54700000</v>
      </c>
      <c r="K23" s="86"/>
      <c r="L23" s="1">
        <v>59917460.759999998</v>
      </c>
    </row>
    <row r="24" spans="1:14" ht="25.5">
      <c r="A24" s="75"/>
      <c r="B24" s="80"/>
      <c r="C24" s="81"/>
      <c r="D24" s="84"/>
      <c r="E24" s="90"/>
      <c r="F24" s="7" t="s">
        <v>21</v>
      </c>
      <c r="G24" s="7" t="s">
        <v>46</v>
      </c>
      <c r="H24" s="20">
        <v>1</v>
      </c>
      <c r="I24" s="11">
        <v>55000000</v>
      </c>
      <c r="J24" s="11">
        <v>55000000</v>
      </c>
      <c r="K24" s="87"/>
      <c r="L24" s="1">
        <v>60246075.710000001</v>
      </c>
    </row>
    <row r="25" spans="1:14" ht="38.25">
      <c r="A25" s="21">
        <v>5</v>
      </c>
      <c r="B25" s="101" t="s">
        <v>47</v>
      </c>
      <c r="C25" s="102"/>
      <c r="D25" s="38" t="s">
        <v>48</v>
      </c>
      <c r="E25" s="7" t="s">
        <v>49</v>
      </c>
      <c r="F25" s="7" t="s">
        <v>50</v>
      </c>
      <c r="G25" s="7" t="s">
        <v>51</v>
      </c>
      <c r="H25" s="20">
        <v>1</v>
      </c>
      <c r="I25" s="11">
        <v>72834600</v>
      </c>
      <c r="J25" s="11">
        <f>I25</f>
        <v>72834600</v>
      </c>
      <c r="K25" s="22"/>
      <c r="L25" s="1">
        <v>79950000</v>
      </c>
      <c r="N25" s="24">
        <v>27350000</v>
      </c>
    </row>
    <row r="26" spans="1:14" ht="38.25">
      <c r="A26" s="21">
        <v>6</v>
      </c>
      <c r="B26" s="101" t="s">
        <v>47</v>
      </c>
      <c r="C26" s="102"/>
      <c r="D26" s="38" t="s">
        <v>13</v>
      </c>
      <c r="E26" s="7" t="s">
        <v>52</v>
      </c>
      <c r="F26" s="7" t="s">
        <v>14</v>
      </c>
      <c r="G26" s="7" t="s">
        <v>53</v>
      </c>
      <c r="H26" s="20">
        <v>1</v>
      </c>
      <c r="I26" s="11">
        <v>182913000</v>
      </c>
      <c r="J26" s="11">
        <f>I26</f>
        <v>182913000</v>
      </c>
      <c r="K26" s="22">
        <f>24950000+2400000</f>
        <v>27350000</v>
      </c>
      <c r="L26" s="1">
        <v>203147600</v>
      </c>
    </row>
    <row r="27" spans="1:14">
      <c r="A27" s="73">
        <v>7</v>
      </c>
      <c r="B27" s="76" t="s">
        <v>54</v>
      </c>
      <c r="C27" s="77"/>
      <c r="D27" s="82" t="s">
        <v>15</v>
      </c>
      <c r="E27" s="88" t="s">
        <v>55</v>
      </c>
      <c r="F27" s="7" t="s">
        <v>12</v>
      </c>
      <c r="G27" s="7" t="s">
        <v>56</v>
      </c>
      <c r="H27" s="20">
        <v>1</v>
      </c>
      <c r="I27" s="11">
        <v>48635000</v>
      </c>
      <c r="J27" s="11">
        <v>48635000</v>
      </c>
      <c r="K27" s="85">
        <f>10640000+10500000</f>
        <v>21140000</v>
      </c>
      <c r="L27" s="1">
        <v>53457551.649999999</v>
      </c>
    </row>
    <row r="28" spans="1:14">
      <c r="A28" s="74"/>
      <c r="B28" s="78"/>
      <c r="C28" s="79"/>
      <c r="D28" s="83"/>
      <c r="E28" s="89"/>
      <c r="F28" s="7" t="s">
        <v>12</v>
      </c>
      <c r="G28" s="7" t="s">
        <v>57</v>
      </c>
      <c r="H28" s="20">
        <v>1</v>
      </c>
      <c r="I28" s="11">
        <v>48635000</v>
      </c>
      <c r="J28" s="11">
        <v>48635000</v>
      </c>
      <c r="K28" s="86"/>
      <c r="L28" s="1">
        <v>53457551.649999999</v>
      </c>
    </row>
    <row r="29" spans="1:14">
      <c r="A29" s="74"/>
      <c r="B29" s="78"/>
      <c r="C29" s="79"/>
      <c r="D29" s="83"/>
      <c r="E29" s="89"/>
      <c r="F29" s="7" t="s">
        <v>12</v>
      </c>
      <c r="G29" s="7" t="s">
        <v>58</v>
      </c>
      <c r="H29" s="20">
        <v>1</v>
      </c>
      <c r="I29" s="11">
        <v>48635000</v>
      </c>
      <c r="J29" s="11">
        <v>48635000</v>
      </c>
      <c r="K29" s="86"/>
      <c r="L29" s="1">
        <v>53457551.649999999</v>
      </c>
    </row>
    <row r="30" spans="1:14">
      <c r="A30" s="75"/>
      <c r="B30" s="80"/>
      <c r="C30" s="81"/>
      <c r="D30" s="84"/>
      <c r="E30" s="90"/>
      <c r="F30" s="7" t="s">
        <v>21</v>
      </c>
      <c r="G30" s="7" t="s">
        <v>59</v>
      </c>
      <c r="H30" s="20">
        <v>1</v>
      </c>
      <c r="I30" s="11">
        <v>67290000</v>
      </c>
      <c r="J30" s="11">
        <v>67290000</v>
      </c>
      <c r="K30" s="87"/>
      <c r="L30" s="1">
        <v>73962345.049999997</v>
      </c>
    </row>
    <row r="31" spans="1:14">
      <c r="A31" s="73">
        <v>8</v>
      </c>
      <c r="B31" s="76" t="s">
        <v>54</v>
      </c>
      <c r="C31" s="77"/>
      <c r="D31" s="82" t="s">
        <v>60</v>
      </c>
      <c r="E31" s="88" t="s">
        <v>61</v>
      </c>
      <c r="F31" s="7" t="s">
        <v>12</v>
      </c>
      <c r="G31" s="7" t="s">
        <v>62</v>
      </c>
      <c r="H31" s="20">
        <v>1</v>
      </c>
      <c r="I31" s="11">
        <v>64260000</v>
      </c>
      <c r="J31" s="11">
        <v>64260000</v>
      </c>
      <c r="K31" s="85">
        <f>10640000+11550000</f>
        <v>22190000</v>
      </c>
      <c r="L31" s="1">
        <v>70429649.530000001</v>
      </c>
    </row>
    <row r="32" spans="1:14">
      <c r="A32" s="74"/>
      <c r="B32" s="78"/>
      <c r="C32" s="79"/>
      <c r="D32" s="83"/>
      <c r="E32" s="89"/>
      <c r="F32" s="7" t="s">
        <v>12</v>
      </c>
      <c r="G32" s="7" t="s">
        <v>63</v>
      </c>
      <c r="H32" s="20">
        <v>1</v>
      </c>
      <c r="I32" s="11">
        <v>66860000</v>
      </c>
      <c r="J32" s="11">
        <v>66860000</v>
      </c>
      <c r="K32" s="86"/>
      <c r="L32" s="1">
        <v>73279277.430000007</v>
      </c>
    </row>
    <row r="33" spans="1:12">
      <c r="A33" s="74"/>
      <c r="B33" s="78"/>
      <c r="C33" s="79"/>
      <c r="D33" s="83"/>
      <c r="E33" s="89"/>
      <c r="F33" s="7" t="s">
        <v>21</v>
      </c>
      <c r="G33" s="7" t="s">
        <v>64</v>
      </c>
      <c r="H33" s="20">
        <v>1</v>
      </c>
      <c r="I33" s="11">
        <v>50000000</v>
      </c>
      <c r="J33" s="11">
        <v>50000000</v>
      </c>
      <c r="K33" s="86"/>
      <c r="L33" s="1">
        <v>54800536.520000003</v>
      </c>
    </row>
    <row r="34" spans="1:12">
      <c r="A34" s="75"/>
      <c r="B34" s="80"/>
      <c r="C34" s="81"/>
      <c r="D34" s="84"/>
      <c r="E34" s="90"/>
      <c r="F34" s="7" t="s">
        <v>21</v>
      </c>
      <c r="G34" s="7" t="s">
        <v>65</v>
      </c>
      <c r="H34" s="20">
        <v>1</v>
      </c>
      <c r="I34" s="11">
        <v>50000000</v>
      </c>
      <c r="J34" s="11">
        <v>50000000</v>
      </c>
      <c r="K34" s="87"/>
      <c r="L34" s="1">
        <v>54800536.520000003</v>
      </c>
    </row>
    <row r="35" spans="1:12">
      <c r="A35" s="73">
        <v>9</v>
      </c>
      <c r="B35" s="76" t="s">
        <v>66</v>
      </c>
      <c r="C35" s="77"/>
      <c r="D35" s="82" t="s">
        <v>67</v>
      </c>
      <c r="E35" s="88" t="s">
        <v>68</v>
      </c>
      <c r="F35" s="7" t="s">
        <v>12</v>
      </c>
      <c r="G35" s="7" t="s">
        <v>69</v>
      </c>
      <c r="H35" s="20">
        <v>1</v>
      </c>
      <c r="I35" s="11">
        <v>43450000</v>
      </c>
      <c r="J35" s="11">
        <v>43450000</v>
      </c>
      <c r="K35" s="85">
        <f>11210500+12290000</f>
        <v>23500500</v>
      </c>
      <c r="L35" s="1">
        <v>48139611.649999999</v>
      </c>
    </row>
    <row r="36" spans="1:12">
      <c r="A36" s="74"/>
      <c r="B36" s="78"/>
      <c r="C36" s="79"/>
      <c r="D36" s="83"/>
      <c r="E36" s="89"/>
      <c r="F36" s="7" t="s">
        <v>12</v>
      </c>
      <c r="G36" s="7" t="s">
        <v>70</v>
      </c>
      <c r="H36" s="20">
        <v>1</v>
      </c>
      <c r="I36" s="11">
        <v>43450000</v>
      </c>
      <c r="J36" s="11">
        <v>43450000</v>
      </c>
      <c r="K36" s="86"/>
      <c r="L36" s="1">
        <v>48139611.649999999</v>
      </c>
    </row>
    <row r="37" spans="1:12">
      <c r="A37" s="74"/>
      <c r="B37" s="78"/>
      <c r="C37" s="79"/>
      <c r="D37" s="83"/>
      <c r="E37" s="89"/>
      <c r="F37" s="7" t="s">
        <v>12</v>
      </c>
      <c r="G37" s="7" t="s">
        <v>71</v>
      </c>
      <c r="H37" s="20">
        <v>1</v>
      </c>
      <c r="I37" s="11">
        <v>43450000</v>
      </c>
      <c r="J37" s="11">
        <v>43450000</v>
      </c>
      <c r="K37" s="86"/>
      <c r="L37" s="1">
        <v>48139611.649999999</v>
      </c>
    </row>
    <row r="38" spans="1:12">
      <c r="A38" s="74"/>
      <c r="B38" s="78"/>
      <c r="C38" s="79"/>
      <c r="D38" s="83"/>
      <c r="E38" s="89"/>
      <c r="F38" s="7" t="s">
        <v>21</v>
      </c>
      <c r="G38" s="7" t="s">
        <v>72</v>
      </c>
      <c r="H38" s="20">
        <v>1</v>
      </c>
      <c r="I38" s="11">
        <v>48263000</v>
      </c>
      <c r="J38" s="11">
        <v>48263000</v>
      </c>
      <c r="K38" s="86"/>
      <c r="L38" s="1">
        <v>53472084.630000003</v>
      </c>
    </row>
    <row r="39" spans="1:12">
      <c r="A39" s="75"/>
      <c r="B39" s="80"/>
      <c r="C39" s="81"/>
      <c r="D39" s="84"/>
      <c r="E39" s="90"/>
      <c r="F39" s="7" t="s">
        <v>12</v>
      </c>
      <c r="G39" s="7" t="s">
        <v>73</v>
      </c>
      <c r="H39" s="20">
        <v>1</v>
      </c>
      <c r="I39" s="11">
        <v>39122881</v>
      </c>
      <c r="J39" s="11">
        <v>39122881</v>
      </c>
      <c r="K39" s="87"/>
      <c r="L39" s="1">
        <v>43345461.420000002</v>
      </c>
    </row>
    <row r="40" spans="1:12" ht="25.5">
      <c r="A40" s="73">
        <v>10</v>
      </c>
      <c r="B40" s="76" t="s">
        <v>74</v>
      </c>
      <c r="C40" s="77"/>
      <c r="D40" s="82" t="s">
        <v>75</v>
      </c>
      <c r="E40" s="88" t="s">
        <v>76</v>
      </c>
      <c r="F40" s="7" t="s">
        <v>12</v>
      </c>
      <c r="G40" s="7" t="s">
        <v>77</v>
      </c>
      <c r="H40" s="20">
        <v>1</v>
      </c>
      <c r="I40" s="11">
        <v>41500000</v>
      </c>
      <c r="J40" s="11">
        <v>41500000</v>
      </c>
      <c r="K40" s="85">
        <f>12100000+13040000</f>
        <v>25140000</v>
      </c>
      <c r="L40" s="1">
        <v>45065679.549999997</v>
      </c>
    </row>
    <row r="41" spans="1:12" ht="25.5">
      <c r="A41" s="74"/>
      <c r="B41" s="78"/>
      <c r="C41" s="79"/>
      <c r="D41" s="83"/>
      <c r="E41" s="89"/>
      <c r="F41" s="7" t="s">
        <v>12</v>
      </c>
      <c r="G41" s="7" t="s">
        <v>78</v>
      </c>
      <c r="H41" s="20">
        <v>1</v>
      </c>
      <c r="I41" s="11">
        <v>42000000</v>
      </c>
      <c r="J41" s="11">
        <v>42000000</v>
      </c>
      <c r="K41" s="86"/>
      <c r="L41" s="1">
        <v>45608639.539999999</v>
      </c>
    </row>
    <row r="42" spans="1:12" ht="25.5">
      <c r="A42" s="74"/>
      <c r="B42" s="78"/>
      <c r="C42" s="79"/>
      <c r="D42" s="83"/>
      <c r="E42" s="89"/>
      <c r="F42" s="7" t="s">
        <v>12</v>
      </c>
      <c r="G42" s="7" t="s">
        <v>79</v>
      </c>
      <c r="H42" s="20">
        <v>1</v>
      </c>
      <c r="I42" s="11">
        <v>84525000</v>
      </c>
      <c r="J42" s="11">
        <v>84525000</v>
      </c>
      <c r="K42" s="86"/>
      <c r="L42" s="1">
        <v>91787387.079999998</v>
      </c>
    </row>
    <row r="43" spans="1:12" ht="25.5">
      <c r="A43" s="74"/>
      <c r="B43" s="78"/>
      <c r="C43" s="79"/>
      <c r="D43" s="83"/>
      <c r="E43" s="89"/>
      <c r="F43" s="7" t="s">
        <v>12</v>
      </c>
      <c r="G43" s="7" t="s">
        <v>80</v>
      </c>
      <c r="H43" s="20">
        <v>1</v>
      </c>
      <c r="I43" s="11">
        <v>84295000</v>
      </c>
      <c r="J43" s="11">
        <v>84295000</v>
      </c>
      <c r="K43" s="86"/>
      <c r="L43" s="1">
        <v>91537625.480000004</v>
      </c>
    </row>
    <row r="44" spans="1:12" ht="25.5">
      <c r="A44" s="75"/>
      <c r="B44" s="80"/>
      <c r="C44" s="81"/>
      <c r="D44" s="84"/>
      <c r="E44" s="90"/>
      <c r="F44" s="7" t="s">
        <v>12</v>
      </c>
      <c r="G44" s="7" t="s">
        <v>81</v>
      </c>
      <c r="H44" s="20">
        <v>1</v>
      </c>
      <c r="I44" s="11">
        <v>42140000</v>
      </c>
      <c r="J44" s="11">
        <v>42140000</v>
      </c>
      <c r="K44" s="87"/>
      <c r="L44" s="1">
        <v>45760668.350000001</v>
      </c>
    </row>
    <row r="45" spans="1:12">
      <c r="A45" s="73">
        <v>11</v>
      </c>
      <c r="B45" s="76" t="s">
        <v>82</v>
      </c>
      <c r="C45" s="77"/>
      <c r="D45" s="82" t="s">
        <v>83</v>
      </c>
      <c r="E45" s="88" t="s">
        <v>84</v>
      </c>
      <c r="F45" s="7" t="s">
        <v>12</v>
      </c>
      <c r="G45" s="7" t="s">
        <v>85</v>
      </c>
      <c r="H45" s="20">
        <v>1</v>
      </c>
      <c r="I45" s="11">
        <v>56700000</v>
      </c>
      <c r="J45" s="11">
        <v>56700000</v>
      </c>
      <c r="K45" s="85">
        <f>11502000+10640000</f>
        <v>22142000</v>
      </c>
      <c r="L45" s="1">
        <v>62118435.049999997</v>
      </c>
    </row>
    <row r="46" spans="1:12">
      <c r="A46" s="74"/>
      <c r="B46" s="78"/>
      <c r="C46" s="79"/>
      <c r="D46" s="83"/>
      <c r="E46" s="89"/>
      <c r="F46" s="7" t="s">
        <v>12</v>
      </c>
      <c r="G46" s="7" t="s">
        <v>86</v>
      </c>
      <c r="H46" s="20">
        <v>1</v>
      </c>
      <c r="I46" s="11">
        <v>59000000</v>
      </c>
      <c r="J46" s="11">
        <v>59000000</v>
      </c>
      <c r="K46" s="86"/>
      <c r="L46" s="1">
        <v>64638230.469999999</v>
      </c>
    </row>
    <row r="47" spans="1:12">
      <c r="A47" s="74"/>
      <c r="B47" s="78"/>
      <c r="C47" s="79"/>
      <c r="D47" s="83"/>
      <c r="E47" s="89"/>
      <c r="F47" s="7" t="s">
        <v>12</v>
      </c>
      <c r="G47" s="7" t="s">
        <v>87</v>
      </c>
      <c r="H47" s="20">
        <v>1</v>
      </c>
      <c r="I47" s="11">
        <v>58500000</v>
      </c>
      <c r="J47" s="11">
        <v>58500000</v>
      </c>
      <c r="K47" s="86"/>
      <c r="L47" s="1">
        <v>64090448.859999999</v>
      </c>
    </row>
    <row r="48" spans="1:12">
      <c r="A48" s="75"/>
      <c r="B48" s="80"/>
      <c r="C48" s="81"/>
      <c r="D48" s="84"/>
      <c r="E48" s="90"/>
      <c r="F48" s="7" t="s">
        <v>12</v>
      </c>
      <c r="G48" s="7" t="s">
        <v>88</v>
      </c>
      <c r="H48" s="20">
        <v>1</v>
      </c>
      <c r="I48" s="11">
        <v>57500000</v>
      </c>
      <c r="J48" s="11">
        <v>57500000</v>
      </c>
      <c r="K48" s="87"/>
      <c r="L48" s="1">
        <v>62994885.619999997</v>
      </c>
    </row>
    <row r="49" spans="1:12">
      <c r="A49" s="73">
        <v>12</v>
      </c>
      <c r="B49" s="76" t="s">
        <v>89</v>
      </c>
      <c r="C49" s="77"/>
      <c r="D49" s="82" t="s">
        <v>90</v>
      </c>
      <c r="E49" s="88" t="s">
        <v>180</v>
      </c>
      <c r="F49" s="7" t="s">
        <v>12</v>
      </c>
      <c r="G49" s="7" t="s">
        <v>91</v>
      </c>
      <c r="H49" s="20">
        <v>1</v>
      </c>
      <c r="I49" s="11">
        <v>46500000</v>
      </c>
      <c r="J49" s="11">
        <v>46500000</v>
      </c>
      <c r="K49" s="85">
        <f>12290000+12575000</f>
        <v>24865000</v>
      </c>
      <c r="L49" s="1">
        <v>51667013</v>
      </c>
    </row>
    <row r="50" spans="1:12">
      <c r="A50" s="74"/>
      <c r="B50" s="78"/>
      <c r="C50" s="79"/>
      <c r="D50" s="83"/>
      <c r="E50" s="89"/>
      <c r="F50" s="7" t="s">
        <v>12</v>
      </c>
      <c r="G50" s="7" t="s">
        <v>92</v>
      </c>
      <c r="H50" s="20">
        <v>1</v>
      </c>
      <c r="I50" s="11">
        <v>46500000</v>
      </c>
      <c r="J50" s="11">
        <v>46500000</v>
      </c>
      <c r="K50" s="86"/>
      <c r="L50" s="1">
        <v>51667013</v>
      </c>
    </row>
    <row r="51" spans="1:12">
      <c r="A51" s="74"/>
      <c r="B51" s="78"/>
      <c r="C51" s="79"/>
      <c r="D51" s="83"/>
      <c r="E51" s="89"/>
      <c r="F51" s="7" t="s">
        <v>12</v>
      </c>
      <c r="G51" s="7" t="s">
        <v>93</v>
      </c>
      <c r="H51" s="20">
        <v>1</v>
      </c>
      <c r="I51" s="11">
        <v>46330000</v>
      </c>
      <c r="J51" s="11">
        <v>46330000</v>
      </c>
      <c r="K51" s="86"/>
      <c r="L51" s="1">
        <v>51478122.850000001</v>
      </c>
    </row>
    <row r="52" spans="1:12">
      <c r="A52" s="74"/>
      <c r="B52" s="78"/>
      <c r="C52" s="79"/>
      <c r="D52" s="83"/>
      <c r="E52" s="89"/>
      <c r="F52" s="7" t="s">
        <v>12</v>
      </c>
      <c r="G52" s="7" t="s">
        <v>94</v>
      </c>
      <c r="H52" s="20">
        <v>1</v>
      </c>
      <c r="I52" s="11">
        <v>45200000</v>
      </c>
      <c r="J52" s="11">
        <v>45200000</v>
      </c>
      <c r="K52" s="86"/>
      <c r="L52" s="1">
        <v>50222558.880000003</v>
      </c>
    </row>
    <row r="53" spans="1:12" ht="25.5">
      <c r="A53" s="75"/>
      <c r="B53" s="80"/>
      <c r="C53" s="81"/>
      <c r="D53" s="84"/>
      <c r="E53" s="90"/>
      <c r="F53" s="7" t="s">
        <v>95</v>
      </c>
      <c r="G53" s="7" t="s">
        <v>96</v>
      </c>
      <c r="H53" s="20">
        <v>1</v>
      </c>
      <c r="I53" s="11">
        <v>39240000</v>
      </c>
      <c r="J53" s="11">
        <v>39240000</v>
      </c>
      <c r="K53" s="87"/>
      <c r="L53" s="1">
        <v>43600292.270000003</v>
      </c>
    </row>
    <row r="54" spans="1:12">
      <c r="A54" s="73">
        <v>13</v>
      </c>
      <c r="B54" s="76" t="s">
        <v>97</v>
      </c>
      <c r="C54" s="77"/>
      <c r="D54" s="82" t="s">
        <v>98</v>
      </c>
      <c r="E54" s="88" t="s">
        <v>177</v>
      </c>
      <c r="F54" s="7" t="s">
        <v>12</v>
      </c>
      <c r="G54" s="7" t="s">
        <v>99</v>
      </c>
      <c r="H54" s="20">
        <v>1</v>
      </c>
      <c r="I54" s="11">
        <v>57000000</v>
      </c>
      <c r="J54" s="11">
        <v>57000000</v>
      </c>
      <c r="K54" s="85">
        <f>10830000+11165000</f>
        <v>21995000</v>
      </c>
      <c r="L54" s="1">
        <v>62537121.280000001</v>
      </c>
    </row>
    <row r="55" spans="1:12">
      <c r="A55" s="74"/>
      <c r="B55" s="78"/>
      <c r="C55" s="79"/>
      <c r="D55" s="83"/>
      <c r="E55" s="89"/>
      <c r="F55" s="7" t="s">
        <v>12</v>
      </c>
      <c r="G55" s="7" t="s">
        <v>99</v>
      </c>
      <c r="H55" s="20">
        <v>1</v>
      </c>
      <c r="I55" s="11">
        <v>58520000</v>
      </c>
      <c r="J55" s="11">
        <v>58520000</v>
      </c>
      <c r="K55" s="86"/>
      <c r="L55" s="1">
        <v>64204777.850000001</v>
      </c>
    </row>
    <row r="56" spans="1:12">
      <c r="A56" s="74"/>
      <c r="B56" s="78"/>
      <c r="C56" s="79"/>
      <c r="D56" s="83"/>
      <c r="E56" s="89"/>
      <c r="F56" s="7" t="s">
        <v>12</v>
      </c>
      <c r="G56" s="7" t="s">
        <v>99</v>
      </c>
      <c r="H56" s="20">
        <v>1</v>
      </c>
      <c r="I56" s="11">
        <v>57260000</v>
      </c>
      <c r="J56" s="11">
        <v>57260000</v>
      </c>
      <c r="K56" s="86"/>
      <c r="L56" s="1">
        <v>62822378.32</v>
      </c>
    </row>
    <row r="57" spans="1:12">
      <c r="A57" s="75"/>
      <c r="B57" s="80"/>
      <c r="C57" s="81"/>
      <c r="D57" s="84"/>
      <c r="E57" s="90"/>
      <c r="F57" s="7" t="s">
        <v>21</v>
      </c>
      <c r="G57" s="7" t="s">
        <v>100</v>
      </c>
      <c r="H57" s="20">
        <v>1</v>
      </c>
      <c r="I57" s="11">
        <v>53640000</v>
      </c>
      <c r="J57" s="11">
        <v>53640000</v>
      </c>
      <c r="K57" s="87"/>
      <c r="L57" s="1">
        <v>58850722.549999997</v>
      </c>
    </row>
    <row r="58" spans="1:12">
      <c r="A58" s="73">
        <v>14</v>
      </c>
      <c r="B58" s="76" t="s">
        <v>101</v>
      </c>
      <c r="C58" s="77"/>
      <c r="D58" s="82" t="s">
        <v>102</v>
      </c>
      <c r="E58" s="88" t="s">
        <v>103</v>
      </c>
      <c r="F58" s="7" t="s">
        <v>12</v>
      </c>
      <c r="G58" s="7" t="s">
        <v>104</v>
      </c>
      <c r="H58" s="20">
        <v>1</v>
      </c>
      <c r="I58" s="11">
        <v>46000000</v>
      </c>
      <c r="J58" s="11">
        <v>46000000</v>
      </c>
      <c r="K58" s="85">
        <f>16410000+12050000</f>
        <v>28460000</v>
      </c>
      <c r="L58" s="1">
        <v>51432199.170000002</v>
      </c>
    </row>
    <row r="59" spans="1:12">
      <c r="A59" s="74"/>
      <c r="B59" s="78"/>
      <c r="C59" s="79"/>
      <c r="D59" s="83"/>
      <c r="E59" s="89"/>
      <c r="F59" s="7" t="s">
        <v>12</v>
      </c>
      <c r="G59" s="7" t="s">
        <v>105</v>
      </c>
      <c r="H59" s="20">
        <v>1</v>
      </c>
      <c r="I59" s="11">
        <v>60000000</v>
      </c>
      <c r="J59" s="11">
        <v>60000000</v>
      </c>
      <c r="K59" s="86"/>
      <c r="L59" s="1">
        <v>67085477.18</v>
      </c>
    </row>
    <row r="60" spans="1:12">
      <c r="A60" s="74"/>
      <c r="B60" s="78"/>
      <c r="C60" s="79"/>
      <c r="D60" s="83"/>
      <c r="E60" s="89"/>
      <c r="F60" s="7" t="s">
        <v>42</v>
      </c>
      <c r="G60" s="7" t="s">
        <v>106</v>
      </c>
      <c r="H60" s="20">
        <v>1</v>
      </c>
      <c r="I60" s="11">
        <v>40000000</v>
      </c>
      <c r="J60" s="11">
        <v>40000000</v>
      </c>
      <c r="K60" s="86"/>
      <c r="L60" s="1">
        <v>44723651.450000003</v>
      </c>
    </row>
    <row r="61" spans="1:12">
      <c r="A61" s="74"/>
      <c r="B61" s="78"/>
      <c r="C61" s="79"/>
      <c r="D61" s="83"/>
      <c r="E61" s="89"/>
      <c r="F61" s="7" t="s">
        <v>21</v>
      </c>
      <c r="G61" s="7" t="s">
        <v>107</v>
      </c>
      <c r="H61" s="20">
        <v>1</v>
      </c>
      <c r="I61" s="11">
        <v>45000000</v>
      </c>
      <c r="J61" s="11">
        <v>45000000</v>
      </c>
      <c r="K61" s="86"/>
      <c r="L61" s="1">
        <v>50314107.880000003</v>
      </c>
    </row>
    <row r="62" spans="1:12">
      <c r="A62" s="75"/>
      <c r="B62" s="80"/>
      <c r="C62" s="81"/>
      <c r="D62" s="84"/>
      <c r="E62" s="90"/>
      <c r="F62" s="7" t="s">
        <v>37</v>
      </c>
      <c r="G62" s="7" t="s">
        <v>108</v>
      </c>
      <c r="H62" s="20">
        <v>1</v>
      </c>
      <c r="I62" s="11">
        <v>50000000</v>
      </c>
      <c r="J62" s="11">
        <v>50000000</v>
      </c>
      <c r="K62" s="87"/>
      <c r="L62" s="1">
        <v>55904564.32</v>
      </c>
    </row>
    <row r="63" spans="1:12">
      <c r="A63" s="73">
        <v>15</v>
      </c>
      <c r="B63" s="76" t="s">
        <v>109</v>
      </c>
      <c r="C63" s="77"/>
      <c r="D63" s="82" t="s">
        <v>110</v>
      </c>
      <c r="E63" s="88" t="s">
        <v>178</v>
      </c>
      <c r="F63" s="7" t="s">
        <v>12</v>
      </c>
      <c r="G63" s="7" t="s">
        <v>111</v>
      </c>
      <c r="H63" s="20">
        <v>1</v>
      </c>
      <c r="I63" s="11">
        <v>40500000</v>
      </c>
      <c r="J63" s="11">
        <v>40500000</v>
      </c>
      <c r="K63" s="85">
        <f>9140000+10644500</f>
        <v>19784500</v>
      </c>
      <c r="L63" s="1">
        <v>44611043.420000002</v>
      </c>
    </row>
    <row r="64" spans="1:12">
      <c r="A64" s="74"/>
      <c r="B64" s="78"/>
      <c r="C64" s="79"/>
      <c r="D64" s="83"/>
      <c r="E64" s="89"/>
      <c r="F64" s="7" t="s">
        <v>12</v>
      </c>
      <c r="G64" s="7" t="s">
        <v>112</v>
      </c>
      <c r="H64" s="20">
        <v>1</v>
      </c>
      <c r="I64" s="11">
        <v>67500000</v>
      </c>
      <c r="J64" s="11">
        <v>67500000</v>
      </c>
      <c r="K64" s="86"/>
      <c r="L64" s="1">
        <v>74351739.040000007</v>
      </c>
    </row>
    <row r="65" spans="1:12">
      <c r="A65" s="74"/>
      <c r="B65" s="78"/>
      <c r="C65" s="79"/>
      <c r="D65" s="83"/>
      <c r="E65" s="89"/>
      <c r="F65" s="7" t="s">
        <v>21</v>
      </c>
      <c r="G65" s="7" t="s">
        <v>113</v>
      </c>
      <c r="H65" s="20">
        <v>1</v>
      </c>
      <c r="I65" s="11">
        <v>73000000</v>
      </c>
      <c r="J65" s="11">
        <v>73000000</v>
      </c>
      <c r="K65" s="86"/>
      <c r="L65" s="1">
        <v>80410028.890000001</v>
      </c>
    </row>
    <row r="66" spans="1:12">
      <c r="A66" s="75"/>
      <c r="B66" s="80"/>
      <c r="C66" s="81"/>
      <c r="D66" s="84"/>
      <c r="E66" s="90"/>
      <c r="F66" s="7" t="s">
        <v>21</v>
      </c>
      <c r="G66" s="7" t="s">
        <v>114</v>
      </c>
      <c r="H66" s="20">
        <v>1</v>
      </c>
      <c r="I66" s="11">
        <v>33630000</v>
      </c>
      <c r="J66" s="11">
        <v>33630000</v>
      </c>
      <c r="K66" s="87"/>
      <c r="L66" s="1">
        <v>37043688.649999999</v>
      </c>
    </row>
    <row r="67" spans="1:12" ht="25.5">
      <c r="A67" s="21">
        <v>16</v>
      </c>
      <c r="B67" s="101" t="s">
        <v>115</v>
      </c>
      <c r="C67" s="102"/>
      <c r="D67" s="38" t="s">
        <v>116</v>
      </c>
      <c r="E67" s="7" t="s">
        <v>117</v>
      </c>
      <c r="F67" s="7" t="s">
        <v>118</v>
      </c>
      <c r="G67" s="7" t="s">
        <v>119</v>
      </c>
      <c r="H67" s="20">
        <v>6</v>
      </c>
      <c r="I67" s="11">
        <v>2475000</v>
      </c>
      <c r="J67" s="11">
        <v>14850000</v>
      </c>
      <c r="K67" s="1">
        <v>0</v>
      </c>
      <c r="L67" s="1">
        <v>14850000</v>
      </c>
    </row>
    <row r="68" spans="1:12" ht="25.5">
      <c r="A68" s="21">
        <v>17</v>
      </c>
      <c r="B68" s="101" t="s">
        <v>115</v>
      </c>
      <c r="C68" s="102"/>
      <c r="D68" s="38" t="s">
        <v>120</v>
      </c>
      <c r="E68" s="7" t="s">
        <v>117</v>
      </c>
      <c r="F68" s="7" t="s">
        <v>118</v>
      </c>
      <c r="G68" s="7" t="s">
        <v>121</v>
      </c>
      <c r="H68" s="20">
        <v>1</v>
      </c>
      <c r="I68" s="11">
        <v>2475000</v>
      </c>
      <c r="J68" s="11">
        <v>2475000</v>
      </c>
      <c r="K68" s="1">
        <v>0</v>
      </c>
      <c r="L68" s="1">
        <v>2475000</v>
      </c>
    </row>
    <row r="69" spans="1:12" ht="25.5">
      <c r="A69" s="21">
        <v>18</v>
      </c>
      <c r="B69" s="101" t="s">
        <v>115</v>
      </c>
      <c r="C69" s="102"/>
      <c r="D69" s="38" t="s">
        <v>122</v>
      </c>
      <c r="E69" s="7" t="s">
        <v>117</v>
      </c>
      <c r="F69" s="7" t="s">
        <v>118</v>
      </c>
      <c r="G69" s="7" t="s">
        <v>121</v>
      </c>
      <c r="H69" s="20">
        <v>5</v>
      </c>
      <c r="I69" s="11">
        <v>2475000</v>
      </c>
      <c r="J69" s="11">
        <v>12375000</v>
      </c>
      <c r="K69" s="1">
        <v>0</v>
      </c>
      <c r="L69" s="1">
        <v>12375000</v>
      </c>
    </row>
    <row r="70" spans="1:12" ht="35.25" customHeight="1">
      <c r="A70" s="21">
        <v>19</v>
      </c>
      <c r="B70" s="101" t="s">
        <v>123</v>
      </c>
      <c r="C70" s="102"/>
      <c r="D70" s="38" t="s">
        <v>124</v>
      </c>
      <c r="E70" s="7" t="s">
        <v>125</v>
      </c>
      <c r="F70" s="7" t="s">
        <v>126</v>
      </c>
      <c r="G70" s="7" t="s">
        <v>127</v>
      </c>
      <c r="H70" s="20">
        <v>14</v>
      </c>
      <c r="I70" s="11">
        <v>1870000</v>
      </c>
      <c r="J70" s="11">
        <v>26180000</v>
      </c>
      <c r="K70" s="1">
        <v>0</v>
      </c>
      <c r="L70" s="1">
        <v>26180000</v>
      </c>
    </row>
    <row r="71" spans="1:12">
      <c r="A71" s="21">
        <v>20</v>
      </c>
      <c r="B71" s="101" t="s">
        <v>123</v>
      </c>
      <c r="C71" s="102"/>
      <c r="D71" s="38" t="s">
        <v>128</v>
      </c>
      <c r="E71" s="7" t="s">
        <v>125</v>
      </c>
      <c r="F71" s="7" t="s">
        <v>126</v>
      </c>
      <c r="G71" s="7" t="s">
        <v>127</v>
      </c>
      <c r="H71" s="20">
        <v>7</v>
      </c>
      <c r="I71" s="11">
        <v>1870000</v>
      </c>
      <c r="J71" s="11">
        <v>13090000</v>
      </c>
      <c r="K71" s="1">
        <v>0</v>
      </c>
      <c r="L71" s="1">
        <v>13090000</v>
      </c>
    </row>
    <row r="72" spans="1:12">
      <c r="A72" s="21">
        <v>21</v>
      </c>
      <c r="B72" s="101"/>
      <c r="C72" s="102"/>
      <c r="D72" s="38"/>
      <c r="E72" s="7"/>
      <c r="F72" s="7" t="s">
        <v>129</v>
      </c>
      <c r="G72" s="7" t="s">
        <v>130</v>
      </c>
      <c r="H72" s="20">
        <v>7</v>
      </c>
      <c r="I72" s="11">
        <v>2310000</v>
      </c>
      <c r="J72" s="11">
        <v>16170000</v>
      </c>
      <c r="K72" s="1">
        <v>0</v>
      </c>
      <c r="L72" s="1">
        <v>16170000</v>
      </c>
    </row>
    <row r="73" spans="1:12" ht="25.5">
      <c r="A73" s="21">
        <v>22</v>
      </c>
      <c r="B73" s="101" t="s">
        <v>123</v>
      </c>
      <c r="C73" s="102"/>
      <c r="D73" s="38" t="s">
        <v>131</v>
      </c>
      <c r="E73" s="7" t="s">
        <v>125</v>
      </c>
      <c r="F73" s="7" t="s">
        <v>126</v>
      </c>
      <c r="G73" s="7" t="s">
        <v>132</v>
      </c>
      <c r="H73" s="20">
        <v>4</v>
      </c>
      <c r="I73" s="11">
        <v>1870000</v>
      </c>
      <c r="J73" s="11">
        <v>7480000</v>
      </c>
      <c r="K73" s="1">
        <v>0</v>
      </c>
      <c r="L73" s="1">
        <v>7480000</v>
      </c>
    </row>
    <row r="74" spans="1:12">
      <c r="A74" s="21">
        <v>23</v>
      </c>
      <c r="B74" s="101"/>
      <c r="C74" s="102"/>
      <c r="D74" s="38"/>
      <c r="E74" s="7"/>
      <c r="F74" s="7" t="s">
        <v>129</v>
      </c>
      <c r="G74" s="7" t="s">
        <v>130</v>
      </c>
      <c r="H74" s="20">
        <v>1</v>
      </c>
      <c r="I74" s="11">
        <v>2310000</v>
      </c>
      <c r="J74" s="11">
        <v>2310000</v>
      </c>
      <c r="K74" s="1">
        <v>0</v>
      </c>
      <c r="L74" s="1">
        <v>2310000</v>
      </c>
    </row>
    <row r="75" spans="1:12" ht="25.5">
      <c r="A75" s="21">
        <v>24</v>
      </c>
      <c r="B75" s="101" t="s">
        <v>123</v>
      </c>
      <c r="C75" s="102"/>
      <c r="D75" s="38" t="s">
        <v>133</v>
      </c>
      <c r="E75" s="7" t="s">
        <v>125</v>
      </c>
      <c r="F75" s="7" t="s">
        <v>126</v>
      </c>
      <c r="G75" s="7" t="s">
        <v>134</v>
      </c>
      <c r="H75" s="20">
        <v>4</v>
      </c>
      <c r="I75" s="11">
        <v>1870000</v>
      </c>
      <c r="J75" s="11">
        <v>7480000</v>
      </c>
      <c r="K75" s="1">
        <v>0</v>
      </c>
      <c r="L75" s="1">
        <v>7480000</v>
      </c>
    </row>
    <row r="76" spans="1:12">
      <c r="A76" s="21">
        <v>25</v>
      </c>
      <c r="B76" s="101"/>
      <c r="C76" s="102"/>
      <c r="D76" s="38"/>
      <c r="E76" s="7"/>
      <c r="F76" s="7" t="s">
        <v>129</v>
      </c>
      <c r="G76" s="7" t="s">
        <v>130</v>
      </c>
      <c r="H76" s="20">
        <v>1</v>
      </c>
      <c r="I76" s="11">
        <v>2310000</v>
      </c>
      <c r="J76" s="11">
        <v>2310000</v>
      </c>
      <c r="K76" s="1">
        <v>0</v>
      </c>
      <c r="L76" s="1">
        <v>2310000</v>
      </c>
    </row>
    <row r="77" spans="1:12" ht="25.5">
      <c r="A77" s="21">
        <v>26</v>
      </c>
      <c r="B77" s="101" t="s">
        <v>123</v>
      </c>
      <c r="C77" s="102"/>
      <c r="D77" s="38" t="s">
        <v>135</v>
      </c>
      <c r="E77" s="7" t="s">
        <v>125</v>
      </c>
      <c r="F77" s="7" t="s">
        <v>126</v>
      </c>
      <c r="G77" s="7" t="s">
        <v>134</v>
      </c>
      <c r="H77" s="20">
        <v>2</v>
      </c>
      <c r="I77" s="11">
        <v>1870000</v>
      </c>
      <c r="J77" s="11">
        <v>3740000</v>
      </c>
      <c r="K77" s="1">
        <v>0</v>
      </c>
      <c r="L77" s="1">
        <v>3740000</v>
      </c>
    </row>
    <row r="78" spans="1:12">
      <c r="A78" s="21">
        <v>27</v>
      </c>
      <c r="B78" s="101"/>
      <c r="C78" s="102"/>
      <c r="D78" s="38"/>
      <c r="E78" s="7"/>
      <c r="F78" s="7" t="s">
        <v>129</v>
      </c>
      <c r="G78" s="7" t="s">
        <v>130</v>
      </c>
      <c r="H78" s="20">
        <v>1</v>
      </c>
      <c r="I78" s="11">
        <v>2310000</v>
      </c>
      <c r="J78" s="11">
        <v>2310000</v>
      </c>
      <c r="K78" s="1">
        <v>0</v>
      </c>
      <c r="L78" s="1">
        <v>2310000</v>
      </c>
    </row>
    <row r="79" spans="1:12">
      <c r="A79" s="21">
        <v>28</v>
      </c>
      <c r="B79" s="101" t="s">
        <v>123</v>
      </c>
      <c r="C79" s="102"/>
      <c r="D79" s="38" t="s">
        <v>136</v>
      </c>
      <c r="E79" s="7" t="s">
        <v>125</v>
      </c>
      <c r="F79" s="7" t="s">
        <v>126</v>
      </c>
      <c r="G79" s="7" t="s">
        <v>134</v>
      </c>
      <c r="H79" s="20">
        <v>2</v>
      </c>
      <c r="I79" s="11">
        <v>1870000</v>
      </c>
      <c r="J79" s="11">
        <v>3740000</v>
      </c>
      <c r="K79" s="1">
        <v>0</v>
      </c>
      <c r="L79" s="1">
        <v>3740000</v>
      </c>
    </row>
    <row r="80" spans="1:12">
      <c r="A80" s="21">
        <v>29</v>
      </c>
      <c r="B80" s="101"/>
      <c r="C80" s="102"/>
      <c r="D80" s="38"/>
      <c r="E80" s="7"/>
      <c r="F80" s="7" t="s">
        <v>129</v>
      </c>
      <c r="G80" s="7" t="s">
        <v>130</v>
      </c>
      <c r="H80" s="20">
        <v>2</v>
      </c>
      <c r="I80" s="11">
        <v>2310000</v>
      </c>
      <c r="J80" s="11">
        <v>4620000</v>
      </c>
      <c r="K80" s="1">
        <v>0</v>
      </c>
      <c r="L80" s="1">
        <v>4620000</v>
      </c>
    </row>
    <row r="81" spans="1:12" ht="25.5">
      <c r="A81" s="21">
        <v>30</v>
      </c>
      <c r="B81" s="101" t="s">
        <v>123</v>
      </c>
      <c r="C81" s="102"/>
      <c r="D81" s="38" t="s">
        <v>137</v>
      </c>
      <c r="E81" s="7" t="s">
        <v>125</v>
      </c>
      <c r="F81" s="7" t="s">
        <v>126</v>
      </c>
      <c r="G81" s="7" t="s">
        <v>134</v>
      </c>
      <c r="H81" s="20">
        <v>6</v>
      </c>
      <c r="I81" s="11">
        <v>1870000</v>
      </c>
      <c r="J81" s="11">
        <v>11220000</v>
      </c>
      <c r="K81" s="1">
        <v>0</v>
      </c>
      <c r="L81" s="1">
        <v>11220000</v>
      </c>
    </row>
    <row r="82" spans="1:12">
      <c r="A82" s="21">
        <v>31</v>
      </c>
      <c r="B82" s="101"/>
      <c r="C82" s="102"/>
      <c r="D82" s="38"/>
      <c r="E82" s="7"/>
      <c r="F82" s="7" t="s">
        <v>129</v>
      </c>
      <c r="G82" s="7" t="s">
        <v>130</v>
      </c>
      <c r="H82" s="20">
        <v>1</v>
      </c>
      <c r="I82" s="11">
        <v>2310000</v>
      </c>
      <c r="J82" s="11">
        <v>2310000</v>
      </c>
      <c r="K82" s="1">
        <v>0</v>
      </c>
      <c r="L82" s="1">
        <v>2310000</v>
      </c>
    </row>
    <row r="83" spans="1:12" ht="25.5">
      <c r="A83" s="21">
        <v>32</v>
      </c>
      <c r="B83" s="101" t="s">
        <v>123</v>
      </c>
      <c r="C83" s="102"/>
      <c r="D83" s="38" t="s">
        <v>138</v>
      </c>
      <c r="E83" s="7" t="s">
        <v>125</v>
      </c>
      <c r="F83" s="7" t="s">
        <v>126</v>
      </c>
      <c r="G83" s="7" t="s">
        <v>127</v>
      </c>
      <c r="H83" s="20">
        <v>14</v>
      </c>
      <c r="I83" s="11">
        <v>1870000</v>
      </c>
      <c r="J83" s="11">
        <v>26180000</v>
      </c>
      <c r="K83" s="1">
        <v>0</v>
      </c>
      <c r="L83" s="1">
        <v>26180000</v>
      </c>
    </row>
    <row r="84" spans="1:12" ht="25.5">
      <c r="A84" s="21">
        <v>33</v>
      </c>
      <c r="B84" s="101" t="s">
        <v>123</v>
      </c>
      <c r="C84" s="102"/>
      <c r="D84" s="38" t="s">
        <v>139</v>
      </c>
      <c r="E84" s="7" t="s">
        <v>125</v>
      </c>
      <c r="F84" s="7" t="s">
        <v>126</v>
      </c>
      <c r="G84" s="7" t="s">
        <v>127</v>
      </c>
      <c r="H84" s="20">
        <v>8</v>
      </c>
      <c r="I84" s="11">
        <v>1870000</v>
      </c>
      <c r="J84" s="11">
        <v>14960000</v>
      </c>
      <c r="K84" s="1">
        <v>0</v>
      </c>
      <c r="L84" s="1">
        <v>14960000</v>
      </c>
    </row>
    <row r="85" spans="1:12">
      <c r="A85" s="21">
        <v>34</v>
      </c>
      <c r="B85" s="101"/>
      <c r="C85" s="102"/>
      <c r="D85" s="38"/>
      <c r="E85" s="7"/>
      <c r="F85" s="7" t="s">
        <v>129</v>
      </c>
      <c r="G85" s="7" t="s">
        <v>130</v>
      </c>
      <c r="H85" s="20">
        <v>1</v>
      </c>
      <c r="I85" s="11">
        <v>2310000</v>
      </c>
      <c r="J85" s="11">
        <v>2310000</v>
      </c>
      <c r="K85" s="1">
        <v>0</v>
      </c>
      <c r="L85" s="1">
        <v>2310000</v>
      </c>
    </row>
    <row r="86" spans="1:12" ht="25.5">
      <c r="A86" s="21">
        <v>35</v>
      </c>
      <c r="B86" s="101" t="s">
        <v>123</v>
      </c>
      <c r="C86" s="102"/>
      <c r="D86" s="38" t="s">
        <v>140</v>
      </c>
      <c r="E86" s="7" t="s">
        <v>125</v>
      </c>
      <c r="F86" s="7" t="s">
        <v>126</v>
      </c>
      <c r="G86" s="7" t="s">
        <v>127</v>
      </c>
      <c r="H86" s="20">
        <v>8</v>
      </c>
      <c r="I86" s="11">
        <v>1870000</v>
      </c>
      <c r="J86" s="11">
        <v>14960000</v>
      </c>
      <c r="K86" s="1">
        <v>0</v>
      </c>
      <c r="L86" s="1">
        <v>14960000</v>
      </c>
    </row>
    <row r="87" spans="1:12">
      <c r="A87" s="21">
        <v>36</v>
      </c>
      <c r="B87" s="101"/>
      <c r="C87" s="102"/>
      <c r="D87" s="38"/>
      <c r="E87" s="7"/>
      <c r="F87" s="7" t="s">
        <v>129</v>
      </c>
      <c r="G87" s="7" t="s">
        <v>130</v>
      </c>
      <c r="H87" s="20">
        <v>1</v>
      </c>
      <c r="I87" s="11">
        <v>2310000</v>
      </c>
      <c r="J87" s="11">
        <v>2310000</v>
      </c>
      <c r="K87" s="1">
        <v>0</v>
      </c>
      <c r="L87" s="1">
        <v>2310000</v>
      </c>
    </row>
    <row r="88" spans="1:12" ht="25.5">
      <c r="A88" s="21">
        <v>37</v>
      </c>
      <c r="B88" s="101" t="s">
        <v>123</v>
      </c>
      <c r="C88" s="102"/>
      <c r="D88" s="38" t="s">
        <v>141</v>
      </c>
      <c r="E88" s="7" t="s">
        <v>125</v>
      </c>
      <c r="F88" s="7" t="s">
        <v>129</v>
      </c>
      <c r="G88" s="7" t="s">
        <v>142</v>
      </c>
      <c r="H88" s="20">
        <v>1</v>
      </c>
      <c r="I88" s="11">
        <v>2310000</v>
      </c>
      <c r="J88" s="11">
        <v>2310000</v>
      </c>
      <c r="K88" s="1">
        <v>0</v>
      </c>
      <c r="L88" s="1">
        <v>2310000</v>
      </c>
    </row>
    <row r="89" spans="1:12">
      <c r="A89" s="21">
        <v>38</v>
      </c>
      <c r="B89" s="101"/>
      <c r="C89" s="102"/>
      <c r="D89" s="38"/>
      <c r="E89" s="7"/>
      <c r="F89" s="7" t="s">
        <v>126</v>
      </c>
      <c r="G89" s="7" t="s">
        <v>143</v>
      </c>
      <c r="H89" s="20">
        <v>8</v>
      </c>
      <c r="I89" s="11">
        <v>1870000</v>
      </c>
      <c r="J89" s="11">
        <v>14960000</v>
      </c>
      <c r="K89" s="1">
        <v>0</v>
      </c>
      <c r="L89" s="1">
        <v>14960000</v>
      </c>
    </row>
    <row r="90" spans="1:12" ht="25.5">
      <c r="A90" s="21">
        <v>39</v>
      </c>
      <c r="B90" s="101" t="s">
        <v>123</v>
      </c>
      <c r="C90" s="102"/>
      <c r="D90" s="38" t="s">
        <v>144</v>
      </c>
      <c r="E90" s="7" t="s">
        <v>125</v>
      </c>
      <c r="F90" s="7" t="s">
        <v>118</v>
      </c>
      <c r="G90" s="7" t="s">
        <v>145</v>
      </c>
      <c r="H90" s="20">
        <v>2</v>
      </c>
      <c r="I90" s="11">
        <v>2310000</v>
      </c>
      <c r="J90" s="11">
        <v>4620000</v>
      </c>
      <c r="K90" s="1">
        <v>0</v>
      </c>
      <c r="L90" s="1">
        <v>4620000</v>
      </c>
    </row>
    <row r="91" spans="1:12">
      <c r="A91" s="21">
        <v>40</v>
      </c>
      <c r="B91" s="101"/>
      <c r="C91" s="102"/>
      <c r="D91" s="38"/>
      <c r="E91" s="7"/>
      <c r="F91" s="7" t="s">
        <v>126</v>
      </c>
      <c r="G91" s="7" t="s">
        <v>127</v>
      </c>
      <c r="H91" s="20">
        <v>3</v>
      </c>
      <c r="I91" s="11">
        <v>1870000</v>
      </c>
      <c r="J91" s="11">
        <v>5610000</v>
      </c>
      <c r="K91" s="1">
        <v>0</v>
      </c>
      <c r="L91" s="1">
        <v>5610000</v>
      </c>
    </row>
    <row r="92" spans="1:12" ht="25.5" customHeight="1">
      <c r="A92" s="73">
        <v>41</v>
      </c>
      <c r="B92" s="76" t="s">
        <v>146</v>
      </c>
      <c r="C92" s="77"/>
      <c r="D92" s="82" t="s">
        <v>16</v>
      </c>
      <c r="E92" s="88" t="s">
        <v>179</v>
      </c>
      <c r="F92" s="7" t="s">
        <v>21</v>
      </c>
      <c r="G92" s="7" t="s">
        <v>147</v>
      </c>
      <c r="H92" s="20">
        <v>1</v>
      </c>
      <c r="I92" s="2">
        <v>57730000</v>
      </c>
      <c r="J92" s="11">
        <v>55330000</v>
      </c>
      <c r="K92" s="85">
        <f>10040000+11592000</f>
        <v>21632000</v>
      </c>
      <c r="L92" s="1">
        <v>60768626.060000002</v>
      </c>
    </row>
    <row r="93" spans="1:12">
      <c r="A93" s="74"/>
      <c r="B93" s="78"/>
      <c r="C93" s="79"/>
      <c r="D93" s="83"/>
      <c r="E93" s="89"/>
      <c r="F93" s="7" t="s">
        <v>21</v>
      </c>
      <c r="G93" s="7" t="s">
        <v>148</v>
      </c>
      <c r="H93" s="20">
        <v>1</v>
      </c>
      <c r="I93" s="3">
        <v>57726000</v>
      </c>
      <c r="J93" s="11">
        <v>52154900</v>
      </c>
      <c r="K93" s="86"/>
      <c r="L93" s="1">
        <v>57281431.689999998</v>
      </c>
    </row>
    <row r="94" spans="1:12">
      <c r="A94" s="74"/>
      <c r="B94" s="78"/>
      <c r="C94" s="79"/>
      <c r="D94" s="83"/>
      <c r="E94" s="89"/>
      <c r="F94" s="7" t="s">
        <v>12</v>
      </c>
      <c r="G94" s="7" t="s">
        <v>149</v>
      </c>
      <c r="H94" s="20">
        <v>1</v>
      </c>
      <c r="I94" s="3">
        <v>59000000</v>
      </c>
      <c r="J94" s="11">
        <v>58780000</v>
      </c>
      <c r="K94" s="86"/>
      <c r="L94" s="1">
        <v>64557741.549999997</v>
      </c>
    </row>
    <row r="95" spans="1:12">
      <c r="A95" s="75"/>
      <c r="B95" s="80"/>
      <c r="C95" s="81"/>
      <c r="D95" s="84"/>
      <c r="E95" s="90"/>
      <c r="F95" s="7" t="s">
        <v>12</v>
      </c>
      <c r="G95" s="7" t="s">
        <v>150</v>
      </c>
      <c r="H95" s="20">
        <v>1</v>
      </c>
      <c r="I95" s="3">
        <v>58780000</v>
      </c>
      <c r="J95" s="11">
        <v>53808800</v>
      </c>
      <c r="K95" s="87"/>
      <c r="L95" s="1">
        <v>59097900.700000003</v>
      </c>
    </row>
    <row r="96" spans="1:12" ht="25.5">
      <c r="A96" s="21">
        <v>42</v>
      </c>
      <c r="B96" s="101" t="s">
        <v>151</v>
      </c>
      <c r="C96" s="102"/>
      <c r="D96" s="38" t="s">
        <v>152</v>
      </c>
      <c r="E96" s="7" t="s">
        <v>153</v>
      </c>
      <c r="F96" s="7" t="s">
        <v>154</v>
      </c>
      <c r="G96" s="7" t="s">
        <v>155</v>
      </c>
      <c r="H96" s="20">
        <v>15</v>
      </c>
      <c r="I96" s="11">
        <v>5950000</v>
      </c>
      <c r="J96" s="11">
        <v>89250000</v>
      </c>
      <c r="K96" s="1">
        <v>800000</v>
      </c>
      <c r="L96" s="1">
        <v>90050000</v>
      </c>
    </row>
    <row r="97" spans="1:14" ht="25.5">
      <c r="A97" s="21">
        <v>43</v>
      </c>
      <c r="B97" s="101" t="s">
        <v>156</v>
      </c>
      <c r="C97" s="102"/>
      <c r="D97" s="38" t="s">
        <v>157</v>
      </c>
      <c r="E97" s="7" t="s">
        <v>158</v>
      </c>
      <c r="F97" s="7" t="s">
        <v>118</v>
      </c>
      <c r="G97" s="7" t="s">
        <v>159</v>
      </c>
      <c r="H97" s="20">
        <v>6</v>
      </c>
      <c r="I97" s="11">
        <v>2676000</v>
      </c>
      <c r="J97" s="11">
        <v>16056000</v>
      </c>
      <c r="K97" s="1">
        <v>0</v>
      </c>
      <c r="L97" s="1">
        <v>16056000</v>
      </c>
    </row>
    <row r="98" spans="1:14" ht="25.5">
      <c r="A98" s="21">
        <v>44</v>
      </c>
      <c r="B98" s="101" t="s">
        <v>160</v>
      </c>
      <c r="C98" s="102"/>
      <c r="D98" s="38" t="s">
        <v>161</v>
      </c>
      <c r="E98" s="7" t="s">
        <v>162</v>
      </c>
      <c r="F98" s="7" t="s">
        <v>163</v>
      </c>
      <c r="G98" s="7" t="s">
        <v>164</v>
      </c>
      <c r="H98" s="20">
        <v>2</v>
      </c>
      <c r="I98" s="11">
        <v>1000000</v>
      </c>
      <c r="J98" s="11">
        <v>2000000</v>
      </c>
      <c r="K98" s="1">
        <v>0</v>
      </c>
      <c r="L98" s="1">
        <v>2000000</v>
      </c>
    </row>
    <row r="99" spans="1:14">
      <c r="A99" s="21">
        <v>45</v>
      </c>
      <c r="B99" s="101"/>
      <c r="C99" s="102"/>
      <c r="D99" s="38"/>
      <c r="E99" s="7"/>
      <c r="F99" s="7" t="s">
        <v>163</v>
      </c>
      <c r="G99" s="7" t="s">
        <v>165</v>
      </c>
      <c r="H99" s="20">
        <v>1</v>
      </c>
      <c r="I99" s="11">
        <v>650000</v>
      </c>
      <c r="J99" s="11">
        <v>650000</v>
      </c>
      <c r="K99" s="1">
        <v>0</v>
      </c>
      <c r="L99" s="1">
        <v>650000</v>
      </c>
    </row>
    <row r="100" spans="1:14">
      <c r="A100" s="21">
        <v>46</v>
      </c>
      <c r="B100" s="101"/>
      <c r="C100" s="102"/>
      <c r="D100" s="38"/>
      <c r="E100" s="7"/>
      <c r="F100" s="7" t="s">
        <v>163</v>
      </c>
      <c r="G100" s="7" t="s">
        <v>166</v>
      </c>
      <c r="H100" s="20">
        <v>2</v>
      </c>
      <c r="I100" s="11">
        <v>450000</v>
      </c>
      <c r="J100" s="11">
        <v>900000</v>
      </c>
      <c r="K100" s="1">
        <v>0</v>
      </c>
      <c r="L100" s="1">
        <v>900000</v>
      </c>
    </row>
    <row r="101" spans="1:14">
      <c r="A101" s="21">
        <v>47</v>
      </c>
      <c r="B101" s="101"/>
      <c r="C101" s="102"/>
      <c r="D101" s="38"/>
      <c r="E101" s="7"/>
      <c r="F101" s="7" t="s">
        <v>163</v>
      </c>
      <c r="G101" s="7" t="s">
        <v>167</v>
      </c>
      <c r="H101" s="20">
        <v>1</v>
      </c>
      <c r="I101" s="11">
        <v>500000</v>
      </c>
      <c r="J101" s="11">
        <v>500000</v>
      </c>
      <c r="K101" s="1">
        <v>0</v>
      </c>
      <c r="L101" s="1">
        <v>500000</v>
      </c>
      <c r="N101" s="13">
        <f>L104-L102</f>
        <v>-4107072486.000001</v>
      </c>
    </row>
    <row r="102" spans="1:14">
      <c r="A102" s="103" t="s">
        <v>168</v>
      </c>
      <c r="B102" s="104"/>
      <c r="C102" s="104"/>
      <c r="D102" s="104"/>
      <c r="E102" s="104"/>
      <c r="F102" s="105"/>
      <c r="G102" s="14"/>
      <c r="H102" s="42">
        <f>SUM(H10:H101)</f>
        <v>198</v>
      </c>
      <c r="I102" s="15">
        <f>SUM(I10:I101)</f>
        <v>3520920481</v>
      </c>
      <c r="J102" s="15">
        <f>SUM(J10:J101)</f>
        <v>3762293486</v>
      </c>
      <c r="K102" s="15">
        <f>SUM(K10:K101)</f>
        <v>344779000</v>
      </c>
      <c r="L102" s="15">
        <f>SUM(L10:L101)</f>
        <v>4107072486.000001</v>
      </c>
    </row>
    <row r="104" spans="1:14" ht="18.75">
      <c r="B104" s="30"/>
      <c r="C104" s="30"/>
      <c r="D104" s="36"/>
      <c r="E104" s="30"/>
      <c r="F104" s="30"/>
      <c r="G104" s="30"/>
      <c r="H104" s="30"/>
      <c r="I104" s="94" t="s">
        <v>181</v>
      </c>
      <c r="J104" s="95"/>
      <c r="L104" s="13"/>
    </row>
    <row r="105" spans="1:14" ht="18.75">
      <c r="B105" s="94" t="s">
        <v>169</v>
      </c>
      <c r="C105" s="94"/>
      <c r="D105" s="94"/>
      <c r="E105" s="94"/>
      <c r="F105" s="30"/>
      <c r="G105" s="30"/>
      <c r="H105" s="30"/>
      <c r="I105" s="30"/>
      <c r="J105" s="31"/>
      <c r="L105" s="13"/>
    </row>
    <row r="106" spans="1:14" ht="18.75">
      <c r="B106" s="94" t="s">
        <v>170</v>
      </c>
      <c r="C106" s="94"/>
      <c r="D106" s="94"/>
      <c r="E106" s="94"/>
      <c r="F106" s="30"/>
      <c r="G106" s="30"/>
      <c r="H106" s="30"/>
      <c r="I106" s="94" t="s">
        <v>171</v>
      </c>
      <c r="J106" s="95"/>
    </row>
    <row r="107" spans="1:14" ht="18.75">
      <c r="B107" s="30"/>
      <c r="C107" s="30"/>
      <c r="D107" s="36"/>
      <c r="E107" s="30"/>
      <c r="F107" s="30"/>
      <c r="G107" s="30"/>
      <c r="H107" s="30"/>
      <c r="I107" s="30"/>
      <c r="J107" s="31"/>
    </row>
    <row r="108" spans="1:14" ht="18.75">
      <c r="B108" s="30"/>
      <c r="C108" s="30"/>
      <c r="D108" s="36"/>
      <c r="E108" s="30"/>
      <c r="F108" s="30"/>
      <c r="G108" s="30"/>
      <c r="H108" s="30"/>
      <c r="I108" s="30"/>
      <c r="J108" s="31"/>
    </row>
    <row r="109" spans="1:14" ht="18.75">
      <c r="B109" s="30"/>
      <c r="C109" s="30"/>
      <c r="D109" s="36"/>
      <c r="E109" s="30"/>
      <c r="F109" s="30"/>
      <c r="G109" s="30"/>
      <c r="H109" s="30"/>
      <c r="I109" s="30"/>
      <c r="J109" s="31"/>
    </row>
    <row r="110" spans="1:14" ht="18.75">
      <c r="B110" s="98" t="s">
        <v>182</v>
      </c>
      <c r="C110" s="98"/>
      <c r="D110" s="98"/>
      <c r="E110" s="98"/>
      <c r="F110" s="32"/>
      <c r="G110" s="32"/>
      <c r="H110" s="30"/>
      <c r="I110" s="99" t="s">
        <v>172</v>
      </c>
      <c r="J110" s="95"/>
    </row>
    <row r="111" spans="1:14" ht="18.75">
      <c r="B111" s="100" t="s">
        <v>183</v>
      </c>
      <c r="C111" s="100"/>
      <c r="D111" s="100"/>
      <c r="E111" s="100"/>
      <c r="F111" s="33"/>
      <c r="G111" s="33"/>
      <c r="H111" s="30"/>
      <c r="I111" s="94" t="s">
        <v>173</v>
      </c>
      <c r="J111" s="95"/>
    </row>
    <row r="112" spans="1:14" ht="18.75">
      <c r="B112" s="33"/>
      <c r="C112" s="33"/>
      <c r="D112" s="39"/>
      <c r="E112" s="33"/>
      <c r="F112" s="33"/>
      <c r="G112" s="33"/>
      <c r="H112" s="30"/>
      <c r="I112" s="94"/>
      <c r="J112" s="95"/>
    </row>
    <row r="113" spans="2:10">
      <c r="B113" s="26"/>
      <c r="C113" s="26"/>
      <c r="D113" s="40"/>
      <c r="E113" s="26"/>
      <c r="F113" s="26"/>
      <c r="G113" s="26"/>
      <c r="H113" s="23"/>
      <c r="I113" s="96"/>
      <c r="J113" s="97"/>
    </row>
    <row r="114" spans="2:10">
      <c r="B114" s="27"/>
      <c r="C114" s="27"/>
      <c r="E114" s="27"/>
      <c r="F114" s="27"/>
      <c r="G114" s="27"/>
      <c r="H114" s="23"/>
      <c r="I114" s="23"/>
    </row>
    <row r="115" spans="2:10">
      <c r="B115" s="28"/>
      <c r="C115" s="28"/>
      <c r="E115" s="28"/>
      <c r="F115" s="28"/>
      <c r="G115" s="28"/>
    </row>
  </sheetData>
  <sheetProtection formatCells="0" formatColumns="0" formatRows="0" insertColumns="0" insertRows="0" insertHyperlinks="0" deleteColumns="0" deleteRows="0" sort="0" autoFilter="0" pivotTables="0"/>
  <mergeCells count="130">
    <mergeCell ref="B111:E111"/>
    <mergeCell ref="I111:J111"/>
    <mergeCell ref="I112:J112"/>
    <mergeCell ref="I113:J113"/>
    <mergeCell ref="I104:J104"/>
    <mergeCell ref="B105:E105"/>
    <mergeCell ref="B106:E106"/>
    <mergeCell ref="I106:J106"/>
    <mergeCell ref="B110:E110"/>
    <mergeCell ref="I110:J110"/>
    <mergeCell ref="B97:C97"/>
    <mergeCell ref="B98:C98"/>
    <mergeCell ref="B99:C99"/>
    <mergeCell ref="B100:C100"/>
    <mergeCell ref="B101:C101"/>
    <mergeCell ref="A102:F102"/>
    <mergeCell ref="A92:A95"/>
    <mergeCell ref="B92:C95"/>
    <mergeCell ref="D92:D95"/>
    <mergeCell ref="E92:E95"/>
    <mergeCell ref="K92:K95"/>
    <mergeCell ref="B96:C96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A63:A66"/>
    <mergeCell ref="B63:C66"/>
    <mergeCell ref="D63:D66"/>
    <mergeCell ref="E63:E66"/>
    <mergeCell ref="K63:K66"/>
    <mergeCell ref="B67:C67"/>
    <mergeCell ref="A54:A57"/>
    <mergeCell ref="B54:C57"/>
    <mergeCell ref="D54:D57"/>
    <mergeCell ref="E54:E57"/>
    <mergeCell ref="K54:K57"/>
    <mergeCell ref="A58:A62"/>
    <mergeCell ref="B58:C62"/>
    <mergeCell ref="D58:D62"/>
    <mergeCell ref="E58:E62"/>
    <mergeCell ref="K58:K62"/>
    <mergeCell ref="A45:A48"/>
    <mergeCell ref="B45:C48"/>
    <mergeCell ref="D45:D48"/>
    <mergeCell ref="E45:E48"/>
    <mergeCell ref="K45:K48"/>
    <mergeCell ref="A49:A53"/>
    <mergeCell ref="B49:C53"/>
    <mergeCell ref="D49:D53"/>
    <mergeCell ref="E49:E53"/>
    <mergeCell ref="K49:K53"/>
    <mergeCell ref="A35:A39"/>
    <mergeCell ref="B35:C39"/>
    <mergeCell ref="D35:D39"/>
    <mergeCell ref="E35:E39"/>
    <mergeCell ref="K35:K39"/>
    <mergeCell ref="A40:A44"/>
    <mergeCell ref="B40:C44"/>
    <mergeCell ref="D40:D44"/>
    <mergeCell ref="E40:E44"/>
    <mergeCell ref="K40:K44"/>
    <mergeCell ref="K27:K30"/>
    <mergeCell ref="A31:A34"/>
    <mergeCell ref="B31:C34"/>
    <mergeCell ref="D31:D34"/>
    <mergeCell ref="E31:E34"/>
    <mergeCell ref="K31:K34"/>
    <mergeCell ref="B25:C25"/>
    <mergeCell ref="B26:C26"/>
    <mergeCell ref="A27:A30"/>
    <mergeCell ref="B27:C30"/>
    <mergeCell ref="D27:D30"/>
    <mergeCell ref="E27:E30"/>
    <mergeCell ref="A18:A20"/>
    <mergeCell ref="B18:C20"/>
    <mergeCell ref="D18:D20"/>
    <mergeCell ref="E18:E20"/>
    <mergeCell ref="K18:K20"/>
    <mergeCell ref="A21:A24"/>
    <mergeCell ref="B21:C24"/>
    <mergeCell ref="D21:D24"/>
    <mergeCell ref="E21:E24"/>
    <mergeCell ref="K21:K24"/>
    <mergeCell ref="A10:A13"/>
    <mergeCell ref="B10:C13"/>
    <mergeCell ref="D10:D13"/>
    <mergeCell ref="E10:E13"/>
    <mergeCell ref="K10:K13"/>
    <mergeCell ref="A14:A17"/>
    <mergeCell ref="B14:C17"/>
    <mergeCell ref="D14:D17"/>
    <mergeCell ref="E14:E17"/>
    <mergeCell ref="K14:K17"/>
    <mergeCell ref="H8:H9"/>
    <mergeCell ref="I8:I9"/>
    <mergeCell ref="J8:J9"/>
    <mergeCell ref="K8:K9"/>
    <mergeCell ref="L8:L9"/>
    <mergeCell ref="B9:C9"/>
    <mergeCell ref="A2:L2"/>
    <mergeCell ref="A3:L3"/>
    <mergeCell ref="A4:L4"/>
    <mergeCell ref="A5:L5"/>
    <mergeCell ref="D6:L6"/>
    <mergeCell ref="A8:A9"/>
    <mergeCell ref="B8:D8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6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Lap.Daftar Pengadaan Barang</vt:lpstr>
      <vt:lpstr>Sheet1</vt:lpstr>
      <vt:lpstr>Lap.Daftar Pengadaan Barang (2)</vt:lpstr>
      <vt:lpstr>Sheet1!no_sp2d</vt:lpstr>
      <vt:lpstr>'Lap.Daftar Pengadaan Barang'!Print_Area</vt:lpstr>
      <vt:lpstr>'Lap.Daftar Pengadaan Barang (2)'!Print_Area</vt:lpstr>
      <vt:lpstr>'Lap.Daftar Pengadaan Barang'!Print_Titles</vt:lpstr>
      <vt:lpstr>'Lap.Daftar Pengadaan Barang (2)'!Print_Titles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</dc:title>
  <dc:creator>ATISISBADA</dc:creator>
  <dc:description>Excel SpreadSheet in PHP</dc:description>
  <cp:lastModifiedBy>User</cp:lastModifiedBy>
  <cp:lastPrinted>2020-02-15T18:20:45Z</cp:lastPrinted>
  <dcterms:created xsi:type="dcterms:W3CDTF">2020-02-11T09:34:56Z</dcterms:created>
  <dcterms:modified xsi:type="dcterms:W3CDTF">2020-07-15T07:23:27Z</dcterms:modified>
</cp:coreProperties>
</file>