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 Aspire 5\Downloads\"/>
    </mc:Choice>
  </mc:AlternateContent>
  <xr:revisionPtr revIDLastSave="0" documentId="13_ncr:1_{04B6A8D1-28FB-4EEB-B864-056EE7F35A29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Maret (2)" sheetId="22" r:id="rId1"/>
    <sheet name="DUK (3)" sheetId="23" r:id="rId2"/>
    <sheet name="DUK (2)" sheetId="7" r:id="rId3"/>
    <sheet name="KGB 2020" sheetId="21" r:id="rId4"/>
    <sheet name="Daftar Nominatif Pegawai" sheetId="20" r:id="rId5"/>
    <sheet name="dATA Pegawai masa kerja" sheetId="19" r:id="rId6"/>
    <sheet name="KGB (2)" sheetId="8" r:id="rId7"/>
    <sheet name="KARPEG" sheetId="16" r:id="rId8"/>
    <sheet name="KENAIKAN PANGKAT (2)" sheetId="12" r:id="rId9"/>
    <sheet name="KARIS DAN KARSU" sheetId="14" r:id="rId10"/>
    <sheet name="PENSIUN" sheetId="18" r:id="rId11"/>
    <sheet name="TASPEN 1" sheetId="13" r:id="rId12"/>
    <sheet name="KENAIKAN PANGKAT" sheetId="10" r:id="rId13"/>
    <sheet name="THL" sheetId="11" r:id="rId14"/>
  </sheets>
  <definedNames>
    <definedName name="_xlnm.Print_Area" localSheetId="12">'KENAIKAN PANGKAT'!$A$1:$F$51</definedName>
    <definedName name="_xlnm.Print_Area" localSheetId="0">'Maret (2)'!$A$1:$B$161</definedName>
    <definedName name="_xlnm.Print_Titles" localSheetId="2">'DUK (2)'!$5:$7</definedName>
    <definedName name="_xlnm.Print_Titles" localSheetId="1">'DUK (3)'!$5:$7</definedName>
    <definedName name="_xlnm.Print_Titles" localSheetId="0">'Maret (2)'!$4:$7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2" i="23" l="1"/>
  <c r="D45" i="23"/>
  <c r="D46" i="23"/>
  <c r="D47" i="23"/>
  <c r="D48" i="23"/>
  <c r="D49" i="23"/>
  <c r="D50" i="23"/>
  <c r="D44" i="23"/>
  <c r="D43" i="23" l="1"/>
  <c r="D51" i="23"/>
  <c r="D42" i="23"/>
  <c r="D36" i="23"/>
  <c r="D38" i="23"/>
  <c r="D37" i="23"/>
  <c r="D41" i="23"/>
  <c r="D40" i="23"/>
  <c r="D20" i="23" l="1"/>
  <c r="D39" i="23"/>
  <c r="D32" i="23"/>
  <c r="D8" i="23" l="1"/>
  <c r="D26" i="23" l="1"/>
  <c r="D27" i="23"/>
  <c r="D24" i="23" l="1"/>
  <c r="D23" i="23"/>
  <c r="D35" i="23" l="1"/>
  <c r="D25" i="23"/>
  <c r="D34" i="23"/>
  <c r="D29" i="23"/>
  <c r="D21" i="23"/>
  <c r="D28" i="23"/>
  <c r="D33" i="23"/>
  <c r="D30" i="23"/>
  <c r="D22" i="23"/>
  <c r="D16" i="23"/>
  <c r="D31" i="23"/>
  <c r="D10" i="23"/>
  <c r="D15" i="23"/>
  <c r="D17" i="23"/>
  <c r="D13" i="23"/>
  <c r="D19" i="23"/>
  <c r="D18" i="23"/>
  <c r="D14" i="23"/>
  <c r="D12" i="23"/>
  <c r="D11" i="23"/>
  <c r="D9" i="23"/>
  <c r="D26" i="7"/>
  <c r="F41" i="19" l="1"/>
  <c r="F40" i="19"/>
  <c r="F39" i="19"/>
  <c r="F38" i="19"/>
  <c r="F37" i="19"/>
  <c r="F35" i="19"/>
  <c r="F36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8" i="19"/>
  <c r="F18" i="19"/>
  <c r="F17" i="19"/>
  <c r="F16" i="19"/>
  <c r="F15" i="19"/>
  <c r="F14" i="19"/>
  <c r="F13" i="19"/>
  <c r="F12" i="19"/>
  <c r="F11" i="19"/>
  <c r="F10" i="19"/>
  <c r="F9" i="19"/>
  <c r="D37" i="7" l="1"/>
  <c r="G35" i="18" l="1"/>
  <c r="E35" i="13"/>
  <c r="D10" i="7"/>
  <c r="G9" i="18" l="1"/>
  <c r="E9" i="13"/>
  <c r="D38" i="7"/>
  <c r="D13" i="7"/>
  <c r="D14" i="7"/>
  <c r="G13" i="18" l="1"/>
  <c r="E13" i="13"/>
  <c r="E36" i="13"/>
  <c r="G36" i="18"/>
  <c r="G12" i="18"/>
  <c r="E12" i="13"/>
  <c r="D35" i="7"/>
  <c r="D34" i="7"/>
  <c r="D33" i="7"/>
  <c r="E32" i="13" l="1"/>
  <c r="G32" i="18"/>
  <c r="E33" i="13"/>
  <c r="G33" i="18"/>
  <c r="G31" i="18"/>
  <c r="E31" i="13"/>
  <c r="D24" i="7"/>
  <c r="D21" i="7"/>
  <c r="G23" i="18" l="1"/>
  <c r="E23" i="13"/>
  <c r="G20" i="18"/>
  <c r="E20" i="13"/>
  <c r="D32" i="7"/>
  <c r="D36" i="7"/>
  <c r="D18" i="7"/>
  <c r="E17" i="13" l="1"/>
  <c r="G17" i="18"/>
  <c r="E34" i="13"/>
  <c r="G34" i="18"/>
  <c r="E30" i="13"/>
  <c r="G30" i="18"/>
  <c r="D42" i="7"/>
  <c r="D43" i="7"/>
  <c r="E41" i="13" l="1"/>
  <c r="G41" i="18"/>
  <c r="E40" i="13"/>
  <c r="G40" i="18"/>
  <c r="D8" i="7"/>
  <c r="G7" i="18" l="1"/>
  <c r="E7" i="13"/>
  <c r="D15" i="7"/>
  <c r="D25" i="7"/>
  <c r="D12" i="7"/>
  <c r="D22" i="7"/>
  <c r="D41" i="7"/>
  <c r="D39" i="7"/>
  <c r="D40" i="7"/>
  <c r="D31" i="7"/>
  <c r="D30" i="7"/>
  <c r="D29" i="7"/>
  <c r="D28" i="7"/>
  <c r="D23" i="7"/>
  <c r="D27" i="7"/>
  <c r="D20" i="7"/>
  <c r="D17" i="7"/>
  <c r="D19" i="7"/>
  <c r="D16" i="7"/>
  <c r="D11" i="7"/>
  <c r="D9" i="7"/>
  <c r="E10" i="13" l="1"/>
  <c r="G10" i="18"/>
  <c r="E19" i="13"/>
  <c r="G19" i="18"/>
  <c r="G27" i="18"/>
  <c r="E27" i="13"/>
  <c r="E37" i="13"/>
  <c r="G37" i="18"/>
  <c r="E24" i="13"/>
  <c r="G24" i="18"/>
  <c r="E15" i="13"/>
  <c r="G15" i="18"/>
  <c r="E25" i="13"/>
  <c r="G25" i="18"/>
  <c r="E28" i="13"/>
  <c r="G28" i="18"/>
  <c r="G39" i="18"/>
  <c r="E39" i="13"/>
  <c r="E14" i="13"/>
  <c r="G14" i="18"/>
  <c r="G18" i="18"/>
  <c r="E18" i="13"/>
  <c r="E22" i="13"/>
  <c r="G22" i="18"/>
  <c r="E29" i="13"/>
  <c r="G29" i="18"/>
  <c r="E21" i="13"/>
  <c r="G21" i="18"/>
  <c r="E8" i="13"/>
  <c r="G8" i="18"/>
  <c r="E26" i="13"/>
  <c r="G26" i="18"/>
  <c r="E38" i="13"/>
  <c r="G38" i="18"/>
  <c r="E11" i="13"/>
  <c r="G11" i="18"/>
  <c r="E16" i="13"/>
  <c r="G16" i="18"/>
</calcChain>
</file>

<file path=xl/sharedStrings.xml><?xml version="1.0" encoding="utf-8"?>
<sst xmlns="http://schemas.openxmlformats.org/spreadsheetml/2006/main" count="2651" uniqueCount="863">
  <si>
    <t>NO</t>
  </si>
  <si>
    <t>NAMA LENGKAP &amp; GELAR</t>
  </si>
  <si>
    <t>NIP</t>
  </si>
  <si>
    <t>PANGKAT/GOL/RUANG</t>
  </si>
  <si>
    <t>KET</t>
  </si>
  <si>
    <t>19760510 200212 1 009</t>
  </si>
  <si>
    <t>19680626 199503 1 003</t>
  </si>
  <si>
    <t>19791101 200801 1 007</t>
  </si>
  <si>
    <t>19750101 200902 2 004</t>
  </si>
  <si>
    <t>19870828 201001 2 003</t>
  </si>
  <si>
    <t>19870604 201001 2 003</t>
  </si>
  <si>
    <t>Pembina / IV a</t>
  </si>
  <si>
    <t>Penata / III c</t>
  </si>
  <si>
    <t>Kepala Bidang Pengelolaan Pasar</t>
  </si>
  <si>
    <t>Kabid Perdagangan</t>
  </si>
  <si>
    <t>Kasubag Kepegawaian</t>
  </si>
  <si>
    <t>Kasi Tata Niaga Pendaftaran &amp; Informasi</t>
  </si>
  <si>
    <t>Kasi Pengembangan Usaha Kop</t>
  </si>
  <si>
    <t>FAIKOH, ST</t>
  </si>
  <si>
    <t>BAHRUDIN SAMIN</t>
  </si>
  <si>
    <t>19640913 199103 2 004</t>
  </si>
  <si>
    <t>19790322 200902 2 002</t>
  </si>
  <si>
    <t>19820612 200902 1 004</t>
  </si>
  <si>
    <t>19810803 200604 2 008</t>
  </si>
  <si>
    <t>19830308 201001 2 008</t>
  </si>
  <si>
    <t>19650730 198603 1 007</t>
  </si>
  <si>
    <t>19740914 200902 1 002</t>
  </si>
  <si>
    <t>19810824 201101 1 001</t>
  </si>
  <si>
    <t>Kepala UPT Pasar</t>
  </si>
  <si>
    <t>Kasi Fasilitasi &amp; Kemitraan</t>
  </si>
  <si>
    <t>19770123 201001 1 005</t>
  </si>
  <si>
    <t>DAFTAR JABATAN STRUKTURAL</t>
  </si>
  <si>
    <t>FORMAT 1 A</t>
  </si>
  <si>
    <t>TMT. TAHUN PENSIUN (BUP)</t>
  </si>
  <si>
    <t>JENIS KELAMIN</t>
  </si>
  <si>
    <t>TEMPAT TANGGAL LAHIR</t>
  </si>
  <si>
    <t>JABATAN DI SKPD INI (Utk Pelaksana Sebutkan Sub Bidangnya)</t>
  </si>
  <si>
    <t>TMT DI SKPD INI</t>
  </si>
  <si>
    <t>TMT</t>
  </si>
  <si>
    <t>MASA KERJA</t>
  </si>
  <si>
    <t>IJAZAH/ PENDIDIKAN D.3 / S.1</t>
  </si>
  <si>
    <t>IJAZAH/ PENDIDIKAN TERAKHIR S.2 / S.3</t>
  </si>
  <si>
    <t>KENAIKAN YAD (hh/bb/tttt)</t>
  </si>
  <si>
    <t>TELP. / HP.</t>
  </si>
  <si>
    <t>L</t>
  </si>
  <si>
    <t>P</t>
  </si>
  <si>
    <t>TEMPAT</t>
  </si>
  <si>
    <t>TANGGAL</t>
  </si>
  <si>
    <t>CPNS</t>
  </si>
  <si>
    <t>PNS</t>
  </si>
  <si>
    <t>GOL TERAKHIR</t>
  </si>
  <si>
    <t>GOL</t>
  </si>
  <si>
    <t>KESELURUHAN</t>
  </si>
  <si>
    <t>NAMA UNIVERSITAS</t>
  </si>
  <si>
    <t>TINGKAT IJAZAH &amp; JURUSAN</t>
  </si>
  <si>
    <t>THN LULUS</t>
  </si>
  <si>
    <t>PANGKAT/GOL.</t>
  </si>
  <si>
    <t>BERKALA</t>
  </si>
  <si>
    <t>Serang</t>
  </si>
  <si>
    <t>Kepala Disperdaginkop</t>
  </si>
  <si>
    <t>08X XXX XXX X</t>
  </si>
  <si>
    <t xml:space="preserve">19650827 198512 1 001 </t>
  </si>
  <si>
    <t xml:space="preserve">Sumedang </t>
  </si>
  <si>
    <t xml:space="preserve">Pembina Tk. I / IV/b </t>
  </si>
  <si>
    <t xml:space="preserve">Penera Madya </t>
  </si>
  <si>
    <t xml:space="preserve">UNIZAR </t>
  </si>
  <si>
    <t xml:space="preserve">Hukum </t>
  </si>
  <si>
    <t>Sekretaris Disperdaginkop</t>
  </si>
  <si>
    <t>STIA YAPPAN</t>
  </si>
  <si>
    <t>Kepala Bidang Industri</t>
  </si>
  <si>
    <t>-</t>
  </si>
  <si>
    <t xml:space="preserve">Jakarta </t>
  </si>
  <si>
    <t>28</t>
  </si>
  <si>
    <t>HANDRYANA MUNGIN, ST, MM</t>
  </si>
  <si>
    <t>15</t>
  </si>
  <si>
    <t xml:space="preserve">Universitas Jendral A. Yani </t>
  </si>
  <si>
    <t xml:space="preserve">S1/ Elektro </t>
  </si>
  <si>
    <t>IMMI</t>
  </si>
  <si>
    <t>Magister Manajement (S2)</t>
  </si>
  <si>
    <t>Kepala Bidang Usaha Mikro Kecil Dan Menengah</t>
  </si>
  <si>
    <t>UNTIRTA</t>
  </si>
  <si>
    <t>S1 Administrasi Negara</t>
  </si>
  <si>
    <t>MAHDIAH, S.SOS, M.Si</t>
  </si>
  <si>
    <t>Kepala UPT. Meterologi</t>
  </si>
  <si>
    <t>19750404 200012 1 003</t>
  </si>
  <si>
    <t>Rangkasbitung</t>
  </si>
  <si>
    <t>IMAN SISWADI, S.SOS</t>
  </si>
  <si>
    <t>STISIP</t>
  </si>
  <si>
    <t>S.2 / Adm.Publik</t>
  </si>
  <si>
    <t>11/08</t>
  </si>
  <si>
    <t>Penata III/c</t>
  </si>
  <si>
    <t>09</t>
  </si>
  <si>
    <t>NANDA ISKANDAR, SE</t>
  </si>
  <si>
    <t>Kasi Pembina Usaha dan Sarana Perdagangan</t>
  </si>
  <si>
    <t>Universitas Banten</t>
  </si>
  <si>
    <t>Manajement Ekonomi</t>
  </si>
  <si>
    <t>08</t>
  </si>
  <si>
    <t>TEKNIK INDUSTRI</t>
  </si>
  <si>
    <t>STIMA IMMI</t>
  </si>
  <si>
    <t>Kepala Sub Bagian Tata Usaha UPT. Pasar</t>
  </si>
  <si>
    <t>11</t>
  </si>
  <si>
    <t>S.1/ Teknik Industri</t>
  </si>
  <si>
    <t>RANI HERAWATY, SE</t>
  </si>
  <si>
    <t>Tangerang</t>
  </si>
  <si>
    <t>01-12-1010</t>
  </si>
  <si>
    <t>STIE Paripurma</t>
  </si>
  <si>
    <t>S1/ Managemen</t>
  </si>
  <si>
    <t>Kasi Pembinaan dan Pengembangan Industri</t>
  </si>
  <si>
    <t>STIE  Pelita Bangsa</t>
  </si>
  <si>
    <t>Manajement (S1)</t>
  </si>
  <si>
    <t>EKO WAHYU RUNANTORO,ST</t>
  </si>
  <si>
    <t>Kepala Sub Bagian Tata Usaha UPT. Meterologi</t>
  </si>
  <si>
    <t>UNIKOM</t>
  </si>
  <si>
    <t>A.HAZNAM,SE</t>
  </si>
  <si>
    <t>01/02/2009</t>
  </si>
  <si>
    <t>04/03</t>
  </si>
  <si>
    <t>STIE Banten</t>
  </si>
  <si>
    <t>Manajemen</t>
  </si>
  <si>
    <t>SUSI MULYATI,S.SOS</t>
  </si>
  <si>
    <t>Pelaksana sekretariat</t>
  </si>
  <si>
    <t>Univ.Pasundan</t>
  </si>
  <si>
    <t>Adminstrasi</t>
  </si>
  <si>
    <t>SLTP</t>
  </si>
  <si>
    <t>EKASARI DAMAYANTI,ST</t>
  </si>
  <si>
    <t>19790923 201403   2 001</t>
  </si>
  <si>
    <t>Lampung</t>
  </si>
  <si>
    <t>Kepala Dinas</t>
  </si>
  <si>
    <t>Penata  / III c</t>
  </si>
  <si>
    <t>Hj Zakiyah S. Ag</t>
  </si>
  <si>
    <t>kasi Pembinaan dan Pengembangan Produksi</t>
  </si>
  <si>
    <t>Mutiara Nurul H, STP, MM</t>
  </si>
  <si>
    <t>Penata Muda Tk.I/IIIb</t>
  </si>
  <si>
    <t>Kasi Pemberdayaan</t>
  </si>
  <si>
    <t>19780924 200502  2 002</t>
  </si>
  <si>
    <t>Kasi Registrasi dan pengendalian</t>
  </si>
  <si>
    <t>Virga Nurgraha. Se. MM</t>
  </si>
  <si>
    <t>Kepala Bidang Koperasi</t>
  </si>
  <si>
    <t>Kasi sarana dan prasarana pasar</t>
  </si>
  <si>
    <t>Pelaksana</t>
  </si>
  <si>
    <t>09/02</t>
  </si>
  <si>
    <t xml:space="preserve">15/04 </t>
  </si>
  <si>
    <t>12/02</t>
  </si>
  <si>
    <t>24</t>
  </si>
  <si>
    <t>13/00</t>
  </si>
  <si>
    <t>08/03</t>
  </si>
  <si>
    <t>25/07</t>
  </si>
  <si>
    <t>20/01</t>
  </si>
  <si>
    <t>05/09</t>
  </si>
  <si>
    <t>Kasubag Prog Evaluasi</t>
  </si>
  <si>
    <t>06/09</t>
  </si>
  <si>
    <t>04/01</t>
  </si>
  <si>
    <t>Khori Sri Rahayu, ST, M.Si</t>
  </si>
  <si>
    <t>Malang</t>
  </si>
  <si>
    <t>07/02</t>
  </si>
  <si>
    <t>Teknik Kimia</t>
  </si>
  <si>
    <t>STIA Mandala</t>
  </si>
  <si>
    <t>S.2 ADM</t>
  </si>
  <si>
    <t>Sukabumi</t>
  </si>
  <si>
    <t xml:space="preserve">Kepala Seksi Promosi </t>
  </si>
  <si>
    <t xml:space="preserve">Kepala Seksi Pembinaan Dan Pengembangan Kreativitas </t>
  </si>
  <si>
    <t xml:space="preserve">Kepala Seksi Pembinaan Dan Pengembangan Distribusi </t>
  </si>
  <si>
    <t>09/06</t>
  </si>
  <si>
    <t>STIA MY</t>
  </si>
  <si>
    <t>SI ilmu Adm. Negara</t>
  </si>
  <si>
    <t>2000</t>
  </si>
  <si>
    <t>STIA YAPPANN</t>
  </si>
  <si>
    <t>SI Ilmu Adm. Pemda</t>
  </si>
  <si>
    <t>2005</t>
  </si>
  <si>
    <t>'15/07</t>
  </si>
  <si>
    <t>Pengatur / II c</t>
  </si>
  <si>
    <t>pelaksana</t>
  </si>
  <si>
    <t>Universitas Tirtayasa</t>
  </si>
  <si>
    <t>UNIVERSITAS TRISAKTI</t>
  </si>
  <si>
    <t>SI EKONOMI 
MANAJEMEN</t>
  </si>
  <si>
    <t xml:space="preserve">SEKOLAH TINGGI ILMU </t>
  </si>
  <si>
    <t>MANAJEMEN SUMBERDAYA MANUSIA</t>
  </si>
  <si>
    <t>2014</t>
  </si>
  <si>
    <t>MANAJEMEN</t>
  </si>
  <si>
    <t>Bandung</t>
  </si>
  <si>
    <t xml:space="preserve">Institut teknologi sepuluh november </t>
  </si>
  <si>
    <t>teknik industri</t>
  </si>
  <si>
    <t>08/08</t>
  </si>
  <si>
    <t>STIM PRIMA GRAHA</t>
  </si>
  <si>
    <t>Pembina  /IV a</t>
  </si>
  <si>
    <t>STIA MAULANA YUSUF BANTEN -  SERANG</t>
  </si>
  <si>
    <t>Ilmu Administrasi Negara</t>
  </si>
  <si>
    <t>SEKOLAH TINGGI MANAJEMEN IMMI - JAKARTA</t>
  </si>
  <si>
    <t>Magister Manajemen/ MSDM</t>
  </si>
  <si>
    <t>06/03</t>
  </si>
  <si>
    <t>UNIVERSITAS PADJADJARAN</t>
  </si>
  <si>
    <t>TEKNIK PANGAN</t>
  </si>
  <si>
    <t>MANAJEMEN PEMASARAN</t>
  </si>
  <si>
    <t>YAPPANN</t>
  </si>
  <si>
    <t>Magister Ilmu Administrasi</t>
  </si>
  <si>
    <t>Kasi Pendaftaran dan bina Kelembagaan</t>
  </si>
  <si>
    <t>31 Mei 2018</t>
  </si>
  <si>
    <t>ahwal syakhsiyah</t>
  </si>
  <si>
    <t>Penata Tk.I , III/d</t>
  </si>
  <si>
    <t xml:space="preserve">Perdaginkopukm Kota Serang </t>
  </si>
  <si>
    <t>NAMA SKPD / INSTANSI   :    DISPERDAGINKOPUKM</t>
  </si>
  <si>
    <t>DAFTAR URUT KEPANGKATAN PEGAWAI DISPERDAGINKOPUKM KOTA SERANG</t>
  </si>
  <si>
    <t>Penata Muda III a</t>
  </si>
  <si>
    <t>RATU ANNE NURAINI,SE, M.Si</t>
  </si>
  <si>
    <t>MULYADI, SE</t>
  </si>
  <si>
    <t xml:space="preserve">BENI AGUSTIWAN M, SH </t>
  </si>
  <si>
    <t>TONDI APRILIARIES S.S.SOS, MM</t>
  </si>
  <si>
    <t>34</t>
  </si>
  <si>
    <t>33</t>
  </si>
  <si>
    <t>18</t>
  </si>
  <si>
    <t>14</t>
  </si>
  <si>
    <t>10</t>
  </si>
  <si>
    <t>13</t>
  </si>
  <si>
    <t>21</t>
  </si>
  <si>
    <t>05</t>
  </si>
  <si>
    <t>Cilegon</t>
  </si>
  <si>
    <t>Penata /III c</t>
  </si>
  <si>
    <t>Penata Tk I, III/d</t>
  </si>
  <si>
    <t>DIII Ahli Madya Kebidanan</t>
  </si>
  <si>
    <t>Sekolah Tinggi Ilmu Kesehatan Faathir Husada</t>
  </si>
  <si>
    <t>01-Mei-2019</t>
  </si>
  <si>
    <t>Drs. H, Akhmad Jazuli,M.Pd</t>
  </si>
  <si>
    <t>19630701 198903 1 014</t>
  </si>
  <si>
    <t>Pembina IV a</t>
  </si>
  <si>
    <t xml:space="preserve">S2 Pendidikan Olahraga </t>
  </si>
  <si>
    <t>Universitas Negeri Jakarta</t>
  </si>
  <si>
    <t>Indri Jerseyana dirgantarini, S.Sos</t>
  </si>
  <si>
    <t>19720511 199503 2 002</t>
  </si>
  <si>
    <t>Penata Tk.I III d</t>
  </si>
  <si>
    <t>16/01</t>
  </si>
  <si>
    <t>TJ Balai</t>
  </si>
  <si>
    <t>YOYO CAHYONO, S.Sos, MM</t>
  </si>
  <si>
    <t>19651109 198603 1 007</t>
  </si>
  <si>
    <t>Ciamis</t>
  </si>
  <si>
    <t>06-mei-2019</t>
  </si>
  <si>
    <t>Penata  III c</t>
  </si>
  <si>
    <t>Akuntansi</t>
  </si>
  <si>
    <t>Laras Ayu Aditha Agustini, SE</t>
  </si>
  <si>
    <t>19920507 201902 2 005</t>
  </si>
  <si>
    <t>Nurul Hikmah, SE</t>
  </si>
  <si>
    <t>19870723 201902 2 003</t>
  </si>
  <si>
    <t>Cirebon</t>
  </si>
  <si>
    <t>NIP. 19651109 198603 1 007</t>
  </si>
  <si>
    <t>H Didi Sunardi, SE</t>
  </si>
  <si>
    <t>19631118 200801 1 007</t>
  </si>
  <si>
    <t>01 Mei 2019</t>
  </si>
  <si>
    <t>Irni Indriyani, SH, M.Si</t>
  </si>
  <si>
    <t>19750314 200701 2 007</t>
  </si>
  <si>
    <t>Penata Tk.I/III d</t>
  </si>
  <si>
    <t>1 Juli 1975</t>
  </si>
  <si>
    <t>01 Juli 2019</t>
  </si>
  <si>
    <t>01 Januari 2007</t>
  </si>
  <si>
    <t>20/00</t>
  </si>
  <si>
    <t>Pelaksana Bendahara Pengeluaran</t>
  </si>
  <si>
    <t>Adelin Sofyan, SE, MM</t>
  </si>
  <si>
    <t>19710903 200112 1 003</t>
  </si>
  <si>
    <t>Pembina Muda/ IV a</t>
  </si>
  <si>
    <t>15/04</t>
  </si>
  <si>
    <t>S1 Sarjana ekonomi</t>
  </si>
  <si>
    <t xml:space="preserve">STIE IPWIJA </t>
  </si>
  <si>
    <t>S2 Magister Manajemen M.M</t>
  </si>
  <si>
    <t>Pembina Tk.I/IV a</t>
  </si>
  <si>
    <t>14/10</t>
  </si>
  <si>
    <t>01 Oktober 2020</t>
  </si>
  <si>
    <t>19750924 200701 2 011</t>
  </si>
  <si>
    <t>01 Oktober 2018</t>
  </si>
  <si>
    <t>01 oktober 2022</t>
  </si>
  <si>
    <t>11/00</t>
  </si>
  <si>
    <t>Ella Sulaksana Wati, SE, M.Si</t>
  </si>
  <si>
    <t>S2/ Magister Ilmu Adm</t>
  </si>
  <si>
    <t>STIE Pelita Bangsa</t>
  </si>
  <si>
    <t>S1/Manajemen</t>
  </si>
  <si>
    <t>Dian Ekawati, SE</t>
  </si>
  <si>
    <t>19710717 201101 2 001</t>
  </si>
  <si>
    <t>01 maret 2020</t>
  </si>
  <si>
    <t>Pembina TK. I /IV c</t>
  </si>
  <si>
    <t>01 Oktober 2017</t>
  </si>
  <si>
    <t>MAT ALWI, S.Sos. M.Si</t>
  </si>
  <si>
    <t>19670814 198803 1 006</t>
  </si>
  <si>
    <t>01 Oktober 1988</t>
  </si>
  <si>
    <t>01 Februari 1990</t>
  </si>
  <si>
    <t>1 Oktober 2013</t>
  </si>
  <si>
    <t>01 Oktober 2021</t>
  </si>
  <si>
    <t>H. Ahmad, S.Pd</t>
  </si>
  <si>
    <t>19671212 199412 1 003</t>
  </si>
  <si>
    <t>01 Desember 2020</t>
  </si>
  <si>
    <t>Universitasi Muhamadiyah Prof DR Hamka</t>
  </si>
  <si>
    <t>SI Pendidikan  Geografi</t>
  </si>
  <si>
    <t>2002</t>
  </si>
  <si>
    <t>01 Desember 1994</t>
  </si>
  <si>
    <t>Vivi Oktaviani, S.Ap,. M.Si</t>
  </si>
  <si>
    <t>19861027 201101 2 022</t>
  </si>
  <si>
    <t>01 Januari 2011</t>
  </si>
  <si>
    <t>Universitas Sahid Jakarta</t>
  </si>
  <si>
    <t>S2 Magister Ilmu Komunikasi</t>
  </si>
  <si>
    <t>Universitas Islam Syekh Yusuf Tanggerang</t>
  </si>
  <si>
    <t>S2 Magister Sains</t>
  </si>
  <si>
    <t>Siliwangi</t>
  </si>
  <si>
    <t>SI APDN</t>
  </si>
  <si>
    <t>UNIVERSITAS BRAWIJAYA</t>
  </si>
  <si>
    <t>S1 ADMINISTRASI PUBLIK</t>
  </si>
  <si>
    <t>DR. H. Tb. M. Suherman , S.Pd, M.Si</t>
  </si>
  <si>
    <t>19700111 199603 1 004</t>
  </si>
  <si>
    <t>TAHUN 2020</t>
  </si>
  <si>
    <t xml:space="preserve">SI STIE Swadaya </t>
  </si>
  <si>
    <t>01  Januari 2021</t>
  </si>
  <si>
    <t>Drs. H. Mustofa, M.Si</t>
  </si>
  <si>
    <t>196700828 199512 1 003</t>
  </si>
  <si>
    <t>01 Desember 2005</t>
  </si>
  <si>
    <t>12/04</t>
  </si>
  <si>
    <t>1 April2008</t>
  </si>
  <si>
    <t xml:space="preserve"> </t>
  </si>
  <si>
    <t>S.2 M.M</t>
  </si>
  <si>
    <t>Si Sarjah Ekonomi</t>
  </si>
  <si>
    <t>19840504 201101 1 002</t>
  </si>
  <si>
    <t>Mochamad Zen, Se., MM</t>
  </si>
  <si>
    <t>Kasi Penataan Pasar &amp; PKL</t>
  </si>
  <si>
    <t>DINAS PERDAGANGAN INDUSTRI DAN KOPERASI USAHA KECIL DAN MENENGAH KOTA SERANG</t>
  </si>
  <si>
    <t>DAFTAR KENAIKAN GAJI BERKALA</t>
  </si>
  <si>
    <t xml:space="preserve">NAMA </t>
  </si>
  <si>
    <t xml:space="preserve">NIP </t>
  </si>
  <si>
    <t xml:space="preserve">PANGKAT GOL RUANG </t>
  </si>
  <si>
    <t xml:space="preserve">PERIODE KGB </t>
  </si>
  <si>
    <t xml:space="preserve">KETERANGAN </t>
  </si>
  <si>
    <t xml:space="preserve">BULAN / TAHUN </t>
  </si>
  <si>
    <t xml:space="preserve">yad. BULAN / YAHUN </t>
  </si>
  <si>
    <t>01 Oktober 2019</t>
  </si>
  <si>
    <t>Agus Hendrawan,SH, MH</t>
  </si>
  <si>
    <t>01 Desember 2017</t>
  </si>
  <si>
    <t>01 Desember 2019</t>
  </si>
  <si>
    <t>Adelin sofyan, SE, MM</t>
  </si>
  <si>
    <t>Pembina Muda /IV a</t>
  </si>
  <si>
    <t>Penata Muda TK.I / III/b</t>
  </si>
  <si>
    <t xml:space="preserve">Januari 2018 </t>
  </si>
  <si>
    <t>Januari 2020</t>
  </si>
  <si>
    <t>Penata , III/c / April 2018</t>
  </si>
  <si>
    <t>Penata III/ c</t>
  </si>
  <si>
    <t xml:space="preserve">MULYADI </t>
  </si>
  <si>
    <t>Pengatur /II c</t>
  </si>
  <si>
    <t>Februari 2018</t>
  </si>
  <si>
    <t>Februari 2020</t>
  </si>
  <si>
    <t xml:space="preserve">Pembina, IV/a  </t>
  </si>
  <si>
    <t xml:space="preserve">Maret 2018 </t>
  </si>
  <si>
    <t>Maret 2020</t>
  </si>
  <si>
    <t>Penata Muda TK.I / III/b / April 2018</t>
  </si>
  <si>
    <t>Fahruji, SE</t>
  </si>
  <si>
    <t>19611207 198303 1 005</t>
  </si>
  <si>
    <t>Penata TK.I/ III d</t>
  </si>
  <si>
    <t>Ella Sulaksana wati, SE, M.Si</t>
  </si>
  <si>
    <t>Penata Muda  / III/a</t>
  </si>
  <si>
    <t>Penata , III/c</t>
  </si>
  <si>
    <t>April 2018</t>
  </si>
  <si>
    <t>April 2020</t>
  </si>
  <si>
    <t>RATU ANNE NURAINI,SE</t>
  </si>
  <si>
    <t>Penata Muda Tk.I, III/b</t>
  </si>
  <si>
    <t>Juni 2018</t>
  </si>
  <si>
    <t>Juni 2020</t>
  </si>
  <si>
    <t xml:space="preserve">BENI AGUSTIWAN MAHMUDI, SH </t>
  </si>
  <si>
    <t>19650827 198512 1 001</t>
  </si>
  <si>
    <t>Pembina Tk. I / IV b</t>
  </si>
  <si>
    <t>ASEP RIAN PURNAMA, SE, MM</t>
  </si>
  <si>
    <t>19880925 201101 1 001</t>
  </si>
  <si>
    <t>Penata, III/c</t>
  </si>
  <si>
    <t>Januari 2019</t>
  </si>
  <si>
    <t>Januari 2021</t>
  </si>
  <si>
    <t>Penata Tk.I, III/d /April 2018</t>
  </si>
  <si>
    <t>VIRGA NUGRAHA, SE . MM</t>
  </si>
  <si>
    <t>Penata Muda Tk.I,III/b</t>
  </si>
  <si>
    <t xml:space="preserve"> Februari 2019 </t>
  </si>
  <si>
    <t xml:space="preserve"> Februari 2021</t>
  </si>
  <si>
    <t>SUGIRI,ST,M.SI</t>
  </si>
  <si>
    <t>19771202 200902 1 002</t>
  </si>
  <si>
    <t>Hj ZAKIYAH, S.Ag</t>
  </si>
  <si>
    <t>Khori sri Rahayu, St, M.Si</t>
  </si>
  <si>
    <t>19780924 200502 2 002</t>
  </si>
  <si>
    <t>Pembina TK.I / IV c</t>
  </si>
  <si>
    <t>Maret 2019</t>
  </si>
  <si>
    <t>Maret 2021</t>
  </si>
  <si>
    <t>JHONI MANAHAN, S.Ap</t>
  </si>
  <si>
    <t>19650515 198902 1 020</t>
  </si>
  <si>
    <t>Pengatur /II c, April 2018</t>
  </si>
  <si>
    <t>Pengatur Muda TK. I  / II b</t>
  </si>
  <si>
    <t>HANDRIYAN MUNGIN, ST,MM</t>
  </si>
  <si>
    <t>H. ENDANG SUHENDAR, S.Sos</t>
  </si>
  <si>
    <t>19620107 198603 1 008</t>
  </si>
  <si>
    <t>Penata Tk.I, III/d</t>
  </si>
  <si>
    <t>'19750314 200701 2 007</t>
  </si>
  <si>
    <t>NANDA ISKANDAR.SE</t>
  </si>
  <si>
    <t>TONDI APRILIARIES S.S.SOS</t>
  </si>
  <si>
    <t>Desember 2019</t>
  </si>
  <si>
    <t>Desember 2021</t>
  </si>
  <si>
    <t>Ibnu saleh, SE</t>
  </si>
  <si>
    <t>19931206 201902 1 005</t>
  </si>
  <si>
    <t xml:space="preserve">Mengetahui : </t>
  </si>
  <si>
    <t xml:space="preserve">Sekretaris  </t>
  </si>
  <si>
    <t>Disperdaginkopukm</t>
  </si>
  <si>
    <t>Kasubag Umpeg</t>
  </si>
  <si>
    <t>NIP. 19710814 200112 1 003</t>
  </si>
  <si>
    <t>NIP. 19750924 200701 2 011</t>
  </si>
  <si>
    <t>JABATAN</t>
  </si>
  <si>
    <t>DAFTAR KENAIKAN KENAIKAN PANGKAT</t>
  </si>
  <si>
    <t>TMT KENAIKAN PANGKAT</t>
  </si>
  <si>
    <t>lama</t>
  </si>
  <si>
    <t>pangkat baru</t>
  </si>
  <si>
    <t>Pembina Tk.I/IV b</t>
  </si>
  <si>
    <t>Penata III/d</t>
  </si>
  <si>
    <t>Penata / III d</t>
  </si>
  <si>
    <t>KETERANGAN</t>
  </si>
  <si>
    <t>DAFTAR KENAIKAN KARPEG</t>
  </si>
  <si>
    <t>KARSU</t>
  </si>
  <si>
    <t>KARIS</t>
  </si>
  <si>
    <t>TASPEN</t>
  </si>
  <si>
    <t>KARPEG</t>
  </si>
  <si>
    <t>DAFTAR KENAIKAN KARIS DAN KARSU</t>
  </si>
  <si>
    <t>DAFTAR KENAIKAN TASPEN</t>
  </si>
  <si>
    <t>TANGGAL LAHIR</t>
  </si>
  <si>
    <t>TAHUN</t>
  </si>
  <si>
    <t>BULAN</t>
  </si>
  <si>
    <t>Data per 17 juli 2020</t>
  </si>
  <si>
    <t>NAMA</t>
  </si>
  <si>
    <t>TEMPAT/TGL LAHIR</t>
  </si>
  <si>
    <t>TUGAS LAMA (2019)</t>
  </si>
  <si>
    <t>TUGAS BARU (2020)</t>
  </si>
  <si>
    <t>JAENUDIN . S.AP</t>
  </si>
  <si>
    <t>Serang, 07-04-1975</t>
  </si>
  <si>
    <t>Mantri Pasar Kalodran</t>
  </si>
  <si>
    <t>Mantri Pasar Lebak Wangi</t>
  </si>
  <si>
    <t>M. IRWAN JUNAEDI</t>
  </si>
  <si>
    <t>Serang, 02-05-1981</t>
  </si>
  <si>
    <t>Mantri Pasar Rau</t>
  </si>
  <si>
    <t>JIDIN</t>
  </si>
  <si>
    <t>Serang, 12-08-1983</t>
  </si>
  <si>
    <t>JAMIL LATIEF</t>
  </si>
  <si>
    <t>Serang, 21-12-1980</t>
  </si>
  <si>
    <t>Petugas retribusi Pasar Induk Rau</t>
  </si>
  <si>
    <t>Mantri Pasar Serang Plaza &amp; Kepandean</t>
  </si>
  <si>
    <t>FAHMI RESTU FAUZY</t>
  </si>
  <si>
    <t>Cianjur, 02-05-1993</t>
  </si>
  <si>
    <t>Administrasi UPT</t>
  </si>
  <si>
    <t>ADITYA HARIES</t>
  </si>
  <si>
    <t>Serang, 31-03-1981</t>
  </si>
  <si>
    <t>Pelaksana UPT</t>
  </si>
  <si>
    <t>WASIS PRIYADI,SH</t>
  </si>
  <si>
    <t>Bandung, 29-12-1976</t>
  </si>
  <si>
    <t>ICHTIARI ULINNISA, SE</t>
  </si>
  <si>
    <t>B Lampung, 16-07-1990</t>
  </si>
  <si>
    <t>SAFITRI NOVA LANI</t>
  </si>
  <si>
    <t>Serang, 03-11-1996</t>
  </si>
  <si>
    <t>Administrasi Pasar Induk Rau</t>
  </si>
  <si>
    <t>DEDE DAHLIA</t>
  </si>
  <si>
    <t>Serang, 18-04-1996</t>
  </si>
  <si>
    <t>Administrasi Pasar Serang Plaza dan Kepandean</t>
  </si>
  <si>
    <t>SITI AYESHA BAYYINAH F</t>
  </si>
  <si>
    <t>Serang, 26-06-1996</t>
  </si>
  <si>
    <t>Administrasi Pasar Kalodran, Pasar Banten dan Pasar Karangantu</t>
  </si>
  <si>
    <t>MUHYADI</t>
  </si>
  <si>
    <t>Serang, 04-10-1983</t>
  </si>
  <si>
    <t>Petugas Retribusi Pasar Induk Rau</t>
  </si>
  <si>
    <t>H. UCI SANUSI</t>
  </si>
  <si>
    <t>Serang, 13-06-1960</t>
  </si>
  <si>
    <t>HAMAMI</t>
  </si>
  <si>
    <t>Serang, 25-06-1995</t>
  </si>
  <si>
    <t>ROMADON</t>
  </si>
  <si>
    <t>Serang, 07-03-1987</t>
  </si>
  <si>
    <t>PUJIYONO</t>
  </si>
  <si>
    <t>Purbalingga, 04-09-1965</t>
  </si>
  <si>
    <t>MUHAMAD MULYA</t>
  </si>
  <si>
    <t>Serang, 05 Maret 1991</t>
  </si>
  <si>
    <t>BUANG CEFERI</t>
  </si>
  <si>
    <t>Serang,14-08-1990</t>
  </si>
  <si>
    <t>Petugas Retribusi Pasar Banten</t>
  </si>
  <si>
    <t>ISBAHRIA BAIDAR ALDILLA</t>
  </si>
  <si>
    <t>Serang, 03-10-1994</t>
  </si>
  <si>
    <t>LILIS MUHLISYAH</t>
  </si>
  <si>
    <t>Serang, 17-04-1981</t>
  </si>
  <si>
    <t>VIZAR KHALES AKBAR</t>
  </si>
  <si>
    <t>Bandung, 09=03-1993</t>
  </si>
  <si>
    <t>NURYAMAN</t>
  </si>
  <si>
    <t>Serang, 02-04-1979</t>
  </si>
  <si>
    <t>KHASARI</t>
  </si>
  <si>
    <t>Serang, 22-01-1992</t>
  </si>
  <si>
    <t>SETYOBUDI</t>
  </si>
  <si>
    <t>Serang, 09-02-1990</t>
  </si>
  <si>
    <t>AGUS SUWANDI</t>
  </si>
  <si>
    <t>Serang, 05-05-1982</t>
  </si>
  <si>
    <t>Petugas Retribusi Pasar Serang Plaza</t>
  </si>
  <si>
    <t>SANIRAN</t>
  </si>
  <si>
    <t>Serang, 13-12-1973</t>
  </si>
  <si>
    <t>AHMAD FAUZI</t>
  </si>
  <si>
    <t>Serang,10-08-1988</t>
  </si>
  <si>
    <t>RAHMATULLAH</t>
  </si>
  <si>
    <t>Serang, 04-06-1986</t>
  </si>
  <si>
    <t>Petugas Retribusi Pasar Kepandean</t>
  </si>
  <si>
    <t>SANIYAH</t>
  </si>
  <si>
    <t>Serang, 15-07-1982</t>
  </si>
  <si>
    <t>Petugas retribusi Pasar Serang Plaza</t>
  </si>
  <si>
    <t>HAFA SYUHARA</t>
  </si>
  <si>
    <t>Serang, 03-03-1987</t>
  </si>
  <si>
    <t>SUWANDI</t>
  </si>
  <si>
    <t>Serang, 01-07-1966</t>
  </si>
  <si>
    <t>SOHIBI</t>
  </si>
  <si>
    <t>Serang, 01-01-1973</t>
  </si>
  <si>
    <t>PURWADI</t>
  </si>
  <si>
    <t>Serang, 25-05-1994</t>
  </si>
  <si>
    <t>ENDI ABADI</t>
  </si>
  <si>
    <t>Serang, 03-06-1979</t>
  </si>
  <si>
    <t>SITI UMI HANI, SE</t>
  </si>
  <si>
    <t>Serang, 22-12-1989</t>
  </si>
  <si>
    <t>RIZAL KURNIAWAN. S, SE</t>
  </si>
  <si>
    <t>Medan, 10-04-1987</t>
  </si>
  <si>
    <t>AKHMAD ANIS.A</t>
  </si>
  <si>
    <t>Serang-17-03-1980</t>
  </si>
  <si>
    <t>BAGJA KUDRATA, SH</t>
  </si>
  <si>
    <t>Serang, 04-07-1975</t>
  </si>
  <si>
    <t>MUTAQQIN IMAMAH</t>
  </si>
  <si>
    <t>Serang, 01-06-1985</t>
  </si>
  <si>
    <t>SITI AMINAH,SE</t>
  </si>
  <si>
    <t>Serang, 03-10-1980</t>
  </si>
  <si>
    <t>Petugas Retribusi Pasar Kalodran</t>
  </si>
  <si>
    <t>MUHADIYAH,SH</t>
  </si>
  <si>
    <t>Serang, 02-02-1982</t>
  </si>
  <si>
    <t>MOKHAMAD NURDIN</t>
  </si>
  <si>
    <t>Serang, 06-07-1981</t>
  </si>
  <si>
    <t>SUHANDI</t>
  </si>
  <si>
    <t>Serang, 22-03-1980</t>
  </si>
  <si>
    <t>DEDI MULYAWAN</t>
  </si>
  <si>
    <t>Lebak, 04-12-1985</t>
  </si>
  <si>
    <t>ROMLI</t>
  </si>
  <si>
    <t>Serang, 09-9-1984</t>
  </si>
  <si>
    <t>SONI ANDRIANSYAH</t>
  </si>
  <si>
    <t>Simpang Pancur, 19-07-1999</t>
  </si>
  <si>
    <t>CHAIRUL WALADI</t>
  </si>
  <si>
    <t>Serang, 05-07-1975</t>
  </si>
  <si>
    <t>M HASANUDIN</t>
  </si>
  <si>
    <t>Serang, 08-10-1968</t>
  </si>
  <si>
    <t>Petugas retribusi Pasar Banten</t>
  </si>
  <si>
    <t>NASIHIN, S.Ag</t>
  </si>
  <si>
    <t>Serang, 15-04-1977</t>
  </si>
  <si>
    <t>RIZQI ZAMALUDIN</t>
  </si>
  <si>
    <t>Serang, 14-06-1993</t>
  </si>
  <si>
    <t>EVRAN ALBUCHORI</t>
  </si>
  <si>
    <t>Serang, 28-07-1991</t>
  </si>
  <si>
    <t>IWAN HERMANSYAH</t>
  </si>
  <si>
    <t>Serang, 05-04-1981</t>
  </si>
  <si>
    <t>BAIHAQI</t>
  </si>
  <si>
    <t>Serang, 24-04-1985</t>
  </si>
  <si>
    <t>Petugas retribusi Pasar Karangantu</t>
  </si>
  <si>
    <t>IMAM FAUJI</t>
  </si>
  <si>
    <t>Serang, 10-11-1986</t>
  </si>
  <si>
    <t>ANI WIDIANINGSIH</t>
  </si>
  <si>
    <t>Serang, 19-01-1988</t>
  </si>
  <si>
    <t>Petugas Retribusi Pasar Karangantu</t>
  </si>
  <si>
    <t>ENENG AWALIYAH</t>
  </si>
  <si>
    <t>Serang, 11-09-1992</t>
  </si>
  <si>
    <t>KUSEN</t>
  </si>
  <si>
    <t>Serang, 04-05-1968</t>
  </si>
  <si>
    <t xml:space="preserve">DAFTAR NAMA THL DISDAGINKOPUKM </t>
  </si>
  <si>
    <t>DAFTAR KENAIKAN KENAIKAN PANGKAT TAHUN 2020</t>
  </si>
  <si>
    <t>01 Oktober 2022</t>
  </si>
  <si>
    <t>19720408 200312 1 002</t>
  </si>
  <si>
    <t>Um Rochmat Hidayat Hs, St,. MM</t>
  </si>
  <si>
    <t>01 januari 1997</t>
  </si>
  <si>
    <t>01 Desember 2003</t>
  </si>
  <si>
    <t>01 april 2020</t>
  </si>
  <si>
    <t>Unisba</t>
  </si>
  <si>
    <t>usahid</t>
  </si>
  <si>
    <t>Manajemen S2</t>
  </si>
  <si>
    <t>TMI S1</t>
  </si>
  <si>
    <t>01 april 2024</t>
  </si>
  <si>
    <t>01 Desember 2021</t>
  </si>
  <si>
    <t>Pelaksana PERDAGANGAN</t>
  </si>
  <si>
    <t>Penata Muda/III a</t>
  </si>
  <si>
    <t>NIP.19920507201902 2 005</t>
  </si>
  <si>
    <t>Laras Ayu Aditya Agustina, SE</t>
  </si>
  <si>
    <t>Pelaksana BENDAHARA PENGELUARAN</t>
  </si>
  <si>
    <t>NIP.19870723201902 2 003</t>
  </si>
  <si>
    <t>Pelaksana UMPEG</t>
  </si>
  <si>
    <t>NIP.19861027 201101 2 022</t>
  </si>
  <si>
    <t>Vivi Oktaviani,S.Ap, M.Si</t>
  </si>
  <si>
    <t>Penata Muda / III a</t>
  </si>
  <si>
    <t>NIP.19740914 200902 1 002</t>
  </si>
  <si>
    <t>Mulyadi, SE</t>
  </si>
  <si>
    <t>Kepala Pasar Karangantu PELAKSANA</t>
  </si>
  <si>
    <t>Pengatur Muda Tk. I / II c</t>
  </si>
  <si>
    <t>NIP.19650730 198603 1 007</t>
  </si>
  <si>
    <t>Bahrudin Samin</t>
  </si>
  <si>
    <t>Pelaksana BENDAHARA PENRIMAAN</t>
  </si>
  <si>
    <t>NIP.19790923 201403 2 001</t>
  </si>
  <si>
    <t>Ekasari Damayanti,ST</t>
  </si>
  <si>
    <t>kasi penyediaan Informasi industri</t>
  </si>
  <si>
    <t>NIP. 19660202 199303 1 002</t>
  </si>
  <si>
    <t>Drs Pansuri Ritonga, SH</t>
  </si>
  <si>
    <t>Penera Madya</t>
  </si>
  <si>
    <t>NIP:19650827 198512 1 001</t>
  </si>
  <si>
    <t>Beni Agustiwan Mahmud, SH</t>
  </si>
  <si>
    <t>Kasi Perencanaan pengembangan dan pembangunan</t>
  </si>
  <si>
    <t>Penata Tk I / III d</t>
  </si>
  <si>
    <t>NIP. 19631118 198602 1 006</t>
  </si>
  <si>
    <t>H. Didi Sunardi, SE</t>
  </si>
  <si>
    <t>Kasubag TU UPT Pasar</t>
  </si>
  <si>
    <t>NIP.19810803 200604 2 008</t>
  </si>
  <si>
    <t>Faikoh, ST</t>
  </si>
  <si>
    <t>Kasubag TU UPT Metrologi</t>
  </si>
  <si>
    <t>Penata /IIIc</t>
  </si>
  <si>
    <t>NIP: 19820612 200902 1 004</t>
  </si>
  <si>
    <t>Eko Wahyu Runantoro, ST</t>
  </si>
  <si>
    <t>Kepala UPT pasar</t>
  </si>
  <si>
    <t>NIP. 19840504 201101 1 002</t>
  </si>
  <si>
    <t>Moch. Zen, SE. MM</t>
  </si>
  <si>
    <t xml:space="preserve">Kasi Penilaian Kesehatan Koperasi </t>
  </si>
  <si>
    <t>NIP 19790322 200902 2 002</t>
  </si>
  <si>
    <t>Rani Herawaty, SE</t>
  </si>
  <si>
    <t>Penata Tk.I III/d</t>
  </si>
  <si>
    <t>NIP. 19761227 199803 2 005</t>
  </si>
  <si>
    <t>Raden Santi Lestari, S.Sos</t>
  </si>
  <si>
    <t>Kasi Pengawasan dan kelembagaan koperasi</t>
  </si>
  <si>
    <t>NIP. 19710903 200112 1 003</t>
  </si>
  <si>
    <t>Adelin Sofyan</t>
  </si>
  <si>
    <t>Kasi Fasilitas Penguatan dan Perlindungan</t>
  </si>
  <si>
    <t>Penata Tk. I / III d</t>
  </si>
  <si>
    <t>NIP. 19810316 200902 1 002</t>
  </si>
  <si>
    <t>Irwan Kurnia Se</t>
  </si>
  <si>
    <t>kasi Pemberdayaan UMKM</t>
  </si>
  <si>
    <t>Pembina  / IV a</t>
  </si>
  <si>
    <t>NIP : 19750404 200112 1 003</t>
  </si>
  <si>
    <t>Tondi Apriliaries Sagala, S.Sos</t>
  </si>
  <si>
    <t>Kepala UPT Metrologi</t>
  </si>
  <si>
    <t>NIP. 19640913 199103 2 004</t>
  </si>
  <si>
    <t>Hj. Mahdiah, S,Sos.M.Si</t>
  </si>
  <si>
    <t>Kasi Sarana &amp; Prasarana Pasar</t>
  </si>
  <si>
    <t>NIP. 19720608 200502 2 003</t>
  </si>
  <si>
    <t>Mijah,S.Pd., M.Si</t>
  </si>
  <si>
    <t xml:space="preserve">Kasi Pembinaan dan Ketertiban </t>
  </si>
  <si>
    <t>Penata/ III c</t>
  </si>
  <si>
    <t>Kasi Pengembangan UMKM</t>
  </si>
  <si>
    <t>NIP.19680626 199503 1 003</t>
  </si>
  <si>
    <t>Iman Siswadi, S.Sos</t>
  </si>
  <si>
    <t>Kasi Pengembangan/Pemberdayaan Koperasi</t>
  </si>
  <si>
    <t>NIP. 19870828 201001 2 003</t>
  </si>
  <si>
    <t xml:space="preserve">Kasi Pendataan dan retribusi </t>
  </si>
  <si>
    <t>NIP. 19750314 200701 2 007</t>
  </si>
  <si>
    <t>Irni Indriyani SH,M.Si</t>
  </si>
  <si>
    <t>Kasi Stabilitas Harga Sarana Barang Pokok</t>
  </si>
  <si>
    <t>Penata Muda /III b</t>
  </si>
  <si>
    <t>NIP. 19751129 201001 2 001</t>
  </si>
  <si>
    <t>Nurlia Nofita, Se</t>
  </si>
  <si>
    <t>Kasi Peningkatan Sarana distribusi perdagangan</t>
  </si>
  <si>
    <t>NIP. 19801025 200902 1004</t>
  </si>
  <si>
    <t>Dudi Efendi S.Kom</t>
  </si>
  <si>
    <t>Kasi Promosi</t>
  </si>
  <si>
    <t>NIP. 19770609 200604 2 003</t>
  </si>
  <si>
    <t>Mis Mulyani ST</t>
  </si>
  <si>
    <t>Kasubag Keuangan</t>
  </si>
  <si>
    <t>penata III/c</t>
  </si>
  <si>
    <t>NIP. 19841225 200902 2 012</t>
  </si>
  <si>
    <t>Maya Ismawati, Se</t>
  </si>
  <si>
    <t>Kasubag Umum dan Kepegawaian</t>
  </si>
  <si>
    <t>Ella Sulaksanawati, SE. M.Si</t>
  </si>
  <si>
    <t>Kasubag PEP</t>
  </si>
  <si>
    <t>NIP. 19710221 200501 1 002</t>
  </si>
  <si>
    <t>Ichwanudin Se., MM</t>
  </si>
  <si>
    <t>Kepala Bidang UMKM</t>
  </si>
  <si>
    <t>Pembina/IV a</t>
  </si>
  <si>
    <t>NIP. 19740901 200312 2 004</t>
  </si>
  <si>
    <t>Sartinah S.Pd., M.Si</t>
  </si>
  <si>
    <t>NIP. 19670828 199512 1 003</t>
  </si>
  <si>
    <t>Drs.H. Mustofa,M.Si</t>
  </si>
  <si>
    <t>Kabid Perindustrian</t>
  </si>
  <si>
    <t>NIP. 19630701 198903 1 014</t>
  </si>
  <si>
    <t>Drs. H. Akhmad Jazuli, M.Pd</t>
  </si>
  <si>
    <t xml:space="preserve">Kabid Pasar </t>
  </si>
  <si>
    <t>NIP. 19670814 198803 1 006</t>
  </si>
  <si>
    <t>Mat Alwi,S.Sos,M.Si</t>
  </si>
  <si>
    <t>Kabid Koperasi</t>
  </si>
  <si>
    <t>19750726 200902 1 004</t>
  </si>
  <si>
    <t>Raden Noer Iman Wibisana Sh., M.Si</t>
  </si>
  <si>
    <t>Sekretaris</t>
  </si>
  <si>
    <t>Pembina Tk.I / IV b</t>
  </si>
  <si>
    <t>NIP. 19720408 200312 1 002</t>
  </si>
  <si>
    <t>kepala dinas</t>
  </si>
  <si>
    <t>Pembina Utama Muda / IV c</t>
  </si>
  <si>
    <t>NIP. 19610429 197912 1 001</t>
  </si>
  <si>
    <t>Drs. H Akhmad Zubaidillah, M.Si</t>
  </si>
  <si>
    <t>BULAN :    Maret 2021</t>
  </si>
  <si>
    <t>DINAS PERDAGANGAN, INDUSTRIAN DAN KOPERASI DAN UKM  KOTA SERANG</t>
  </si>
  <si>
    <t>DAFTAR HADIR PEGAWAI NEGERI SIPIL</t>
  </si>
  <si>
    <t>19740901 200312 2 004</t>
  </si>
  <si>
    <t>19710221 200501 1 002</t>
  </si>
  <si>
    <t>19841225 200902 2 012</t>
  </si>
  <si>
    <t>Lebak</t>
  </si>
  <si>
    <t>01 Januari 2005</t>
  </si>
  <si>
    <t>01 februari 2005</t>
  </si>
  <si>
    <t xml:space="preserve">01 april 2006 </t>
  </si>
  <si>
    <t>Universitas nasional</t>
  </si>
  <si>
    <t>S1 Manajemen</t>
  </si>
  <si>
    <t>S2 Manajemen</t>
  </si>
  <si>
    <t>01 April 2021</t>
  </si>
  <si>
    <t>01 Februari 2023</t>
  </si>
  <si>
    <t>19660202 199303 1 002</t>
  </si>
  <si>
    <t>Tapanuli selatan</t>
  </si>
  <si>
    <t>19761227 199803 2 005</t>
  </si>
  <si>
    <t>19810316 200902 1 002</t>
  </si>
  <si>
    <t>19770609 200604 2 003</t>
  </si>
  <si>
    <t>19801025 200902 1004</t>
  </si>
  <si>
    <t>19751129 201001 2 001</t>
  </si>
  <si>
    <t>14/11</t>
  </si>
  <si>
    <t>UPI</t>
  </si>
  <si>
    <t>S1 Pendidikan</t>
  </si>
  <si>
    <t>STIA Mandala Indonesia</t>
  </si>
  <si>
    <t>S2- Ilmu Administrasi</t>
  </si>
  <si>
    <t>01 Juli 2020</t>
  </si>
  <si>
    <t>Majalengkaa</t>
  </si>
  <si>
    <t>16/10</t>
  </si>
  <si>
    <t>17/03</t>
  </si>
  <si>
    <t>STIA Menarasiswa</t>
  </si>
  <si>
    <t>S2Magisteri sains</t>
  </si>
  <si>
    <t>01 oktober 2024</t>
  </si>
  <si>
    <t>36/03</t>
  </si>
  <si>
    <t>30</t>
  </si>
  <si>
    <t>19/03</t>
  </si>
  <si>
    <t>20/03</t>
  </si>
  <si>
    <t>16/03</t>
  </si>
  <si>
    <t>14/02</t>
  </si>
  <si>
    <t>01 Desember 1995</t>
  </si>
  <si>
    <t>01 Februari 2021</t>
  </si>
  <si>
    <t>19/07</t>
  </si>
  <si>
    <t>1 Februari 2021</t>
  </si>
  <si>
    <t>01 Februari 2009</t>
  </si>
  <si>
    <t>01 Desember 2010</t>
  </si>
  <si>
    <t>09/00</t>
  </si>
  <si>
    <t>01 Agustus 2023</t>
  </si>
  <si>
    <t>01 Januari 2020</t>
  </si>
  <si>
    <t>01 mei 2011</t>
  </si>
  <si>
    <t>13/08</t>
  </si>
  <si>
    <t>STIE YP KARYA</t>
  </si>
  <si>
    <t>SE</t>
  </si>
  <si>
    <t>Maryasin</t>
  </si>
  <si>
    <t>19800822 200502 1 001</t>
  </si>
  <si>
    <t>01 oktober 2015</t>
  </si>
  <si>
    <t>10/08</t>
  </si>
  <si>
    <t>eko agung baskoro, A.Md., S.STP</t>
  </si>
  <si>
    <t>19700504 199102 1 00`</t>
  </si>
  <si>
    <t>19921114 201503 2 001</t>
  </si>
  <si>
    <t>Drs.Wasis Dewanto,M.Pd.,M.Si</t>
  </si>
  <si>
    <t>19670622 199303 1 005</t>
  </si>
  <si>
    <t>Kepala Diskopukmperindag kota serang</t>
  </si>
  <si>
    <t>universitas langlangbuang</t>
  </si>
  <si>
    <t>sarjana teknik SI</t>
  </si>
  <si>
    <t>27 Juli 2019</t>
  </si>
  <si>
    <t>penera</t>
  </si>
  <si>
    <t>Pembina Utama Muda /IV c</t>
  </si>
  <si>
    <t>TAHUN 2022</t>
  </si>
  <si>
    <t>mau pensiun</t>
  </si>
  <si>
    <t>Se Akuntansi</t>
  </si>
  <si>
    <t>Untirta</t>
  </si>
  <si>
    <t>DAFTAR URUT KEPANGKATAN PEGAWAI DINKOPUKMPERINDAG KOTA SERANG</t>
  </si>
  <si>
    <t>Rizka Noviastuty,ST</t>
  </si>
  <si>
    <t>Penyuluh perindustrian dan perdagangan ahli muda ahli muda</t>
  </si>
  <si>
    <t>Penyuluh perindustrian dan perdagangan ahli muda ahli muda ahli muda</t>
  </si>
  <si>
    <t>pengawas koperasi ahli muda</t>
  </si>
  <si>
    <t>Pengawas Perdagangan ahli muda</t>
  </si>
  <si>
    <t>Penjamin Mutu Produk ahli muda</t>
  </si>
  <si>
    <t>analisis perdagangan ahli muda</t>
  </si>
  <si>
    <t>Assesor manajemen mutu produk ahli muda</t>
  </si>
  <si>
    <t>NAMA SKPD / INSTANSI   :    DINKOPUKMPERINDAG KOTA SERANG</t>
  </si>
  <si>
    <t>Perencana ahli muda</t>
  </si>
  <si>
    <t>KEPALA DINAS KOPERASI USAHA KECIL DAN MENENGAH</t>
  </si>
  <si>
    <t>PERINDUSTRIAN DAN PERDAGANGAN KOTA SERANG</t>
  </si>
  <si>
    <t>NIP.19670622 199303 1 005</t>
  </si>
  <si>
    <t>Samsul Fajar</t>
  </si>
  <si>
    <t>19781006 200801 1 003</t>
  </si>
  <si>
    <t xml:space="preserve">Sub Koordinator Pengawasan dan Kelembagaan </t>
  </si>
  <si>
    <t>Mad Hasan, S.Sos,. M.SI</t>
  </si>
  <si>
    <t>19670709 198803 1 012</t>
  </si>
  <si>
    <t>Kepala Seksi Pengembangan/ Pemberdayaan Koperasi</t>
  </si>
  <si>
    <t>Sub koordinator Perencanaan pengembangan dan pembangunan Industri</t>
  </si>
  <si>
    <t>ACHMAD MUHIT, SE</t>
  </si>
  <si>
    <t>19750102 200801 1 011</t>
  </si>
  <si>
    <t>Kepala UPTD Pengelolaan Pasar</t>
  </si>
  <si>
    <t>Sub Bagian UPTD Pengelolaan Pasar</t>
  </si>
  <si>
    <t xml:space="preserve">TRI NINGSIH, SH,.MM </t>
  </si>
  <si>
    <t>Kabid Industri</t>
  </si>
  <si>
    <t>DRS, H LILI MUTAWALI,.M.Pd</t>
  </si>
  <si>
    <t>19650719 199112 1 001</t>
  </si>
  <si>
    <t>SUKANTA,S.Sos,.M.Si</t>
  </si>
  <si>
    <t>19650421 199103 1 007</t>
  </si>
  <si>
    <t>Kabid perdagangan</t>
  </si>
  <si>
    <t xml:space="preserve">DRS. H AHMAD YANI, MM </t>
  </si>
  <si>
    <t xml:space="preserve">19670107 199603 1 002 </t>
  </si>
  <si>
    <t>1 Maret 1996</t>
  </si>
  <si>
    <t>1 april 1997</t>
  </si>
  <si>
    <t>1 April 2020</t>
  </si>
  <si>
    <t>24/01</t>
  </si>
  <si>
    <t>26</t>
  </si>
  <si>
    <t>IKOPIN</t>
  </si>
  <si>
    <t>UGM - MM</t>
  </si>
  <si>
    <t>SDM</t>
  </si>
  <si>
    <t>Megister Menejement</t>
  </si>
  <si>
    <t>1991</t>
  </si>
  <si>
    <t>1 Januari 2008</t>
  </si>
  <si>
    <t>04 Januari 2010</t>
  </si>
  <si>
    <t>01 Oktober 2015</t>
  </si>
  <si>
    <t>10/04</t>
  </si>
  <si>
    <t xml:space="preserve">STAISMAN </t>
  </si>
  <si>
    <t>SPDI</t>
  </si>
  <si>
    <t>01/10/2019</t>
  </si>
  <si>
    <t>Jan-2003</t>
  </si>
  <si>
    <t>1 Desember 1991</t>
  </si>
  <si>
    <t>1 Januari 1993</t>
  </si>
  <si>
    <t>1 Oktober 2014</t>
  </si>
  <si>
    <t>17/04</t>
  </si>
  <si>
    <t>31</t>
  </si>
  <si>
    <t>muhammad diyah palu S.Pd</t>
  </si>
  <si>
    <t>Manajemen Pendidikan</t>
  </si>
  <si>
    <t>universitas pakuan bogor</t>
  </si>
  <si>
    <t>1 Oktober 2018</t>
  </si>
  <si>
    <t>1 desember 2022</t>
  </si>
  <si>
    <t>pandeglang</t>
  </si>
  <si>
    <t>01 Febuari 2009</t>
  </si>
  <si>
    <t>16 Maret 2012</t>
  </si>
  <si>
    <t>STIE Adhy Niaga</t>
  </si>
  <si>
    <t>2010</t>
  </si>
  <si>
    <t>Nurani Yunita, S. T</t>
  </si>
  <si>
    <t>19940629 202203 2 019</t>
  </si>
  <si>
    <t xml:space="preserve">Ahli Pertama- Penyuluh Perindustrian dan Perdagangan </t>
  </si>
  <si>
    <t>Universitas Mercu Buana</t>
  </si>
  <si>
    <t>Sarjana Teknik Industri</t>
  </si>
  <si>
    <t xml:space="preserve">- </t>
  </si>
  <si>
    <t>19980805 202203 2 019</t>
  </si>
  <si>
    <t>Murni Amelia, A. Md. A. Pkt</t>
  </si>
  <si>
    <t>Pengelola Sarana dan Prasarana Kantor</t>
  </si>
  <si>
    <t>Tarakanita</t>
  </si>
  <si>
    <t>Diploma Tiga</t>
  </si>
  <si>
    <t>Asep Bahrudin, S. T</t>
  </si>
  <si>
    <t>19900706 202203 1 003</t>
  </si>
  <si>
    <t xml:space="preserve">Ahli Pertama - Mediator Hubungan Industrial </t>
  </si>
  <si>
    <t>UIN Sunan Kalijaga Yogyakarta</t>
  </si>
  <si>
    <t>Ariel Fahryandi Bintan, S. Tr. Ak</t>
  </si>
  <si>
    <t>19961007 202203 1 012</t>
  </si>
  <si>
    <t>Penata Laporan Keuangan</t>
  </si>
  <si>
    <t>Politeknik Negeri Malang</t>
  </si>
  <si>
    <t xml:space="preserve">Sarjana Terapan Akuntansi </t>
  </si>
  <si>
    <t>Afif Rijal Ahzami, S. T</t>
  </si>
  <si>
    <t>19971102 202203 1 009</t>
  </si>
  <si>
    <t>Lampung Utara</t>
  </si>
  <si>
    <t>Ahli Pertama-Pranata Laboratorium</t>
  </si>
  <si>
    <t>Sarjana Teknik</t>
  </si>
  <si>
    <t>Ayu Linda Pratiwi, S. Si</t>
  </si>
  <si>
    <t>19950822 202203 2 019</t>
  </si>
  <si>
    <t>Kulon Progo</t>
  </si>
  <si>
    <t>Ahli Pertama-Penera</t>
  </si>
  <si>
    <t>Universitas Indonesia</t>
  </si>
  <si>
    <t>Sarjana Sains</t>
  </si>
  <si>
    <t>Doddy Dianda Putra, S. T</t>
  </si>
  <si>
    <t>19880929 202203 1 004</t>
  </si>
  <si>
    <t>Padang</t>
  </si>
  <si>
    <t>Ahli Pertama- Penguji Mutu Barang</t>
  </si>
  <si>
    <t>Universitas Islam Indonesia</t>
  </si>
  <si>
    <t>Muhammad Nurhadi, S. E</t>
  </si>
  <si>
    <t>19930902 202203 1 009</t>
  </si>
  <si>
    <t>nalisis Bimbingan Usaha</t>
  </si>
  <si>
    <t>Perbanas Institute</t>
  </si>
  <si>
    <t>Sarjana Ekonomi</t>
  </si>
  <si>
    <t>1 Maret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</si>
</sst>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21]dd\ mmmm\ yyyy;@"/>
    <numFmt numFmtId="165" formatCode="[$-409]d\-mmm\-yy;@"/>
    <numFmt numFmtId="166" formatCode="[$-409]mmm\-yy;@"/>
    <numFmt numFmtId="167" formatCode="dd/mm/yyyy;@"/>
    <numFmt numFmtId="168" formatCode="yyyy\-mm\-dd;@"/>
  </numFmts>
  <fonts count="6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Arial"/>
      <family val="2"/>
    </font>
    <font>
      <b/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u/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1"/>
      <scheme val="minor"/>
    </font>
    <font>
      <sz val="8"/>
      <color theme="1"/>
      <name val="Cambria"/>
      <family val="1"/>
      <scheme val="major"/>
    </font>
    <font>
      <sz val="8"/>
      <name val="Cambria"/>
      <family val="1"/>
      <scheme val="major"/>
    </font>
    <font>
      <sz val="8"/>
      <color indexed="8"/>
      <name val="Cambria"/>
      <family val="1"/>
      <scheme val="major"/>
    </font>
    <font>
      <sz val="8"/>
      <color rgb="FF000000"/>
      <name val="Cambria"/>
      <family val="1"/>
      <scheme val="major"/>
    </font>
    <font>
      <b/>
      <sz val="8"/>
      <color indexed="8"/>
      <name val="Cambria"/>
      <family val="1"/>
      <scheme val="major"/>
    </font>
    <font>
      <b/>
      <sz val="8"/>
      <color rgb="FF000000"/>
      <name val="Cambria"/>
      <family val="1"/>
      <scheme val="major"/>
    </font>
    <font>
      <i/>
      <sz val="8"/>
      <name val="Cambria"/>
      <family val="1"/>
      <scheme val="major"/>
    </font>
    <font>
      <b/>
      <sz val="8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6"/>
      <name val="Cambria"/>
      <family val="1"/>
      <scheme val="major"/>
    </font>
    <font>
      <b/>
      <sz val="6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0"/>
      <name val="Calibri"/>
      <family val="2"/>
      <charset val="1"/>
      <scheme val="minor"/>
    </font>
    <font>
      <sz val="12"/>
      <name val="Calibri"/>
      <family val="2"/>
      <scheme val="minor"/>
    </font>
    <font>
      <sz val="8"/>
      <color rgb="FFFF0000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theme="1"/>
      <name val="Calibri"/>
      <family val="2"/>
      <charset val="1"/>
      <scheme val="minor"/>
    </font>
    <font>
      <sz val="10"/>
      <color theme="0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indexed="8"/>
      <name val="Arial Narrow"/>
      <family val="2"/>
    </font>
    <font>
      <sz val="8"/>
      <color rgb="FF000000"/>
      <name val="Arial Narrow"/>
      <family val="2"/>
    </font>
    <font>
      <sz val="8"/>
      <name val="Arial Narrow"/>
      <family val="2"/>
    </font>
    <font>
      <sz val="9"/>
      <name val="Calibri"/>
      <family val="2"/>
      <charset val="1"/>
      <scheme val="minor"/>
    </font>
    <font>
      <sz val="14"/>
      <name val="Times New Roman"/>
      <family val="1"/>
    </font>
    <font>
      <sz val="14"/>
      <color theme="1"/>
      <name val="Calibri"/>
      <family val="2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u/>
      <sz val="14"/>
      <name val="Times New Roman"/>
      <family val="1"/>
    </font>
    <font>
      <sz val="8"/>
      <name val="Calibri"/>
      <family val="2"/>
      <charset val="1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indexed="65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Down">
        <fgColor indexed="9"/>
        <bgColor theme="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9" fillId="0" borderId="0"/>
    <xf numFmtId="0" fontId="13" fillId="0" borderId="0"/>
    <xf numFmtId="0" fontId="15" fillId="0" borderId="0" applyNumberFormat="0" applyFill="0" applyBorder="0" applyAlignment="0" applyProtection="0"/>
    <xf numFmtId="0" fontId="6" fillId="0" borderId="0"/>
    <xf numFmtId="0" fontId="1" fillId="0" borderId="0"/>
  </cellStyleXfs>
  <cellXfs count="569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 applyAlignment="1"/>
    <xf numFmtId="0" fontId="0" fillId="0" borderId="0" xfId="0" applyBorder="1"/>
    <xf numFmtId="0" fontId="10" fillId="0" borderId="0" xfId="0" applyFont="1"/>
    <xf numFmtId="0" fontId="11" fillId="0" borderId="0" xfId="0" applyFont="1" applyAlignment="1"/>
    <xf numFmtId="0" fontId="0" fillId="3" borderId="0" xfId="0" applyFill="1"/>
    <xf numFmtId="0" fontId="14" fillId="0" borderId="0" xfId="0" applyFont="1"/>
    <xf numFmtId="14" fontId="0" fillId="0" borderId="0" xfId="0" applyNumberFormat="1"/>
    <xf numFmtId="0" fontId="7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center" vertical="center" wrapText="1"/>
    </xf>
    <xf numFmtId="14" fontId="5" fillId="0" borderId="0" xfId="0" quotePrefix="1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vertical="center" wrapText="1"/>
    </xf>
    <xf numFmtId="0" fontId="18" fillId="0" borderId="1" xfId="1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165" fontId="18" fillId="0" borderId="1" xfId="1" quotePrefix="1" applyNumberFormat="1" applyFont="1" applyFill="1" applyBorder="1" applyAlignment="1">
      <alignment horizontal="center" vertical="center" wrapText="1"/>
    </xf>
    <xf numFmtId="14" fontId="17" fillId="0" borderId="1" xfId="0" quotePrefix="1" applyNumberFormat="1" applyFont="1" applyFill="1" applyBorder="1" applyAlignment="1">
      <alignment horizontal="center" vertical="center" wrapText="1"/>
    </xf>
    <xf numFmtId="0" fontId="17" fillId="0" borderId="1" xfId="0" quotePrefix="1" applyFont="1" applyFill="1" applyBorder="1" applyAlignment="1">
      <alignment horizontal="center" vertical="center" wrapText="1"/>
    </xf>
    <xf numFmtId="16" fontId="17" fillId="0" borderId="1" xfId="0" quotePrefix="1" applyNumberFormat="1" applyFont="1" applyFill="1" applyBorder="1" applyAlignment="1">
      <alignment horizontal="center" vertical="center"/>
    </xf>
    <xf numFmtId="14" fontId="17" fillId="0" borderId="1" xfId="0" quotePrefix="1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14" fontId="17" fillId="0" borderId="1" xfId="2" applyNumberFormat="1" applyFont="1" applyFill="1" applyBorder="1" applyAlignment="1">
      <alignment horizontal="center" vertical="center" wrapText="1"/>
    </xf>
    <xf numFmtId="166" fontId="22" fillId="0" borderId="1" xfId="2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23" fillId="0" borderId="1" xfId="1" applyFont="1" applyFill="1" applyBorder="1" applyAlignment="1">
      <alignment vertical="center" wrapText="1"/>
    </xf>
    <xf numFmtId="0" fontId="17" fillId="0" borderId="1" xfId="0" quotePrefix="1" applyFont="1" applyFill="1" applyBorder="1" applyAlignment="1">
      <alignment horizontal="center" vertical="center"/>
    </xf>
    <xf numFmtId="166" fontId="17" fillId="0" borderId="1" xfId="2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15" fontId="18" fillId="0" borderId="1" xfId="1" quotePrefix="1" applyNumberFormat="1" applyFont="1" applyFill="1" applyBorder="1" applyAlignment="1">
      <alignment horizontal="center" vertical="center" wrapText="1"/>
    </xf>
    <xf numFmtId="165" fontId="17" fillId="0" borderId="1" xfId="1" quotePrefix="1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167" fontId="17" fillId="0" borderId="1" xfId="0" quotePrefix="1" applyNumberFormat="1" applyFont="1" applyFill="1" applyBorder="1" applyAlignment="1">
      <alignment horizontal="center" vertical="center" wrapText="1"/>
    </xf>
    <xf numFmtId="17" fontId="17" fillId="0" borderId="1" xfId="2" applyNumberFormat="1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15" fontId="17" fillId="0" borderId="1" xfId="0" quotePrefix="1" applyNumberFormat="1" applyFont="1" applyFill="1" applyBorder="1" applyAlignment="1">
      <alignment horizontal="center" vertical="center" wrapText="1"/>
    </xf>
    <xf numFmtId="168" fontId="17" fillId="0" borderId="1" xfId="0" quotePrefix="1" applyNumberFormat="1" applyFont="1" applyFill="1" applyBorder="1" applyAlignment="1">
      <alignment horizontal="center" vertical="center" wrapText="1"/>
    </xf>
    <xf numFmtId="0" fontId="17" fillId="0" borderId="1" xfId="0" quotePrefix="1" applyNumberFormat="1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14" fontId="17" fillId="3" borderId="1" xfId="0" applyNumberFormat="1" applyFont="1" applyFill="1" applyBorder="1" applyAlignment="1">
      <alignment horizontal="left" vertical="center" wrapText="1"/>
    </xf>
    <xf numFmtId="0" fontId="18" fillId="3" borderId="1" xfId="1" applyFont="1" applyFill="1" applyBorder="1" applyAlignment="1">
      <alignment vertical="center" wrapText="1"/>
    </xf>
    <xf numFmtId="0" fontId="19" fillId="3" borderId="1" xfId="0" applyFont="1" applyFill="1" applyBorder="1" applyAlignment="1">
      <alignment vertical="center" wrapText="1"/>
    </xf>
    <xf numFmtId="15" fontId="18" fillId="3" borderId="1" xfId="1" quotePrefix="1" applyNumberFormat="1" applyFont="1" applyFill="1" applyBorder="1" applyAlignment="1">
      <alignment horizontal="center" vertical="center" wrapText="1"/>
    </xf>
    <xf numFmtId="14" fontId="17" fillId="3" borderId="1" xfId="0" applyNumberFormat="1" applyFont="1" applyFill="1" applyBorder="1" applyAlignment="1">
      <alignment horizontal="center" vertical="center" wrapText="1"/>
    </xf>
    <xf numFmtId="0" fontId="17" fillId="3" borderId="1" xfId="0" quotePrefix="1" applyFont="1" applyFill="1" applyBorder="1" applyAlignment="1">
      <alignment horizontal="center" vertical="center"/>
    </xf>
    <xf numFmtId="14" fontId="17" fillId="3" borderId="1" xfId="0" quotePrefix="1" applyNumberFormat="1" applyFont="1" applyFill="1" applyBorder="1" applyAlignment="1">
      <alignment horizontal="center" vertical="center"/>
    </xf>
    <xf numFmtId="0" fontId="17" fillId="3" borderId="1" xfId="0" quotePrefix="1" applyFont="1" applyFill="1" applyBorder="1" applyAlignment="1">
      <alignment horizontal="center" vertical="center" wrapText="1"/>
    </xf>
    <xf numFmtId="167" fontId="17" fillId="0" borderId="1" xfId="2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14" fontId="16" fillId="0" borderId="1" xfId="0" quotePrefix="1" applyNumberFormat="1" applyFont="1" applyFill="1" applyBorder="1" applyAlignment="1">
      <alignment horizontal="center" vertical="center" wrapText="1"/>
    </xf>
    <xf numFmtId="0" fontId="16" fillId="0" borderId="1" xfId="0" quotePrefix="1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4" fontId="17" fillId="4" borderId="1" xfId="0" applyNumberFormat="1" applyFont="1" applyFill="1" applyBorder="1" applyAlignment="1">
      <alignment horizontal="center" vertical="center" wrapText="1"/>
    </xf>
    <xf numFmtId="14" fontId="17" fillId="3" borderId="1" xfId="2" applyNumberFormat="1" applyFont="1" applyFill="1" applyBorder="1" applyAlignment="1">
      <alignment horizontal="center" vertical="center" wrapText="1"/>
    </xf>
    <xf numFmtId="14" fontId="17" fillId="3" borderId="1" xfId="0" quotePrefix="1" applyNumberFormat="1" applyFont="1" applyFill="1" applyBorder="1" applyAlignment="1">
      <alignment horizontal="center" vertical="center" wrapText="1"/>
    </xf>
    <xf numFmtId="14" fontId="17" fillId="3" borderId="1" xfId="2" applyNumberFormat="1" applyFont="1" applyFill="1" applyBorder="1" applyAlignment="1">
      <alignment horizontal="center" vertical="center"/>
    </xf>
    <xf numFmtId="0" fontId="18" fillId="0" borderId="1" xfId="1" quotePrefix="1" applyFont="1" applyFill="1" applyBorder="1" applyAlignment="1">
      <alignment horizontal="center" vertical="center" wrapText="1"/>
    </xf>
    <xf numFmtId="0" fontId="17" fillId="0" borderId="1" xfId="0" quotePrefix="1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14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quotePrefix="1" applyFont="1" applyFill="1" applyBorder="1" applyAlignment="1">
      <alignment horizontal="left" vertical="center"/>
    </xf>
    <xf numFmtId="0" fontId="18" fillId="3" borderId="0" xfId="1" applyFont="1" applyFill="1" applyBorder="1" applyAlignment="1">
      <alignment vertical="center" wrapText="1"/>
    </xf>
    <xf numFmtId="0" fontId="19" fillId="3" borderId="0" xfId="0" applyFont="1" applyFill="1" applyBorder="1" applyAlignment="1">
      <alignment vertical="center" wrapText="1"/>
    </xf>
    <xf numFmtId="15" fontId="18" fillId="0" borderId="0" xfId="1" quotePrefix="1" applyNumberFormat="1" applyFont="1" applyFill="1" applyBorder="1" applyAlignment="1">
      <alignment horizontal="center" vertical="center" wrapText="1"/>
    </xf>
    <xf numFmtId="14" fontId="17" fillId="0" borderId="0" xfId="0" quotePrefix="1" applyNumberFormat="1" applyFont="1" applyFill="1" applyBorder="1" applyAlignment="1">
      <alignment horizontal="center" vertical="center" wrapText="1"/>
    </xf>
    <xf numFmtId="14" fontId="17" fillId="3" borderId="0" xfId="0" quotePrefix="1" applyNumberFormat="1" applyFont="1" applyFill="1" applyBorder="1" applyAlignment="1">
      <alignment horizontal="center" vertical="center" wrapText="1"/>
    </xf>
    <xf numFmtId="0" fontId="17" fillId="3" borderId="0" xfId="0" quotePrefix="1" applyFont="1" applyFill="1" applyBorder="1" applyAlignment="1">
      <alignment horizontal="center" vertical="center"/>
    </xf>
    <xf numFmtId="14" fontId="17" fillId="0" borderId="0" xfId="0" quotePrefix="1" applyNumberFormat="1" applyFont="1" applyFill="1" applyBorder="1" applyAlignment="1">
      <alignment horizontal="center" vertical="center"/>
    </xf>
    <xf numFmtId="0" fontId="17" fillId="0" borderId="0" xfId="0" quotePrefix="1" applyFont="1" applyFill="1" applyBorder="1" applyAlignment="1">
      <alignment horizontal="center" vertical="center" wrapText="1"/>
    </xf>
    <xf numFmtId="167" fontId="17" fillId="0" borderId="0" xfId="2" applyNumberFormat="1" applyFont="1" applyFill="1" applyBorder="1" applyAlignment="1">
      <alignment horizontal="center" vertical="center" wrapText="1"/>
    </xf>
    <xf numFmtId="17" fontId="17" fillId="0" borderId="0" xfId="2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left" vertical="center" wrapText="1"/>
    </xf>
    <xf numFmtId="0" fontId="18" fillId="5" borderId="1" xfId="1" applyFont="1" applyFill="1" applyBorder="1" applyAlignment="1">
      <alignment vertical="center" wrapText="1"/>
    </xf>
    <xf numFmtId="0" fontId="19" fillId="5" borderId="1" xfId="0" applyFont="1" applyFill="1" applyBorder="1" applyAlignment="1">
      <alignment vertical="center" wrapText="1"/>
    </xf>
    <xf numFmtId="15" fontId="18" fillId="5" borderId="1" xfId="1" quotePrefix="1" applyNumberFormat="1" applyFont="1" applyFill="1" applyBorder="1" applyAlignment="1">
      <alignment horizontal="center" vertical="center" wrapText="1"/>
    </xf>
    <xf numFmtId="14" fontId="17" fillId="5" borderId="1" xfId="0" quotePrefix="1" applyNumberFormat="1" applyFont="1" applyFill="1" applyBorder="1" applyAlignment="1">
      <alignment horizontal="center" vertical="center" wrapText="1"/>
    </xf>
    <xf numFmtId="0" fontId="16" fillId="5" borderId="1" xfId="0" quotePrefix="1" applyNumberFormat="1" applyFont="1" applyFill="1" applyBorder="1" applyAlignment="1">
      <alignment horizontal="center" vertical="center" wrapText="1"/>
    </xf>
    <xf numFmtId="0" fontId="17" fillId="5" borderId="1" xfId="0" quotePrefix="1" applyFont="1" applyFill="1" applyBorder="1" applyAlignment="1">
      <alignment horizontal="center" vertical="center"/>
    </xf>
    <xf numFmtId="14" fontId="17" fillId="5" borderId="1" xfId="0" quotePrefix="1" applyNumberFormat="1" applyFont="1" applyFill="1" applyBorder="1" applyAlignment="1">
      <alignment horizontal="center" vertical="center"/>
    </xf>
    <xf numFmtId="0" fontId="17" fillId="5" borderId="1" xfId="0" quotePrefix="1" applyFont="1" applyFill="1" applyBorder="1" applyAlignment="1">
      <alignment horizontal="center" vertical="center" wrapText="1"/>
    </xf>
    <xf numFmtId="14" fontId="17" fillId="5" borderId="1" xfId="2" applyNumberFormat="1" applyFont="1" applyFill="1" applyBorder="1" applyAlignment="1">
      <alignment horizontal="center" vertical="center" wrapText="1"/>
    </xf>
    <xf numFmtId="166" fontId="17" fillId="5" borderId="1" xfId="2" applyNumberFormat="1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164" fontId="17" fillId="0" borderId="1" xfId="0" quotePrefix="1" applyNumberFormat="1" applyFont="1" applyFill="1" applyBorder="1" applyAlignment="1">
      <alignment horizontal="left" vertical="center"/>
    </xf>
    <xf numFmtId="164" fontId="18" fillId="0" borderId="1" xfId="1" applyNumberFormat="1" applyFont="1" applyFill="1" applyBorder="1" applyAlignment="1">
      <alignment horizontal="left" vertical="center" wrapText="1"/>
    </xf>
    <xf numFmtId="164" fontId="18" fillId="0" borderId="1" xfId="1" quotePrefix="1" applyNumberFormat="1" applyFont="1" applyFill="1" applyBorder="1" applyAlignment="1">
      <alignment horizontal="left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left" vertical="center"/>
    </xf>
    <xf numFmtId="164" fontId="17" fillId="3" borderId="1" xfId="0" applyNumberFormat="1" applyFont="1" applyFill="1" applyBorder="1" applyAlignment="1">
      <alignment horizontal="left" vertical="center" wrapText="1"/>
    </xf>
    <xf numFmtId="0" fontId="23" fillId="3" borderId="1" xfId="1" applyFont="1" applyFill="1" applyBorder="1" applyAlignment="1">
      <alignment vertical="center" wrapText="1"/>
    </xf>
    <xf numFmtId="0" fontId="18" fillId="3" borderId="1" xfId="1" quotePrefix="1" applyFont="1" applyFill="1" applyBorder="1" applyAlignment="1">
      <alignment horizontal="center" vertical="center" wrapText="1"/>
    </xf>
    <xf numFmtId="164" fontId="17" fillId="3" borderId="1" xfId="0" applyNumberFormat="1" applyFont="1" applyFill="1" applyBorder="1" applyAlignment="1">
      <alignment horizontal="center" vertical="center" wrapText="1"/>
    </xf>
    <xf numFmtId="164" fontId="18" fillId="3" borderId="1" xfId="1" applyNumberFormat="1" applyFont="1" applyFill="1" applyBorder="1" applyAlignment="1">
      <alignment horizontal="left" vertical="center" wrapText="1"/>
    </xf>
    <xf numFmtId="0" fontId="26" fillId="3" borderId="1" xfId="0" applyFont="1" applyFill="1" applyBorder="1" applyAlignment="1">
      <alignment horizontal="center" vertical="center" wrapText="1"/>
    </xf>
    <xf numFmtId="14" fontId="17" fillId="6" borderId="1" xfId="0" quotePrefix="1" applyNumberFormat="1" applyFont="1" applyFill="1" applyBorder="1" applyAlignment="1">
      <alignment horizontal="center" vertical="center" wrapText="1"/>
    </xf>
    <xf numFmtId="14" fontId="17" fillId="6" borderId="1" xfId="2" applyNumberFormat="1" applyFont="1" applyFill="1" applyBorder="1" applyAlignment="1">
      <alignment horizontal="center" vertical="center" wrapText="1"/>
    </xf>
    <xf numFmtId="166" fontId="17" fillId="6" borderId="1" xfId="2" applyNumberFormat="1" applyFont="1" applyFill="1" applyBorder="1" applyAlignment="1">
      <alignment horizontal="center" vertical="center" wrapText="1"/>
    </xf>
    <xf numFmtId="0" fontId="0" fillId="0" borderId="1" xfId="0" applyBorder="1"/>
    <xf numFmtId="17" fontId="17" fillId="6" borderId="1" xfId="2" applyNumberFormat="1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vertical="center" wrapText="1"/>
    </xf>
    <xf numFmtId="0" fontId="17" fillId="7" borderId="1" xfId="0" quotePrefix="1" applyFont="1" applyFill="1" applyBorder="1" applyAlignment="1">
      <alignment horizontal="center" vertical="center" wrapText="1"/>
    </xf>
    <xf numFmtId="164" fontId="17" fillId="7" borderId="1" xfId="0" applyNumberFormat="1" applyFont="1" applyFill="1" applyBorder="1" applyAlignment="1">
      <alignment horizontal="center" vertical="center" wrapText="1"/>
    </xf>
    <xf numFmtId="0" fontId="18" fillId="7" borderId="1" xfId="1" applyFont="1" applyFill="1" applyBorder="1" applyAlignment="1">
      <alignment vertical="center" wrapText="1"/>
    </xf>
    <xf numFmtId="14" fontId="17" fillId="7" borderId="1" xfId="0" quotePrefix="1" applyNumberFormat="1" applyFont="1" applyFill="1" applyBorder="1" applyAlignment="1">
      <alignment horizontal="left" vertical="center"/>
    </xf>
    <xf numFmtId="0" fontId="19" fillId="7" borderId="1" xfId="0" applyFont="1" applyFill="1" applyBorder="1" applyAlignment="1">
      <alignment vertical="center" wrapText="1"/>
    </xf>
    <xf numFmtId="15" fontId="18" fillId="7" borderId="1" xfId="1" quotePrefix="1" applyNumberFormat="1" applyFont="1" applyFill="1" applyBorder="1" applyAlignment="1">
      <alignment horizontal="center" vertical="center" wrapText="1"/>
    </xf>
    <xf numFmtId="14" fontId="17" fillId="7" borderId="1" xfId="0" quotePrefix="1" applyNumberFormat="1" applyFont="1" applyFill="1" applyBorder="1" applyAlignment="1">
      <alignment horizontal="center" vertical="center" wrapText="1"/>
    </xf>
    <xf numFmtId="16" fontId="17" fillId="7" borderId="1" xfId="0" quotePrefix="1" applyNumberFormat="1" applyFont="1" applyFill="1" applyBorder="1" applyAlignment="1">
      <alignment horizontal="center" vertical="center"/>
    </xf>
    <xf numFmtId="14" fontId="17" fillId="7" borderId="1" xfId="0" quotePrefix="1" applyNumberFormat="1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left" vertical="center" wrapText="1"/>
    </xf>
    <xf numFmtId="0" fontId="17" fillId="7" borderId="1" xfId="0" applyFont="1" applyFill="1" applyBorder="1" applyAlignment="1">
      <alignment horizontal="center" vertical="center" wrapText="1"/>
    </xf>
    <xf numFmtId="166" fontId="17" fillId="7" borderId="1" xfId="2" applyNumberFormat="1" applyFont="1" applyFill="1" applyBorder="1" applyAlignment="1">
      <alignment horizontal="center" vertical="center" wrapText="1"/>
    </xf>
    <xf numFmtId="0" fontId="26" fillId="7" borderId="1" xfId="0" applyFont="1" applyFill="1" applyBorder="1" applyAlignment="1">
      <alignment horizontal="center" vertical="center" wrapText="1"/>
    </xf>
    <xf numFmtId="164" fontId="16" fillId="7" borderId="1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7" fontId="32" fillId="0" borderId="1" xfId="2" applyNumberFormat="1" applyFont="1" applyFill="1" applyBorder="1" applyAlignment="1">
      <alignment horizontal="center" vertical="center" wrapText="1"/>
    </xf>
    <xf numFmtId="14" fontId="32" fillId="0" borderId="1" xfId="0" quotePrefix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/>
    <xf numFmtId="0" fontId="0" fillId="0" borderId="0" xfId="0" applyAlignment="1"/>
    <xf numFmtId="0" fontId="33" fillId="0" borderId="17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left" vertical="center"/>
    </xf>
    <xf numFmtId="0" fontId="35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4" borderId="1" xfId="0" applyFont="1" applyFill="1" applyBorder="1" applyAlignment="1">
      <alignment horizontal="center" vertical="center"/>
    </xf>
    <xf numFmtId="0" fontId="33" fillId="4" borderId="1" xfId="0" applyFont="1" applyFill="1" applyBorder="1" applyAlignment="1">
      <alignment horizontal="left" vertical="center"/>
    </xf>
    <xf numFmtId="0" fontId="35" fillId="3" borderId="1" xfId="0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left" vertical="center"/>
    </xf>
    <xf numFmtId="0" fontId="0" fillId="3" borderId="0" xfId="0" applyFill="1" applyAlignment="1"/>
    <xf numFmtId="0" fontId="35" fillId="0" borderId="2" xfId="0" quotePrefix="1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left" vertical="center" wrapText="1"/>
    </xf>
    <xf numFmtId="0" fontId="36" fillId="3" borderId="2" xfId="0" applyFont="1" applyFill="1" applyBorder="1" applyAlignment="1">
      <alignment horizontal="center" vertical="center" wrapText="1"/>
    </xf>
    <xf numFmtId="0" fontId="37" fillId="3" borderId="2" xfId="1" applyFont="1" applyFill="1" applyBorder="1" applyAlignment="1">
      <alignment horizontal="left" vertical="center" wrapText="1"/>
    </xf>
    <xf numFmtId="0" fontId="35" fillId="3" borderId="1" xfId="0" quotePrefix="1" applyFont="1" applyFill="1" applyBorder="1" applyAlignment="1">
      <alignment horizontal="center" vertical="center"/>
    </xf>
    <xf numFmtId="0" fontId="16" fillId="0" borderId="1" xfId="0" applyFont="1" applyBorder="1"/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/>
    <xf numFmtId="0" fontId="35" fillId="0" borderId="1" xfId="0" quotePrefix="1" applyFont="1" applyFill="1" applyBorder="1" applyAlignment="1">
      <alignment horizontal="center" vertical="center"/>
    </xf>
    <xf numFmtId="0" fontId="36" fillId="3" borderId="1" xfId="0" applyFont="1" applyFill="1" applyBorder="1" applyAlignment="1">
      <alignment horizontal="center" vertical="center" wrapText="1"/>
    </xf>
    <xf numFmtId="0" fontId="37" fillId="3" borderId="1" xfId="1" applyFont="1" applyFill="1" applyBorder="1" applyAlignment="1">
      <alignment horizontal="left" vertical="center" wrapText="1"/>
    </xf>
    <xf numFmtId="0" fontId="40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center" vertical="center" wrapText="1"/>
    </xf>
    <xf numFmtId="164" fontId="40" fillId="4" borderId="18" xfId="0" applyNumberFormat="1" applyFont="1" applyFill="1" applyBorder="1" applyAlignment="1">
      <alignment horizontal="center" vertical="center"/>
    </xf>
    <xf numFmtId="0" fontId="40" fillId="4" borderId="18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36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left" vertical="center" wrapText="1"/>
    </xf>
    <xf numFmtId="164" fontId="38" fillId="0" borderId="1" xfId="0" quotePrefix="1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/>
    <xf numFmtId="0" fontId="35" fillId="0" borderId="1" xfId="0" quotePrefix="1" applyFont="1" applyBorder="1" applyAlignment="1">
      <alignment horizontal="center" vertical="center"/>
    </xf>
    <xf numFmtId="0" fontId="37" fillId="0" borderId="1" xfId="1" applyFont="1" applyFill="1" applyBorder="1" applyAlignment="1">
      <alignment horizontal="left" vertical="center" wrapText="1"/>
    </xf>
    <xf numFmtId="0" fontId="18" fillId="0" borderId="1" xfId="1" applyFont="1" applyFill="1" applyBorder="1" applyAlignment="1">
      <alignment horizontal="left" vertical="center" wrapText="1"/>
    </xf>
    <xf numFmtId="0" fontId="37" fillId="0" borderId="1" xfId="1" applyFont="1" applyFill="1" applyBorder="1" applyAlignment="1">
      <alignment horizontal="center" vertical="center" wrapText="1"/>
    </xf>
    <xf numFmtId="0" fontId="36" fillId="4" borderId="1" xfId="0" quotePrefix="1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left" vertical="center"/>
    </xf>
    <xf numFmtId="0" fontId="36" fillId="4" borderId="1" xfId="0" applyFont="1" applyFill="1" applyBorder="1" applyAlignment="1">
      <alignment horizontal="center" vertical="center" wrapText="1"/>
    </xf>
    <xf numFmtId="0" fontId="36" fillId="8" borderId="1" xfId="0" applyFont="1" applyFill="1" applyBorder="1" applyAlignment="1">
      <alignment horizontal="left" vertical="center"/>
    </xf>
    <xf numFmtId="164" fontId="38" fillId="4" borderId="1" xfId="0" applyNumberFormat="1" applyFont="1" applyFill="1" applyBorder="1" applyAlignment="1">
      <alignment horizontal="center" vertical="center" wrapText="1"/>
    </xf>
    <xf numFmtId="0" fontId="35" fillId="4" borderId="2" xfId="0" applyFont="1" applyFill="1" applyBorder="1" applyAlignment="1"/>
    <xf numFmtId="0" fontId="36" fillId="3" borderId="1" xfId="0" quotePrefix="1" applyFont="1" applyFill="1" applyBorder="1" applyAlignment="1">
      <alignment horizontal="center" vertical="center"/>
    </xf>
    <xf numFmtId="164" fontId="38" fillId="3" borderId="1" xfId="0" quotePrefix="1" applyNumberFormat="1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/>
    </xf>
    <xf numFmtId="0" fontId="35" fillId="4" borderId="1" xfId="0" quotePrefix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left"/>
    </xf>
    <xf numFmtId="0" fontId="36" fillId="4" borderId="1" xfId="0" applyFont="1" applyFill="1" applyBorder="1" applyAlignment="1">
      <alignment horizontal="left"/>
    </xf>
    <xf numFmtId="0" fontId="35" fillId="4" borderId="1" xfId="0" applyFont="1" applyFill="1" applyBorder="1" applyAlignment="1"/>
    <xf numFmtId="0" fontId="18" fillId="4" borderId="1" xfId="1" applyFont="1" applyFill="1" applyBorder="1" applyAlignment="1">
      <alignment horizontal="left" vertical="center" wrapText="1"/>
    </xf>
    <xf numFmtId="0" fontId="37" fillId="4" borderId="1" xfId="1" applyFont="1" applyFill="1" applyBorder="1" applyAlignment="1">
      <alignment horizontal="center" vertical="center" wrapText="1"/>
    </xf>
    <xf numFmtId="0" fontId="37" fillId="4" borderId="1" xfId="1" applyFont="1" applyFill="1" applyBorder="1" applyAlignment="1">
      <alignment horizontal="left" vertical="center" wrapText="1"/>
    </xf>
    <xf numFmtId="164" fontId="38" fillId="4" borderId="1" xfId="0" quotePrefix="1" applyNumberFormat="1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center"/>
    </xf>
    <xf numFmtId="0" fontId="17" fillId="9" borderId="1" xfId="0" applyFont="1" applyFill="1" applyBorder="1" applyAlignment="1">
      <alignment horizontal="left" vertical="center"/>
    </xf>
    <xf numFmtId="0" fontId="36" fillId="9" borderId="1" xfId="0" applyFont="1" applyFill="1" applyBorder="1" applyAlignment="1">
      <alignment horizontal="left" vertical="center"/>
    </xf>
    <xf numFmtId="164" fontId="38" fillId="3" borderId="2" xfId="0" applyNumberFormat="1" applyFont="1" applyFill="1" applyBorder="1" applyAlignment="1">
      <alignment horizontal="center" vertical="center" wrapText="1"/>
    </xf>
    <xf numFmtId="0" fontId="37" fillId="3" borderId="2" xfId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0" borderId="1" xfId="0" applyFont="1" applyBorder="1"/>
    <xf numFmtId="0" fontId="37" fillId="3" borderId="1" xfId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center" vertical="center" wrapText="1"/>
    </xf>
    <xf numFmtId="0" fontId="35" fillId="4" borderId="18" xfId="0" applyFont="1" applyFill="1" applyBorder="1" applyAlignment="1">
      <alignment horizontal="center"/>
    </xf>
    <xf numFmtId="0" fontId="42" fillId="0" borderId="1" xfId="0" applyFont="1" applyBorder="1"/>
    <xf numFmtId="0" fontId="41" fillId="0" borderId="1" xfId="0" applyFont="1" applyBorder="1" applyAlignment="1">
      <alignment horizontal="center"/>
    </xf>
    <xf numFmtId="0" fontId="16" fillId="0" borderId="1" xfId="0" applyFont="1" applyBorder="1" applyAlignment="1">
      <alignment vertical="center"/>
    </xf>
    <xf numFmtId="0" fontId="43" fillId="0" borderId="2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36" fillId="0" borderId="1" xfId="5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left"/>
    </xf>
    <xf numFmtId="0" fontId="35" fillId="3" borderId="0" xfId="0" quotePrefix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 vertical="center" wrapText="1"/>
    </xf>
    <xf numFmtId="0" fontId="37" fillId="0" borderId="0" xfId="1" applyFont="1" applyFill="1" applyBorder="1" applyAlignment="1">
      <alignment horizontal="center" vertical="center" wrapText="1"/>
    </xf>
    <xf numFmtId="0" fontId="37" fillId="0" borderId="0" xfId="1" applyFont="1" applyFill="1" applyBorder="1" applyAlignment="1">
      <alignment horizontal="left" vertical="center" wrapText="1"/>
    </xf>
    <xf numFmtId="164" fontId="38" fillId="3" borderId="0" xfId="0" quotePrefix="1" applyNumberFormat="1" applyFont="1" applyFill="1" applyBorder="1" applyAlignment="1">
      <alignment horizontal="center" vertical="center" wrapText="1"/>
    </xf>
    <xf numFmtId="0" fontId="35" fillId="3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23" xfId="0" applyFont="1" applyFill="1" applyBorder="1" applyAlignment="1">
      <alignment vertical="center" wrapText="1"/>
    </xf>
    <xf numFmtId="0" fontId="19" fillId="3" borderId="23" xfId="0" applyFont="1" applyFill="1" applyBorder="1" applyAlignment="1">
      <alignment vertical="center" wrapText="1"/>
    </xf>
    <xf numFmtId="0" fontId="19" fillId="7" borderId="23" xfId="0" applyFont="1" applyFill="1" applyBorder="1" applyAlignment="1">
      <alignment vertical="center" wrapText="1"/>
    </xf>
    <xf numFmtId="0" fontId="19" fillId="5" borderId="23" xfId="0" applyFont="1" applyFill="1" applyBorder="1" applyAlignment="1">
      <alignment vertical="center" wrapText="1"/>
    </xf>
    <xf numFmtId="0" fontId="17" fillId="0" borderId="23" xfId="0" applyFont="1" applyFill="1" applyBorder="1" applyAlignment="1">
      <alignment horizontal="left" vertical="center" wrapText="1"/>
    </xf>
    <xf numFmtId="0" fontId="17" fillId="3" borderId="1" xfId="1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1" xfId="1" applyFont="1" applyFill="1" applyBorder="1" applyAlignment="1">
      <alignment vertical="center" wrapText="1"/>
    </xf>
    <xf numFmtId="0" fontId="17" fillId="7" borderId="1" xfId="0" applyFont="1" applyFill="1" applyBorder="1" applyAlignment="1">
      <alignment vertical="center" wrapText="1"/>
    </xf>
    <xf numFmtId="0" fontId="17" fillId="5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center" wrapText="1"/>
    </xf>
    <xf numFmtId="0" fontId="12" fillId="0" borderId="0" xfId="0" applyFont="1" applyAlignment="1"/>
    <xf numFmtId="14" fontId="17" fillId="0" borderId="2" xfId="2" applyNumberFormat="1" applyFont="1" applyFill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/>
    </xf>
    <xf numFmtId="0" fontId="35" fillId="3" borderId="28" xfId="0" applyFont="1" applyFill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32" xfId="0" quotePrefix="1" applyFont="1" applyFill="1" applyBorder="1" applyAlignment="1">
      <alignment horizontal="center" vertical="center"/>
    </xf>
    <xf numFmtId="0" fontId="35" fillId="3" borderId="28" xfId="0" quotePrefix="1" applyFont="1" applyFill="1" applyBorder="1" applyAlignment="1">
      <alignment horizontal="center" vertical="center"/>
    </xf>
    <xf numFmtId="0" fontId="35" fillId="0" borderId="28" xfId="0" quotePrefix="1" applyFont="1" applyFill="1" applyBorder="1" applyAlignment="1">
      <alignment horizontal="center" vertical="center"/>
    </xf>
    <xf numFmtId="0" fontId="35" fillId="0" borderId="28" xfId="0" quotePrefix="1" applyFont="1" applyBorder="1" applyAlignment="1">
      <alignment horizontal="center" vertical="center"/>
    </xf>
    <xf numFmtId="0" fontId="36" fillId="3" borderId="28" xfId="0" quotePrefix="1" applyFont="1" applyFill="1" applyBorder="1" applyAlignment="1">
      <alignment horizontal="center" vertical="center"/>
    </xf>
    <xf numFmtId="0" fontId="41" fillId="0" borderId="28" xfId="0" applyFont="1" applyBorder="1" applyAlignment="1">
      <alignment horizontal="center"/>
    </xf>
    <xf numFmtId="0" fontId="35" fillId="3" borderId="27" xfId="0" quotePrefix="1" applyFont="1" applyFill="1" applyBorder="1" applyAlignment="1">
      <alignment horizontal="center" vertical="center"/>
    </xf>
    <xf numFmtId="0" fontId="18" fillId="0" borderId="13" xfId="1" applyFont="1" applyFill="1" applyBorder="1" applyAlignment="1">
      <alignment vertical="center" wrapText="1"/>
    </xf>
    <xf numFmtId="0" fontId="18" fillId="0" borderId="30" xfId="1" applyFont="1" applyFill="1" applyBorder="1" applyAlignment="1">
      <alignment vertical="center" wrapText="1"/>
    </xf>
    <xf numFmtId="0" fontId="17" fillId="3" borderId="30" xfId="1" applyFont="1" applyFill="1" applyBorder="1" applyAlignment="1">
      <alignment vertical="center" wrapText="1"/>
    </xf>
    <xf numFmtId="0" fontId="17" fillId="0" borderId="30" xfId="0" applyFont="1" applyFill="1" applyBorder="1" applyAlignment="1">
      <alignment vertical="center" wrapText="1"/>
    </xf>
    <xf numFmtId="0" fontId="17" fillId="0" borderId="30" xfId="1" applyFont="1" applyFill="1" applyBorder="1" applyAlignment="1">
      <alignment vertical="center" wrapText="1"/>
    </xf>
    <xf numFmtId="0" fontId="17" fillId="7" borderId="30" xfId="0" applyFont="1" applyFill="1" applyBorder="1" applyAlignment="1">
      <alignment vertical="center" wrapText="1"/>
    </xf>
    <xf numFmtId="0" fontId="17" fillId="5" borderId="30" xfId="0" applyFont="1" applyFill="1" applyBorder="1" applyAlignment="1">
      <alignment vertical="center" wrapText="1"/>
    </xf>
    <xf numFmtId="0" fontId="17" fillId="0" borderId="30" xfId="0" applyFont="1" applyFill="1" applyBorder="1" applyAlignment="1">
      <alignment horizontal="left" vertical="center"/>
    </xf>
    <xf numFmtId="0" fontId="17" fillId="3" borderId="30" xfId="0" applyFont="1" applyFill="1" applyBorder="1" applyAlignment="1">
      <alignment vertical="center" wrapText="1"/>
    </xf>
    <xf numFmtId="0" fontId="17" fillId="0" borderId="25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0" fontId="19" fillId="0" borderId="30" xfId="0" applyFont="1" applyFill="1" applyBorder="1" applyAlignment="1">
      <alignment vertical="center" wrapText="1"/>
    </xf>
    <xf numFmtId="0" fontId="19" fillId="3" borderId="30" xfId="0" applyFont="1" applyFill="1" applyBorder="1" applyAlignment="1">
      <alignment vertical="center" wrapText="1"/>
    </xf>
    <xf numFmtId="0" fontId="19" fillId="7" borderId="30" xfId="0" applyFont="1" applyFill="1" applyBorder="1" applyAlignment="1">
      <alignment vertical="center" wrapText="1"/>
    </xf>
    <xf numFmtId="0" fontId="19" fillId="5" borderId="30" xfId="0" applyFont="1" applyFill="1" applyBorder="1" applyAlignment="1">
      <alignment vertical="center" wrapText="1"/>
    </xf>
    <xf numFmtId="0" fontId="17" fillId="0" borderId="30" xfId="0" applyFont="1" applyFill="1" applyBorder="1" applyAlignment="1">
      <alignment horizontal="left" vertical="center" wrapText="1"/>
    </xf>
    <xf numFmtId="0" fontId="19" fillId="3" borderId="25" xfId="0" applyFont="1" applyFill="1" applyBorder="1" applyAlignment="1">
      <alignment vertical="center" wrapText="1"/>
    </xf>
    <xf numFmtId="14" fontId="17" fillId="0" borderId="13" xfId="2" applyNumberFormat="1" applyFont="1" applyFill="1" applyBorder="1" applyAlignment="1">
      <alignment horizontal="center" vertical="center" wrapText="1"/>
    </xf>
    <xf numFmtId="14" fontId="17" fillId="0" borderId="30" xfId="2" applyNumberFormat="1" applyFont="1" applyFill="1" applyBorder="1" applyAlignment="1">
      <alignment horizontal="center" vertical="center" wrapText="1"/>
    </xf>
    <xf numFmtId="14" fontId="17" fillId="3" borderId="30" xfId="0" quotePrefix="1" applyNumberFormat="1" applyFont="1" applyFill="1" applyBorder="1" applyAlignment="1">
      <alignment horizontal="center" vertical="center" wrapText="1"/>
    </xf>
    <xf numFmtId="14" fontId="17" fillId="6" borderId="30" xfId="2" applyNumberFormat="1" applyFont="1" applyFill="1" applyBorder="1" applyAlignment="1">
      <alignment horizontal="center" vertical="center" wrapText="1"/>
    </xf>
    <xf numFmtId="0" fontId="17" fillId="0" borderId="30" xfId="2" applyFont="1" applyFill="1" applyBorder="1" applyAlignment="1">
      <alignment horizontal="center" vertical="center" wrapText="1"/>
    </xf>
    <xf numFmtId="14" fontId="17" fillId="7" borderId="30" xfId="0" quotePrefix="1" applyNumberFormat="1" applyFont="1" applyFill="1" applyBorder="1" applyAlignment="1">
      <alignment horizontal="center" vertical="center" wrapText="1"/>
    </xf>
    <xf numFmtId="14" fontId="17" fillId="4" borderId="30" xfId="0" applyNumberFormat="1" applyFont="1" applyFill="1" applyBorder="1" applyAlignment="1">
      <alignment horizontal="center" vertical="center" wrapText="1"/>
    </xf>
    <xf numFmtId="14" fontId="17" fillId="3" borderId="30" xfId="2" applyNumberFormat="1" applyFont="1" applyFill="1" applyBorder="1" applyAlignment="1">
      <alignment horizontal="center" vertical="center" wrapText="1"/>
    </xf>
    <xf numFmtId="14" fontId="17" fillId="6" borderId="30" xfId="0" quotePrefix="1" applyNumberFormat="1" applyFont="1" applyFill="1" applyBorder="1" applyAlignment="1">
      <alignment horizontal="center" vertical="center" wrapText="1"/>
    </xf>
    <xf numFmtId="14" fontId="17" fillId="5" borderId="30" xfId="2" applyNumberFormat="1" applyFont="1" applyFill="1" applyBorder="1" applyAlignment="1">
      <alignment horizontal="center" vertical="center" wrapText="1"/>
    </xf>
    <xf numFmtId="14" fontId="17" fillId="3" borderId="30" xfId="2" applyNumberFormat="1" applyFont="1" applyFill="1" applyBorder="1" applyAlignment="1">
      <alignment horizontal="center" vertical="center"/>
    </xf>
    <xf numFmtId="14" fontId="16" fillId="0" borderId="30" xfId="0" applyNumberFormat="1" applyFont="1" applyFill="1" applyBorder="1" applyAlignment="1">
      <alignment horizontal="center" vertical="center" wrapText="1"/>
    </xf>
    <xf numFmtId="167" fontId="17" fillId="0" borderId="30" xfId="2" applyNumberFormat="1" applyFont="1" applyFill="1" applyBorder="1" applyAlignment="1">
      <alignment horizontal="center" vertical="center" wrapText="1"/>
    </xf>
    <xf numFmtId="167" fontId="17" fillId="0" borderId="25" xfId="2" applyNumberFormat="1" applyFont="1" applyFill="1" applyBorder="1" applyAlignment="1">
      <alignment horizontal="center" vertical="center" wrapText="1"/>
    </xf>
    <xf numFmtId="0" fontId="18" fillId="3" borderId="30" xfId="1" applyFont="1" applyFill="1" applyBorder="1" applyAlignment="1">
      <alignment vertical="center" wrapText="1"/>
    </xf>
    <xf numFmtId="14" fontId="17" fillId="7" borderId="30" xfId="0" quotePrefix="1" applyNumberFormat="1" applyFont="1" applyFill="1" applyBorder="1" applyAlignment="1">
      <alignment horizontal="left" vertical="center"/>
    </xf>
    <xf numFmtId="0" fontId="17" fillId="0" borderId="30" xfId="0" applyFont="1" applyFill="1" applyBorder="1" applyAlignment="1">
      <alignment horizontal="center" vertical="center" wrapText="1"/>
    </xf>
    <xf numFmtId="0" fontId="18" fillId="5" borderId="30" xfId="1" applyFont="1" applyFill="1" applyBorder="1" applyAlignment="1">
      <alignment vertical="center" wrapText="1"/>
    </xf>
    <xf numFmtId="0" fontId="18" fillId="3" borderId="25" xfId="1" applyFont="1" applyFill="1" applyBorder="1" applyAlignment="1">
      <alignment vertical="center" wrapText="1"/>
    </xf>
    <xf numFmtId="0" fontId="35" fillId="0" borderId="30" xfId="0" applyFont="1" applyBorder="1" applyAlignment="1">
      <alignment horizontal="center" vertical="center"/>
    </xf>
    <xf numFmtId="0" fontId="35" fillId="3" borderId="30" xfId="0" applyFont="1" applyFill="1" applyBorder="1" applyAlignment="1">
      <alignment horizontal="center" vertical="center"/>
    </xf>
    <xf numFmtId="0" fontId="35" fillId="0" borderId="24" xfId="0" quotePrefix="1" applyFont="1" applyFill="1" applyBorder="1" applyAlignment="1">
      <alignment horizontal="center" vertical="center"/>
    </xf>
    <xf numFmtId="0" fontId="35" fillId="3" borderId="30" xfId="0" quotePrefix="1" applyFont="1" applyFill="1" applyBorder="1" applyAlignment="1">
      <alignment horizontal="center" vertical="center"/>
    </xf>
    <xf numFmtId="0" fontId="35" fillId="0" borderId="30" xfId="0" quotePrefix="1" applyFont="1" applyFill="1" applyBorder="1" applyAlignment="1">
      <alignment horizontal="center" vertical="center"/>
    </xf>
    <xf numFmtId="0" fontId="35" fillId="0" borderId="30" xfId="0" quotePrefix="1" applyFont="1" applyBorder="1" applyAlignment="1">
      <alignment horizontal="center" vertical="center"/>
    </xf>
    <xf numFmtId="0" fontId="36" fillId="3" borderId="30" xfId="0" quotePrefix="1" applyFont="1" applyFill="1" applyBorder="1" applyAlignment="1">
      <alignment horizontal="center" vertical="center"/>
    </xf>
    <xf numFmtId="0" fontId="41" fillId="0" borderId="30" xfId="0" applyFont="1" applyBorder="1" applyAlignment="1">
      <alignment horizontal="center"/>
    </xf>
    <xf numFmtId="0" fontId="35" fillId="3" borderId="25" xfId="0" quotePrefix="1" applyFont="1" applyFill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18" fillId="0" borderId="24" xfId="1" applyFont="1" applyFill="1" applyBorder="1" applyAlignment="1">
      <alignment vertical="center" wrapText="1"/>
    </xf>
    <xf numFmtId="0" fontId="19" fillId="0" borderId="24" xfId="0" applyFont="1" applyFill="1" applyBorder="1" applyAlignment="1">
      <alignment vertical="center" wrapText="1"/>
    </xf>
    <xf numFmtId="0" fontId="33" fillId="0" borderId="0" xfId="0" applyFont="1" applyAlignment="1">
      <alignment horizontal="center"/>
    </xf>
    <xf numFmtId="0" fontId="49" fillId="3" borderId="0" xfId="0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vertical="center"/>
    </xf>
    <xf numFmtId="0" fontId="49" fillId="3" borderId="0" xfId="0" applyFont="1" applyFill="1" applyBorder="1"/>
    <xf numFmtId="0" fontId="50" fillId="3" borderId="1" xfId="2" applyFont="1" applyFill="1" applyBorder="1" applyAlignment="1">
      <alignment horizontal="center" vertical="center"/>
    </xf>
    <xf numFmtId="0" fontId="49" fillId="3" borderId="1" xfId="0" applyFont="1" applyFill="1" applyBorder="1" applyAlignment="1">
      <alignment horizontal="center" vertical="center"/>
    </xf>
    <xf numFmtId="0" fontId="51" fillId="3" borderId="1" xfId="2" applyFont="1" applyFill="1" applyBorder="1" applyAlignment="1">
      <alignment vertical="center"/>
    </xf>
    <xf numFmtId="14" fontId="51" fillId="3" borderId="1" xfId="2" applyNumberFormat="1" applyFont="1" applyFill="1" applyBorder="1" applyAlignment="1">
      <alignment horizontal="center" vertical="center"/>
    </xf>
    <xf numFmtId="0" fontId="30" fillId="3" borderId="1" xfId="2" applyFont="1" applyFill="1" applyBorder="1" applyAlignment="1">
      <alignment vertical="center"/>
    </xf>
    <xf numFmtId="14" fontId="30" fillId="3" borderId="1" xfId="2" applyNumberFormat="1" applyFont="1" applyFill="1" applyBorder="1" applyAlignment="1">
      <alignment horizontal="center" vertical="center"/>
    </xf>
    <xf numFmtId="0" fontId="51" fillId="3" borderId="1" xfId="2" applyFont="1" applyFill="1" applyBorder="1" applyAlignment="1">
      <alignment horizontal="center" vertical="center"/>
    </xf>
    <xf numFmtId="0" fontId="51" fillId="3" borderId="1" xfId="2" applyFont="1" applyFill="1" applyBorder="1" applyAlignment="1">
      <alignment horizontal="center" vertical="center" wrapText="1"/>
    </xf>
    <xf numFmtId="0" fontId="30" fillId="3" borderId="1" xfId="2" applyFont="1" applyFill="1" applyBorder="1" applyAlignment="1">
      <alignment horizontal="center" vertical="center"/>
    </xf>
    <xf numFmtId="0" fontId="52" fillId="3" borderId="1" xfId="0" applyFont="1" applyFill="1" applyBorder="1" applyAlignment="1">
      <alignment vertical="center"/>
    </xf>
    <xf numFmtId="0" fontId="52" fillId="3" borderId="1" xfId="2" applyFont="1" applyFill="1" applyBorder="1" applyAlignment="1">
      <alignment vertical="center"/>
    </xf>
    <xf numFmtId="0" fontId="49" fillId="11" borderId="1" xfId="0" applyFont="1" applyFill="1" applyBorder="1" applyAlignment="1">
      <alignment horizontal="center" vertical="center"/>
    </xf>
    <xf numFmtId="0" fontId="30" fillId="11" borderId="1" xfId="2" applyFont="1" applyFill="1" applyBorder="1" applyAlignment="1">
      <alignment vertical="center"/>
    </xf>
    <xf numFmtId="14" fontId="30" fillId="11" borderId="1" xfId="2" applyNumberFormat="1" applyFont="1" applyFill="1" applyBorder="1" applyAlignment="1">
      <alignment horizontal="center" vertical="center"/>
    </xf>
    <xf numFmtId="0" fontId="51" fillId="11" borderId="1" xfId="2" applyFont="1" applyFill="1" applyBorder="1" applyAlignment="1">
      <alignment vertical="center"/>
    </xf>
    <xf numFmtId="14" fontId="51" fillId="11" borderId="1" xfId="2" applyNumberFormat="1" applyFont="1" applyFill="1" applyBorder="1" applyAlignment="1">
      <alignment horizontal="center" vertical="center"/>
    </xf>
    <xf numFmtId="0" fontId="52" fillId="3" borderId="1" xfId="2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/>
    <xf numFmtId="0" fontId="0" fillId="0" borderId="0" xfId="0" applyAlignment="1">
      <alignment vertical="center"/>
    </xf>
    <xf numFmtId="0" fontId="17" fillId="3" borderId="21" xfId="1" applyFont="1" applyFill="1" applyBorder="1" applyAlignment="1">
      <alignment horizontal="left" vertical="center" wrapText="1"/>
    </xf>
    <xf numFmtId="0" fontId="18" fillId="3" borderId="28" xfId="1" quotePrefix="1" applyFont="1" applyFill="1" applyBorder="1" applyAlignment="1">
      <alignment horizontal="left" vertical="center" wrapText="1"/>
    </xf>
    <xf numFmtId="0" fontId="17" fillId="0" borderId="28" xfId="0" applyFont="1" applyFill="1" applyBorder="1" applyAlignment="1">
      <alignment horizontal="left" vertical="center" wrapText="1"/>
    </xf>
    <xf numFmtId="0" fontId="17" fillId="0" borderId="28" xfId="1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left" vertical="center" wrapText="1"/>
    </xf>
    <xf numFmtId="0" fontId="33" fillId="0" borderId="17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wrapText="1"/>
    </xf>
    <xf numFmtId="0" fontId="53" fillId="0" borderId="1" xfId="0" applyFont="1" applyBorder="1" applyAlignment="1">
      <alignment horizontal="center"/>
    </xf>
    <xf numFmtId="0" fontId="54" fillId="0" borderId="1" xfId="0" applyFont="1" applyBorder="1" applyAlignment="1">
      <alignment horizontal="center" vertical="center"/>
    </xf>
    <xf numFmtId="0" fontId="55" fillId="0" borderId="1" xfId="1" applyFont="1" applyFill="1" applyBorder="1" applyAlignment="1">
      <alignment vertical="center" wrapText="1"/>
    </xf>
    <xf numFmtId="0" fontId="55" fillId="0" borderId="1" xfId="1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vertical="center" wrapText="1"/>
    </xf>
    <xf numFmtId="0" fontId="54" fillId="0" borderId="1" xfId="0" applyFont="1" applyBorder="1" applyAlignment="1">
      <alignment horizontal="center"/>
    </xf>
    <xf numFmtId="0" fontId="54" fillId="3" borderId="1" xfId="0" applyFont="1" applyFill="1" applyBorder="1" applyAlignment="1">
      <alignment horizontal="center" vertical="center"/>
    </xf>
    <xf numFmtId="0" fontId="54" fillId="3" borderId="1" xfId="0" applyFont="1" applyFill="1" applyBorder="1" applyAlignment="1">
      <alignment horizontal="center"/>
    </xf>
    <xf numFmtId="0" fontId="57" fillId="3" borderId="1" xfId="1" applyFont="1" applyFill="1" applyBorder="1" applyAlignment="1">
      <alignment vertical="center" wrapText="1"/>
    </xf>
    <xf numFmtId="0" fontId="55" fillId="3" borderId="1" xfId="1" quotePrefix="1" applyFont="1" applyFill="1" applyBorder="1" applyAlignment="1">
      <alignment horizontal="center" vertical="center" wrapText="1"/>
    </xf>
    <xf numFmtId="0" fontId="55" fillId="3" borderId="1" xfId="1" applyFont="1" applyFill="1" applyBorder="1" applyAlignment="1">
      <alignment vertical="center" wrapText="1"/>
    </xf>
    <xf numFmtId="0" fontId="56" fillId="3" borderId="23" xfId="0" applyFont="1" applyFill="1" applyBorder="1" applyAlignment="1">
      <alignment vertical="center" wrapText="1"/>
    </xf>
    <xf numFmtId="0" fontId="54" fillId="0" borderId="2" xfId="0" quotePrefix="1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vertical="center" wrapText="1"/>
    </xf>
    <xf numFmtId="0" fontId="57" fillId="0" borderId="1" xfId="0" applyFont="1" applyFill="1" applyBorder="1" applyAlignment="1">
      <alignment horizontal="center" vertical="center" wrapText="1"/>
    </xf>
    <xf numFmtId="0" fontId="54" fillId="3" borderId="1" xfId="0" quotePrefix="1" applyFont="1" applyFill="1" applyBorder="1" applyAlignment="1">
      <alignment horizontal="center" vertical="center"/>
    </xf>
    <xf numFmtId="0" fontId="57" fillId="0" borderId="1" xfId="1" applyFont="1" applyFill="1" applyBorder="1" applyAlignment="1">
      <alignment vertical="center" wrapText="1"/>
    </xf>
    <xf numFmtId="0" fontId="55" fillId="0" borderId="1" xfId="1" quotePrefix="1" applyFont="1" applyFill="1" applyBorder="1" applyAlignment="1">
      <alignment horizontal="center" vertical="center" wrapText="1"/>
    </xf>
    <xf numFmtId="0" fontId="54" fillId="0" borderId="1" xfId="0" quotePrefix="1" applyFont="1" applyFill="1" applyBorder="1" applyAlignment="1">
      <alignment horizontal="center" vertical="center"/>
    </xf>
    <xf numFmtId="0" fontId="54" fillId="0" borderId="1" xfId="0" quotePrefix="1" applyFont="1" applyBorder="1" applyAlignment="1">
      <alignment horizontal="center" vertical="center"/>
    </xf>
    <xf numFmtId="0" fontId="57" fillId="7" borderId="1" xfId="0" applyFont="1" applyFill="1" applyBorder="1" applyAlignment="1">
      <alignment vertical="center" wrapText="1"/>
    </xf>
    <xf numFmtId="0" fontId="57" fillId="7" borderId="1" xfId="0" quotePrefix="1" applyFont="1" applyFill="1" applyBorder="1" applyAlignment="1">
      <alignment horizontal="center" vertical="center" wrapText="1"/>
    </xf>
    <xf numFmtId="14" fontId="57" fillId="7" borderId="1" xfId="0" quotePrefix="1" applyNumberFormat="1" applyFont="1" applyFill="1" applyBorder="1" applyAlignment="1">
      <alignment horizontal="left" vertical="center"/>
    </xf>
    <xf numFmtId="0" fontId="56" fillId="7" borderId="23" xfId="0" applyFont="1" applyFill="1" applyBorder="1" applyAlignment="1">
      <alignment vertical="center" wrapText="1"/>
    </xf>
    <xf numFmtId="0" fontId="57" fillId="3" borderId="1" xfId="0" quotePrefix="1" applyFont="1" applyFill="1" applyBorder="1" applyAlignment="1">
      <alignment horizontal="center" vertical="center"/>
    </xf>
    <xf numFmtId="0" fontId="57" fillId="0" borderId="1" xfId="0" quotePrefix="1" applyFont="1" applyFill="1" applyBorder="1" applyAlignment="1">
      <alignment horizontal="center" wrapText="1"/>
    </xf>
    <xf numFmtId="0" fontId="57" fillId="0" borderId="1" xfId="0" applyFont="1" applyFill="1" applyBorder="1" applyAlignment="1">
      <alignment horizontal="left" vertical="center" wrapText="1"/>
    </xf>
    <xf numFmtId="0" fontId="57" fillId="5" borderId="1" xfId="0" applyFont="1" applyFill="1" applyBorder="1" applyAlignment="1">
      <alignment vertical="center" wrapText="1"/>
    </xf>
    <xf numFmtId="0" fontId="57" fillId="5" borderId="1" xfId="0" applyFont="1" applyFill="1" applyBorder="1" applyAlignment="1">
      <alignment horizontal="center" vertical="center" wrapText="1"/>
    </xf>
    <xf numFmtId="0" fontId="55" fillId="5" borderId="1" xfId="1" applyFont="1" applyFill="1" applyBorder="1" applyAlignment="1">
      <alignment vertical="center" wrapText="1"/>
    </xf>
    <xf numFmtId="0" fontId="56" fillId="5" borderId="23" xfId="0" applyFont="1" applyFill="1" applyBorder="1" applyAlignment="1">
      <alignment vertical="center" wrapText="1"/>
    </xf>
    <xf numFmtId="0" fontId="57" fillId="0" borderId="1" xfId="0" applyFont="1" applyFill="1" applyBorder="1" applyAlignment="1">
      <alignment horizontal="left" vertical="center"/>
    </xf>
    <xf numFmtId="0" fontId="57" fillId="0" borderId="23" xfId="0" applyFont="1" applyFill="1" applyBorder="1" applyAlignment="1">
      <alignment horizontal="left" vertical="center" wrapText="1"/>
    </xf>
    <xf numFmtId="0" fontId="57" fillId="3" borderId="1" xfId="0" applyFont="1" applyFill="1" applyBorder="1" applyAlignment="1">
      <alignment vertical="center" wrapText="1"/>
    </xf>
    <xf numFmtId="0" fontId="57" fillId="3" borderId="1" xfId="0" applyFont="1" applyFill="1" applyBorder="1" applyAlignment="1">
      <alignment horizontal="center" vertical="center" wrapText="1"/>
    </xf>
    <xf numFmtId="0" fontId="37" fillId="3" borderId="0" xfId="1" applyFont="1" applyFill="1" applyBorder="1" applyAlignment="1">
      <alignment horizontal="left" vertical="center" wrapText="1"/>
    </xf>
    <xf numFmtId="0" fontId="35" fillId="0" borderId="0" xfId="0" quotePrefix="1" applyFont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horizontal="center" vertical="center" wrapText="1"/>
    </xf>
    <xf numFmtId="166" fontId="22" fillId="3" borderId="1" xfId="2" applyNumberFormat="1" applyFont="1" applyFill="1" applyBorder="1" applyAlignment="1">
      <alignment horizontal="center" vertical="center" wrapText="1"/>
    </xf>
    <xf numFmtId="0" fontId="58" fillId="3" borderId="1" xfId="4" applyFont="1" applyFill="1" applyBorder="1" applyAlignment="1">
      <alignment horizontal="center" vertical="center" wrapText="1"/>
    </xf>
    <xf numFmtId="0" fontId="10" fillId="3" borderId="0" xfId="6" applyFont="1" applyFill="1"/>
    <xf numFmtId="0" fontId="59" fillId="0" borderId="25" xfId="6" applyFont="1" applyFill="1" applyBorder="1"/>
    <xf numFmtId="0" fontId="59" fillId="0" borderId="30" xfId="6" applyFont="1" applyFill="1" applyBorder="1"/>
    <xf numFmtId="0" fontId="59" fillId="10" borderId="30" xfId="6" applyFont="1" applyFill="1" applyBorder="1"/>
    <xf numFmtId="0" fontId="59" fillId="10" borderId="13" xfId="6" applyFont="1" applyFill="1" applyBorder="1"/>
    <xf numFmtId="0" fontId="59" fillId="10" borderId="30" xfId="6" applyFont="1" applyFill="1" applyBorder="1" applyAlignment="1">
      <alignment horizontal="left"/>
    </xf>
    <xf numFmtId="0" fontId="59" fillId="0" borderId="30" xfId="6" applyFont="1" applyFill="1" applyBorder="1" applyAlignment="1"/>
    <xf numFmtId="0" fontId="60" fillId="0" borderId="30" xfId="6" applyFont="1" applyBorder="1"/>
    <xf numFmtId="0" fontId="59" fillId="10" borderId="30" xfId="6" applyFont="1" applyFill="1" applyBorder="1" applyAlignment="1">
      <alignment horizontal="left" vertical="top" wrapText="1"/>
    </xf>
    <xf numFmtId="0" fontId="59" fillId="0" borderId="30" xfId="6" applyFont="1" applyFill="1" applyBorder="1" applyAlignment="1">
      <alignment wrapText="1"/>
    </xf>
    <xf numFmtId="0" fontId="59" fillId="10" borderId="30" xfId="6" applyFont="1" applyFill="1" applyBorder="1" applyAlignment="1">
      <alignment wrapText="1"/>
    </xf>
    <xf numFmtId="0" fontId="59" fillId="0" borderId="30" xfId="6" applyFont="1" applyFill="1" applyBorder="1" applyAlignment="1">
      <alignment horizontal="left" vertical="top" wrapText="1"/>
    </xf>
    <xf numFmtId="0" fontId="59" fillId="0" borderId="30" xfId="6" applyFont="1" applyFill="1" applyBorder="1" applyAlignment="1">
      <alignment vertical="center" wrapText="1"/>
    </xf>
    <xf numFmtId="0" fontId="59" fillId="0" borderId="30" xfId="6" applyFont="1" applyFill="1" applyBorder="1" applyAlignment="1">
      <alignment vertical="center"/>
    </xf>
    <xf numFmtId="0" fontId="59" fillId="0" borderId="13" xfId="6" applyFont="1" applyFill="1" applyBorder="1"/>
    <xf numFmtId="17" fontId="62" fillId="3" borderId="0" xfId="6" applyNumberFormat="1" applyFont="1" applyFill="1"/>
    <xf numFmtId="0" fontId="62" fillId="3" borderId="0" xfId="6" applyFont="1" applyFill="1"/>
    <xf numFmtId="0" fontId="62" fillId="3" borderId="0" xfId="6" applyFont="1" applyFill="1" applyAlignment="1">
      <alignment horizontal="center"/>
    </xf>
    <xf numFmtId="165" fontId="18" fillId="6" borderId="1" xfId="1" quotePrefix="1" applyNumberFormat="1" applyFont="1" applyFill="1" applyBorder="1" applyAlignment="1">
      <alignment horizontal="center" vertical="center" wrapText="1"/>
    </xf>
    <xf numFmtId="14" fontId="17" fillId="6" borderId="1" xfId="0" applyNumberFormat="1" applyFont="1" applyFill="1" applyBorder="1" applyAlignment="1">
      <alignment horizontal="center" vertical="center" wrapText="1"/>
    </xf>
    <xf numFmtId="0" fontId="17" fillId="6" borderId="1" xfId="0" quotePrefix="1" applyFont="1" applyFill="1" applyBorder="1" applyAlignment="1">
      <alignment horizontal="center" vertical="center"/>
    </xf>
    <xf numFmtId="14" fontId="17" fillId="6" borderId="1" xfId="0" quotePrefix="1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 wrapText="1"/>
    </xf>
    <xf numFmtId="165" fontId="17" fillId="6" borderId="1" xfId="1" quotePrefix="1" applyNumberFormat="1" applyFont="1" applyFill="1" applyBorder="1" applyAlignment="1">
      <alignment horizontal="center" vertical="center" wrapText="1"/>
    </xf>
    <xf numFmtId="0" fontId="17" fillId="6" borderId="1" xfId="4" quotePrefix="1" applyFont="1" applyFill="1" applyBorder="1" applyAlignment="1">
      <alignment horizontal="center" vertical="center" wrapText="1"/>
    </xf>
    <xf numFmtId="0" fontId="17" fillId="6" borderId="1" xfId="0" quotePrefix="1" applyFont="1" applyFill="1" applyBorder="1" applyAlignment="1">
      <alignment horizontal="center" vertical="center" wrapText="1"/>
    </xf>
    <xf numFmtId="15" fontId="18" fillId="6" borderId="1" xfId="1" quotePrefix="1" applyNumberFormat="1" applyFont="1" applyFill="1" applyBorder="1" applyAlignment="1">
      <alignment horizontal="center" vertical="center" wrapText="1"/>
    </xf>
    <xf numFmtId="16" fontId="17" fillId="6" borderId="1" xfId="0" quotePrefix="1" applyNumberFormat="1" applyFont="1" applyFill="1" applyBorder="1" applyAlignment="1">
      <alignment horizontal="center" vertical="center"/>
    </xf>
    <xf numFmtId="0" fontId="59" fillId="10" borderId="30" xfId="6" applyFont="1" applyFill="1" applyBorder="1" applyAlignment="1">
      <alignment vertical="top" wrapText="1"/>
    </xf>
    <xf numFmtId="0" fontId="59" fillId="0" borderId="30" xfId="6" applyFont="1" applyFill="1" applyBorder="1" applyAlignment="1">
      <alignment vertical="top" wrapText="1"/>
    </xf>
    <xf numFmtId="0" fontId="61" fillId="3" borderId="17" xfId="6" applyFont="1" applyFill="1" applyBorder="1" applyAlignment="1">
      <alignment horizontal="center"/>
    </xf>
    <xf numFmtId="0" fontId="61" fillId="3" borderId="26" xfId="6" applyFont="1" applyFill="1" applyBorder="1" applyAlignment="1">
      <alignment horizontal="center"/>
    </xf>
    <xf numFmtId="0" fontId="59" fillId="10" borderId="16" xfId="6" applyFont="1" applyFill="1" applyBorder="1" applyAlignment="1">
      <alignment horizontal="left"/>
    </xf>
    <xf numFmtId="0" fontId="59" fillId="10" borderId="13" xfId="6" applyFont="1" applyFill="1" applyBorder="1" applyAlignment="1">
      <alignment horizontal="left"/>
    </xf>
    <xf numFmtId="0" fontId="59" fillId="10" borderId="25" xfId="6" applyFont="1" applyFill="1" applyBorder="1" applyAlignment="1">
      <alignment horizontal="left"/>
    </xf>
    <xf numFmtId="0" fontId="59" fillId="0" borderId="13" xfId="6" applyFont="1" applyFill="1" applyBorder="1" applyAlignment="1"/>
    <xf numFmtId="0" fontId="59" fillId="0" borderId="25" xfId="6" applyFont="1" applyFill="1" applyBorder="1" applyAlignment="1">
      <alignment horizontal="left" wrapText="1"/>
    </xf>
    <xf numFmtId="0" fontId="59" fillId="10" borderId="30" xfId="6" applyFont="1" applyFill="1" applyBorder="1" applyAlignment="1">
      <alignment vertical="top"/>
    </xf>
    <xf numFmtId="14" fontId="17" fillId="3" borderId="1" xfId="2" quotePrefix="1" applyNumberFormat="1" applyFont="1" applyFill="1" applyBorder="1" applyAlignment="1">
      <alignment horizontal="center" vertical="center" wrapText="1"/>
    </xf>
    <xf numFmtId="17" fontId="17" fillId="3" borderId="1" xfId="2" quotePrefix="1" applyNumberFormat="1" applyFont="1" applyFill="1" applyBorder="1" applyAlignment="1">
      <alignment horizontal="center" vertical="center" wrapText="1"/>
    </xf>
    <xf numFmtId="0" fontId="18" fillId="3" borderId="1" xfId="1" applyFont="1" applyFill="1" applyBorder="1" applyAlignment="1">
      <alignment horizontal="center" vertical="center" wrapText="1"/>
    </xf>
    <xf numFmtId="167" fontId="17" fillId="7" borderId="1" xfId="0" quotePrefix="1" applyNumberFormat="1" applyFont="1" applyFill="1" applyBorder="1" applyAlignment="1">
      <alignment horizontal="center" vertical="center" wrapText="1"/>
    </xf>
    <xf numFmtId="0" fontId="17" fillId="7" borderId="1" xfId="0" quotePrefix="1" applyFont="1" applyFill="1" applyBorder="1" applyAlignment="1">
      <alignment horizontal="center" vertical="center"/>
    </xf>
    <xf numFmtId="14" fontId="17" fillId="7" borderId="1" xfId="2" applyNumberFormat="1" applyFont="1" applyFill="1" applyBorder="1" applyAlignment="1">
      <alignment horizontal="center" vertical="center" wrapText="1"/>
    </xf>
    <xf numFmtId="17" fontId="17" fillId="7" borderId="1" xfId="2" applyNumberFormat="1" applyFont="1" applyFill="1" applyBorder="1" applyAlignment="1">
      <alignment horizontal="center" vertical="center" wrapText="1"/>
    </xf>
    <xf numFmtId="166" fontId="17" fillId="3" borderId="1" xfId="2" applyNumberFormat="1" applyFont="1" applyFill="1" applyBorder="1" applyAlignment="1">
      <alignment horizontal="center" vertical="center" wrapText="1"/>
    </xf>
    <xf numFmtId="15" fontId="17" fillId="6" borderId="1" xfId="0" quotePrefix="1" applyNumberFormat="1" applyFont="1" applyFill="1" applyBorder="1" applyAlignment="1">
      <alignment horizontal="center" vertical="center" wrapText="1"/>
    </xf>
    <xf numFmtId="0" fontId="17" fillId="6" borderId="1" xfId="0" quotePrefix="1" applyNumberFormat="1" applyFont="1" applyFill="1" applyBorder="1" applyAlignment="1">
      <alignment horizontal="center" vertical="center"/>
    </xf>
    <xf numFmtId="14" fontId="17" fillId="6" borderId="1" xfId="2" applyNumberFormat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left" vertical="top" wrapText="1"/>
    </xf>
    <xf numFmtId="0" fontId="18" fillId="3" borderId="1" xfId="1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16" fontId="17" fillId="3" borderId="1" xfId="0" quotePrefix="1" applyNumberFormat="1" applyFont="1" applyFill="1" applyBorder="1" applyAlignment="1">
      <alignment horizontal="center" vertical="center"/>
    </xf>
    <xf numFmtId="166" fontId="22" fillId="7" borderId="1" xfId="2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left" vertical="center"/>
    </xf>
    <xf numFmtId="14" fontId="17" fillId="3" borderId="1" xfId="0" quotePrefix="1" applyNumberFormat="1" applyFont="1" applyFill="1" applyBorder="1" applyAlignment="1">
      <alignment horizontal="left" vertical="top"/>
    </xf>
    <xf numFmtId="0" fontId="17" fillId="3" borderId="1" xfId="4" quotePrefix="1" applyFont="1" applyFill="1" applyBorder="1" applyAlignment="1">
      <alignment horizontal="center" vertical="center" wrapText="1"/>
    </xf>
    <xf numFmtId="14" fontId="17" fillId="11" borderId="1" xfId="0" quotePrefix="1" applyNumberFormat="1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 wrapText="1"/>
    </xf>
    <xf numFmtId="166" fontId="17" fillId="11" borderId="1" xfId="2" applyNumberFormat="1" applyFont="1" applyFill="1" applyBorder="1" applyAlignment="1">
      <alignment horizontal="center" vertical="center" wrapText="1"/>
    </xf>
    <xf numFmtId="0" fontId="26" fillId="11" borderId="1" xfId="0" applyFont="1" applyFill="1" applyBorder="1" applyAlignment="1">
      <alignment horizontal="center" vertical="center" wrapText="1"/>
    </xf>
    <xf numFmtId="0" fontId="0" fillId="11" borderId="0" xfId="0" applyFill="1"/>
    <xf numFmtId="15" fontId="16" fillId="5" borderId="1" xfId="0" quotePrefix="1" applyNumberFormat="1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left" vertical="center" wrapText="1"/>
    </xf>
    <xf numFmtId="164" fontId="32" fillId="11" borderId="1" xfId="0" applyNumberFormat="1" applyFont="1" applyFill="1" applyBorder="1" applyAlignment="1">
      <alignment horizontal="center" vertical="center" wrapText="1"/>
    </xf>
    <xf numFmtId="0" fontId="62" fillId="3" borderId="0" xfId="0" applyFont="1" applyFill="1" applyBorder="1" applyAlignment="1">
      <alignment horizontal="center" vertical="center"/>
    </xf>
    <xf numFmtId="0" fontId="63" fillId="3" borderId="0" xfId="0" applyFont="1" applyFill="1" applyBorder="1"/>
    <xf numFmtId="0" fontId="64" fillId="13" borderId="0" xfId="0" applyFont="1" applyFill="1" applyBorder="1" applyAlignment="1">
      <alignment horizontal="center"/>
    </xf>
    <xf numFmtId="0" fontId="62" fillId="13" borderId="0" xfId="0" applyFont="1" applyFill="1" applyBorder="1" applyAlignment="1">
      <alignment horizontal="center"/>
    </xf>
    <xf numFmtId="0" fontId="31" fillId="0" borderId="0" xfId="0" quotePrefix="1" applyFont="1" applyFill="1" applyBorder="1" applyAlignment="1">
      <alignment vertical="center" wrapText="1"/>
    </xf>
    <xf numFmtId="14" fontId="17" fillId="4" borderId="1" xfId="0" quotePrefix="1" applyNumberFormat="1" applyFont="1" applyFill="1" applyBorder="1" applyAlignment="1">
      <alignment horizontal="center" vertical="center" wrapText="1"/>
    </xf>
    <xf numFmtId="17" fontId="17" fillId="6" borderId="1" xfId="2" quotePrefix="1" applyNumberFormat="1" applyFont="1" applyFill="1" applyBorder="1" applyAlignment="1">
      <alignment horizontal="center" vertical="center" wrapText="1"/>
    </xf>
    <xf numFmtId="14" fontId="17" fillId="0" borderId="1" xfId="2" quotePrefix="1" applyNumberFormat="1" applyFont="1" applyFill="1" applyBorder="1" applyAlignment="1">
      <alignment horizontal="center" vertical="center" wrapText="1"/>
    </xf>
    <xf numFmtId="17" fontId="17" fillId="0" borderId="1" xfId="2" quotePrefix="1" applyNumberFormat="1" applyFont="1" applyFill="1" applyBorder="1" applyAlignment="1">
      <alignment horizontal="center" vertical="center" wrapText="1"/>
    </xf>
    <xf numFmtId="167" fontId="17" fillId="0" borderId="1" xfId="2" quotePrefix="1" applyNumberFormat="1" applyFont="1" applyFill="1" applyBorder="1" applyAlignment="1">
      <alignment horizontal="center" vertical="center" wrapText="1"/>
    </xf>
    <xf numFmtId="14" fontId="17" fillId="6" borderId="1" xfId="2" quotePrefix="1" applyNumberFormat="1" applyFont="1" applyFill="1" applyBorder="1" applyAlignment="1">
      <alignment horizontal="center" vertical="center"/>
    </xf>
    <xf numFmtId="0" fontId="59" fillId="0" borderId="13" xfId="6" applyFont="1" applyFill="1" applyBorder="1" applyAlignment="1">
      <alignment horizontal="center" vertical="center"/>
    </xf>
    <xf numFmtId="0" fontId="59" fillId="0" borderId="30" xfId="6" applyFont="1" applyFill="1" applyBorder="1" applyAlignment="1">
      <alignment horizontal="center" vertical="center"/>
    </xf>
    <xf numFmtId="0" fontId="59" fillId="0" borderId="25" xfId="6" applyFont="1" applyFill="1" applyBorder="1" applyAlignment="1">
      <alignment horizontal="center" vertical="center"/>
    </xf>
    <xf numFmtId="0" fontId="59" fillId="3" borderId="13" xfId="6" applyFont="1" applyFill="1" applyBorder="1" applyAlignment="1">
      <alignment horizontal="center" vertical="center"/>
    </xf>
    <xf numFmtId="0" fontId="59" fillId="3" borderId="30" xfId="6" applyFont="1" applyFill="1" applyBorder="1" applyAlignment="1">
      <alignment horizontal="center" vertical="center"/>
    </xf>
    <xf numFmtId="0" fontId="59" fillId="3" borderId="25" xfId="6" applyFont="1" applyFill="1" applyBorder="1" applyAlignment="1">
      <alignment horizontal="center" vertical="center"/>
    </xf>
    <xf numFmtId="0" fontId="59" fillId="12" borderId="13" xfId="6" applyFont="1" applyFill="1" applyBorder="1" applyAlignment="1">
      <alignment horizontal="center" vertical="center"/>
    </xf>
    <xf numFmtId="0" fontId="59" fillId="12" borderId="30" xfId="6" applyFont="1" applyFill="1" applyBorder="1" applyAlignment="1">
      <alignment horizontal="center" vertical="center"/>
    </xf>
    <xf numFmtId="0" fontId="59" fillId="12" borderId="25" xfId="6" applyFont="1" applyFill="1" applyBorder="1" applyAlignment="1">
      <alignment horizontal="center" vertical="center"/>
    </xf>
    <xf numFmtId="0" fontId="59" fillId="0" borderId="24" xfId="6" applyFont="1" applyFill="1" applyBorder="1" applyAlignment="1">
      <alignment horizontal="center" vertical="center"/>
    </xf>
    <xf numFmtId="0" fontId="59" fillId="0" borderId="16" xfId="6" applyFont="1" applyFill="1" applyBorder="1" applyAlignment="1">
      <alignment horizontal="center" vertical="center"/>
    </xf>
    <xf numFmtId="0" fontId="62" fillId="3" borderId="0" xfId="6" applyFont="1" applyFill="1" applyAlignment="1">
      <alignment horizontal="center"/>
    </xf>
    <xf numFmtId="0" fontId="61" fillId="3" borderId="17" xfId="6" applyFont="1" applyFill="1" applyBorder="1" applyAlignment="1">
      <alignment horizontal="center" vertical="center"/>
    </xf>
    <xf numFmtId="0" fontId="61" fillId="3" borderId="26" xfId="6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1" fillId="0" borderId="0" xfId="0" quotePrefix="1" applyFont="1" applyFill="1" applyBorder="1" applyAlignment="1">
      <alignment horizontal="center" vertical="center" wrapText="1"/>
    </xf>
    <xf numFmtId="164" fontId="38" fillId="0" borderId="18" xfId="0" applyNumberFormat="1" applyFont="1" applyFill="1" applyBorder="1" applyAlignment="1">
      <alignment horizontal="center" vertical="center" wrapText="1"/>
    </xf>
    <xf numFmtId="164" fontId="38" fillId="0" borderId="19" xfId="0" applyNumberFormat="1" applyFont="1" applyFill="1" applyBorder="1" applyAlignment="1">
      <alignment horizontal="center" vertical="center" wrapText="1"/>
    </xf>
    <xf numFmtId="164" fontId="38" fillId="0" borderId="2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3" fillId="0" borderId="13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0" fontId="53" fillId="0" borderId="13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wrapText="1"/>
    </xf>
    <xf numFmtId="0" fontId="53" fillId="0" borderId="29" xfId="0" applyFont="1" applyBorder="1" applyAlignment="1">
      <alignment horizontal="center" wrapText="1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164" fontId="38" fillId="3" borderId="19" xfId="0" quotePrefix="1" applyNumberFormat="1" applyFont="1" applyFill="1" applyBorder="1" applyAlignment="1">
      <alignment horizontal="center" vertical="center" wrapText="1"/>
    </xf>
    <xf numFmtId="164" fontId="38" fillId="3" borderId="2" xfId="0" quotePrefix="1" applyNumberFormat="1" applyFont="1" applyFill="1" applyBorder="1" applyAlignment="1">
      <alignment horizontal="center" vertical="center" wrapText="1"/>
    </xf>
    <xf numFmtId="0" fontId="35" fillId="3" borderId="19" xfId="0" applyFont="1" applyFill="1" applyBorder="1" applyAlignment="1">
      <alignment horizontal="center"/>
    </xf>
    <xf numFmtId="0" fontId="35" fillId="3" borderId="2" xfId="0" applyFont="1" applyFill="1" applyBorder="1" applyAlignment="1">
      <alignment horizontal="center"/>
    </xf>
    <xf numFmtId="164" fontId="38" fillId="3" borderId="18" xfId="0" quotePrefix="1" applyNumberFormat="1" applyFont="1" applyFill="1" applyBorder="1" applyAlignment="1">
      <alignment horizontal="center" vertical="center" wrapText="1"/>
    </xf>
    <xf numFmtId="0" fontId="35" fillId="3" borderId="18" xfId="0" applyFont="1" applyFill="1" applyBorder="1" applyAlignment="1">
      <alignment horizontal="center"/>
    </xf>
    <xf numFmtId="164" fontId="38" fillId="3" borderId="18" xfId="0" applyNumberFormat="1" applyFont="1" applyFill="1" applyBorder="1" applyAlignment="1">
      <alignment horizontal="center" vertical="center" wrapText="1"/>
    </xf>
    <xf numFmtId="164" fontId="38" fillId="3" borderId="19" xfId="0" applyNumberFormat="1" applyFont="1" applyFill="1" applyBorder="1" applyAlignment="1">
      <alignment horizontal="center" vertical="center" wrapText="1"/>
    </xf>
    <xf numFmtId="0" fontId="39" fillId="0" borderId="18" xfId="1" applyFont="1" applyFill="1" applyBorder="1" applyAlignment="1">
      <alignment horizontal="center" vertical="center" wrapText="1"/>
    </xf>
    <xf numFmtId="0" fontId="39" fillId="0" borderId="19" xfId="1" applyFont="1" applyFill="1" applyBorder="1" applyAlignment="1">
      <alignment horizontal="center" vertical="center" wrapText="1"/>
    </xf>
    <xf numFmtId="164" fontId="38" fillId="3" borderId="2" xfId="0" applyNumberFormat="1" applyFont="1" applyFill="1" applyBorder="1" applyAlignment="1">
      <alignment horizontal="center" vertical="center" wrapText="1"/>
    </xf>
    <xf numFmtId="0" fontId="35" fillId="3" borderId="20" xfId="0" applyFont="1" applyFill="1" applyBorder="1" applyAlignment="1">
      <alignment horizontal="center"/>
    </xf>
    <xf numFmtId="0" fontId="39" fillId="3" borderId="18" xfId="1" applyFont="1" applyFill="1" applyBorder="1" applyAlignment="1">
      <alignment horizontal="center" vertical="center" wrapText="1"/>
    </xf>
    <xf numFmtId="0" fontId="39" fillId="3" borderId="19" xfId="1" applyFont="1" applyFill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3" fillId="3" borderId="18" xfId="0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0" fontId="39" fillId="0" borderId="2" xfId="1" applyFont="1" applyFill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/>
    </xf>
    <xf numFmtId="0" fontId="33" fillId="0" borderId="0" xfId="0" applyFont="1" applyAlignment="1">
      <alignment horizontal="center" wrapText="1"/>
    </xf>
    <xf numFmtId="0" fontId="33" fillId="0" borderId="26" xfId="0" applyFont="1" applyBorder="1" applyAlignment="1">
      <alignment horizontal="center" vertical="center" wrapText="1"/>
    </xf>
    <xf numFmtId="0" fontId="35" fillId="0" borderId="28" xfId="0" quotePrefix="1" applyFont="1" applyFill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18" fillId="0" borderId="30" xfId="1" applyFont="1" applyFill="1" applyBorder="1" applyAlignment="1">
      <alignment horizontal="center" vertical="center" wrapText="1"/>
    </xf>
    <xf numFmtId="0" fontId="18" fillId="0" borderId="25" xfId="1" applyFont="1" applyFill="1" applyBorder="1" applyAlignment="1">
      <alignment horizontal="center" vertical="center" wrapText="1"/>
    </xf>
    <xf numFmtId="14" fontId="17" fillId="3" borderId="30" xfId="0" quotePrefix="1" applyNumberFormat="1" applyFont="1" applyFill="1" applyBorder="1" applyAlignment="1">
      <alignment horizontal="center" vertical="center" wrapText="1"/>
    </xf>
    <xf numFmtId="14" fontId="17" fillId="3" borderId="25" xfId="0" quotePrefix="1" applyNumberFormat="1" applyFont="1" applyFill="1" applyBorder="1" applyAlignment="1">
      <alignment horizontal="center" vertical="center" wrapText="1"/>
    </xf>
    <xf numFmtId="0" fontId="35" fillId="0" borderId="27" xfId="0" quotePrefix="1" applyFont="1" applyFill="1" applyBorder="1" applyAlignment="1">
      <alignment horizontal="center" vertical="center"/>
    </xf>
    <xf numFmtId="0" fontId="18" fillId="3" borderId="13" xfId="1" applyFont="1" applyFill="1" applyBorder="1" applyAlignment="1">
      <alignment horizontal="center" vertical="center" wrapText="1"/>
    </xf>
    <xf numFmtId="0" fontId="18" fillId="3" borderId="30" xfId="1" applyFont="1" applyFill="1" applyBorder="1" applyAlignment="1">
      <alignment horizontal="center" vertical="center" wrapText="1"/>
    </xf>
    <xf numFmtId="14" fontId="17" fillId="3" borderId="13" xfId="0" quotePrefix="1" applyNumberFormat="1" applyFont="1" applyFill="1" applyBorder="1" applyAlignment="1">
      <alignment horizontal="center" vertical="center" wrapText="1"/>
    </xf>
    <xf numFmtId="14" fontId="17" fillId="3" borderId="30" xfId="2" applyNumberFormat="1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0" fillId="3" borderId="23" xfId="2" applyFont="1" applyFill="1" applyBorder="1" applyAlignment="1">
      <alignment horizontal="left" vertical="center"/>
    </xf>
    <xf numFmtId="0" fontId="30" fillId="3" borderId="29" xfId="2" applyFont="1" applyFill="1" applyBorder="1" applyAlignment="1">
      <alignment horizontal="left" vertical="center"/>
    </xf>
    <xf numFmtId="0" fontId="51" fillId="3" borderId="23" xfId="2" applyFont="1" applyFill="1" applyBorder="1" applyAlignment="1">
      <alignment horizontal="left" vertical="center"/>
    </xf>
    <xf numFmtId="0" fontId="51" fillId="3" borderId="29" xfId="2" applyFont="1" applyFill="1" applyBorder="1" applyAlignment="1">
      <alignment horizontal="left" vertical="center"/>
    </xf>
    <xf numFmtId="0" fontId="52" fillId="3" borderId="23" xfId="0" applyFont="1" applyFill="1" applyBorder="1" applyAlignment="1">
      <alignment horizontal="left" vertical="center"/>
    </xf>
    <xf numFmtId="0" fontId="52" fillId="3" borderId="29" xfId="0" applyFont="1" applyFill="1" applyBorder="1" applyAlignment="1">
      <alignment horizontal="left" vertical="center"/>
    </xf>
    <xf numFmtId="0" fontId="30" fillId="11" borderId="23" xfId="2" applyFont="1" applyFill="1" applyBorder="1" applyAlignment="1">
      <alignment horizontal="left" vertical="center"/>
    </xf>
    <xf numFmtId="0" fontId="30" fillId="11" borderId="29" xfId="2" applyFont="1" applyFill="1" applyBorder="1" applyAlignment="1">
      <alignment horizontal="left" vertical="center"/>
    </xf>
    <xf numFmtId="0" fontId="52" fillId="3" borderId="23" xfId="2" applyFont="1" applyFill="1" applyBorder="1" applyAlignment="1">
      <alignment horizontal="left" vertical="center"/>
    </xf>
    <xf numFmtId="0" fontId="52" fillId="3" borderId="29" xfId="2" applyFont="1" applyFill="1" applyBorder="1" applyAlignment="1">
      <alignment horizontal="left" vertical="center"/>
    </xf>
    <xf numFmtId="0" fontId="51" fillId="11" borderId="23" xfId="2" applyFont="1" applyFill="1" applyBorder="1" applyAlignment="1">
      <alignment horizontal="left" vertical="center"/>
    </xf>
    <xf numFmtId="0" fontId="51" fillId="11" borderId="29" xfId="2" applyFont="1" applyFill="1" applyBorder="1" applyAlignment="1">
      <alignment horizontal="left" vertical="center"/>
    </xf>
    <xf numFmtId="0" fontId="51" fillId="3" borderId="23" xfId="2" applyFont="1" applyFill="1" applyBorder="1" applyAlignment="1">
      <alignment horizontal="left" vertical="center" wrapText="1"/>
    </xf>
    <xf numFmtId="0" fontId="51" fillId="3" borderId="29" xfId="2" applyFont="1" applyFill="1" applyBorder="1" applyAlignment="1">
      <alignment horizontal="left" vertical="center" wrapText="1"/>
    </xf>
    <xf numFmtId="0" fontId="48" fillId="3" borderId="0" xfId="0" applyFont="1" applyFill="1" applyBorder="1" applyAlignment="1">
      <alignment horizontal="center" vertical="center" wrapText="1"/>
    </xf>
    <xf numFmtId="0" fontId="50" fillId="3" borderId="23" xfId="2" applyFont="1" applyFill="1" applyBorder="1" applyAlignment="1">
      <alignment horizontal="center" vertical="center"/>
    </xf>
    <xf numFmtId="0" fontId="50" fillId="3" borderId="29" xfId="2" applyFont="1" applyFill="1" applyBorder="1" applyAlignment="1">
      <alignment horizontal="center" vertical="center"/>
    </xf>
  </cellXfs>
  <cellStyles count="7">
    <cellStyle name="Hyperlink" xfId="4" builtinId="8"/>
    <cellStyle name="Normal" xfId="0" builtinId="0"/>
    <cellStyle name="Normal 2" xfId="2" xr:uid="{00000000-0005-0000-0000-000002000000}"/>
    <cellStyle name="Normal 3" xfId="6" xr:uid="{00000000-0005-0000-0000-000003000000}"/>
    <cellStyle name="Normal 6" xfId="3" xr:uid="{00000000-0005-0000-0000-000004000000}"/>
    <cellStyle name="Normal_Sheet1 10" xfId="1" xr:uid="{00000000-0005-0000-0000-000005000000}"/>
    <cellStyle name="Normal_Sheet1 3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1"/>
  <sheetViews>
    <sheetView zoomScaleNormal="100" workbookViewId="0">
      <selection activeCell="A2" sqref="A2:B2"/>
    </sheetView>
  </sheetViews>
  <sheetFormatPr defaultColWidth="9.1796875" defaultRowHeight="15.5" x14ac:dyDescent="0.35"/>
  <cols>
    <col min="1" max="1" width="4.7265625" style="380" customWidth="1"/>
    <col min="2" max="2" width="49.7265625" style="380" customWidth="1"/>
    <col min="3" max="16384" width="9.1796875" style="380"/>
  </cols>
  <sheetData>
    <row r="1" spans="1:2" ht="17.5" x14ac:dyDescent="0.35">
      <c r="A1" s="469" t="s">
        <v>684</v>
      </c>
      <c r="B1" s="469"/>
    </row>
    <row r="2" spans="1:2" ht="17.5" x14ac:dyDescent="0.35">
      <c r="A2" s="469" t="s">
        <v>683</v>
      </c>
      <c r="B2" s="469"/>
    </row>
    <row r="3" spans="1:2" ht="17.5" x14ac:dyDescent="0.35">
      <c r="A3" s="397"/>
      <c r="B3" s="397"/>
    </row>
    <row r="4" spans="1:2" ht="17.5" x14ac:dyDescent="0.35">
      <c r="A4" s="396" t="s">
        <v>682</v>
      </c>
      <c r="B4" s="395"/>
    </row>
    <row r="5" spans="1:2" ht="6" customHeight="1" thickBot="1" x14ac:dyDescent="0.4">
      <c r="A5" s="396"/>
      <c r="B5" s="395"/>
    </row>
    <row r="6" spans="1:2" ht="15.75" customHeight="1" x14ac:dyDescent="0.35">
      <c r="A6" s="470" t="s">
        <v>0</v>
      </c>
      <c r="B6" s="412" t="s">
        <v>418</v>
      </c>
    </row>
    <row r="7" spans="1:2" ht="16" thickBot="1" x14ac:dyDescent="0.4">
      <c r="A7" s="471"/>
      <c r="B7" s="413" t="s">
        <v>2</v>
      </c>
    </row>
    <row r="8" spans="1:2" ht="18" x14ac:dyDescent="0.4">
      <c r="A8" s="458">
        <v>1</v>
      </c>
      <c r="B8" s="394" t="s">
        <v>681</v>
      </c>
    </row>
    <row r="9" spans="1:2" ht="18" x14ac:dyDescent="0.4">
      <c r="A9" s="459"/>
      <c r="B9" s="382" t="s">
        <v>680</v>
      </c>
    </row>
    <row r="10" spans="1:2" ht="18" x14ac:dyDescent="0.4">
      <c r="A10" s="459"/>
      <c r="B10" s="382" t="s">
        <v>679</v>
      </c>
    </row>
    <row r="11" spans="1:2" ht="18.5" thickBot="1" x14ac:dyDescent="0.45">
      <c r="A11" s="460"/>
      <c r="B11" s="382" t="s">
        <v>678</v>
      </c>
    </row>
    <row r="12" spans="1:2" ht="18" x14ac:dyDescent="0.4">
      <c r="A12" s="461">
        <v>2</v>
      </c>
      <c r="B12" s="382" t="s">
        <v>559</v>
      </c>
    </row>
    <row r="13" spans="1:2" ht="18" x14ac:dyDescent="0.4">
      <c r="A13" s="462"/>
      <c r="B13" s="382" t="s">
        <v>677</v>
      </c>
    </row>
    <row r="14" spans="1:2" ht="18" x14ac:dyDescent="0.4">
      <c r="A14" s="462"/>
      <c r="B14" s="382" t="s">
        <v>676</v>
      </c>
    </row>
    <row r="15" spans="1:2" ht="18.5" thickBot="1" x14ac:dyDescent="0.45">
      <c r="A15" s="463"/>
      <c r="B15" s="382" t="s">
        <v>675</v>
      </c>
    </row>
    <row r="16" spans="1:2" ht="18" x14ac:dyDescent="0.4">
      <c r="A16" s="461">
        <v>3</v>
      </c>
      <c r="B16" s="383" t="s">
        <v>674</v>
      </c>
    </row>
    <row r="17" spans="1:2" ht="18" x14ac:dyDescent="0.4">
      <c r="A17" s="462"/>
      <c r="B17" s="383" t="s">
        <v>673</v>
      </c>
    </row>
    <row r="18" spans="1:2" ht="18" x14ac:dyDescent="0.4">
      <c r="A18" s="462"/>
      <c r="B18" s="382" t="s">
        <v>622</v>
      </c>
    </row>
    <row r="19" spans="1:2" ht="18.5" thickBot="1" x14ac:dyDescent="0.45">
      <c r="A19" s="463"/>
      <c r="B19" s="382" t="s">
        <v>672</v>
      </c>
    </row>
    <row r="20" spans="1:2" ht="18" x14ac:dyDescent="0.4">
      <c r="A20" s="458">
        <v>4</v>
      </c>
      <c r="B20" s="383" t="s">
        <v>671</v>
      </c>
    </row>
    <row r="21" spans="1:2" ht="18" x14ac:dyDescent="0.4">
      <c r="A21" s="459"/>
      <c r="B21" s="383" t="s">
        <v>670</v>
      </c>
    </row>
    <row r="22" spans="1:2" ht="18" x14ac:dyDescent="0.4">
      <c r="A22" s="459"/>
      <c r="B22" s="382" t="s">
        <v>622</v>
      </c>
    </row>
    <row r="23" spans="1:2" ht="18.5" thickBot="1" x14ac:dyDescent="0.45">
      <c r="A23" s="460"/>
      <c r="B23" s="382" t="s">
        <v>669</v>
      </c>
    </row>
    <row r="24" spans="1:2" ht="18" x14ac:dyDescent="0.4">
      <c r="A24" s="458">
        <v>5</v>
      </c>
      <c r="B24" s="389" t="s">
        <v>668</v>
      </c>
    </row>
    <row r="25" spans="1:2" ht="18.5" x14ac:dyDescent="0.45">
      <c r="A25" s="459"/>
      <c r="B25" s="387" t="s">
        <v>667</v>
      </c>
    </row>
    <row r="26" spans="1:2" ht="18" x14ac:dyDescent="0.4">
      <c r="A26" s="459"/>
      <c r="B26" s="389" t="s">
        <v>11</v>
      </c>
    </row>
    <row r="27" spans="1:2" ht="18.5" thickBot="1" x14ac:dyDescent="0.45">
      <c r="A27" s="460"/>
      <c r="B27" s="389" t="s">
        <v>666</v>
      </c>
    </row>
    <row r="28" spans="1:2" ht="18" x14ac:dyDescent="0.4">
      <c r="A28" s="458">
        <v>6</v>
      </c>
      <c r="B28" s="383" t="s">
        <v>665</v>
      </c>
    </row>
    <row r="29" spans="1:2" ht="18" x14ac:dyDescent="0.4">
      <c r="A29" s="459"/>
      <c r="B29" s="383" t="s">
        <v>664</v>
      </c>
    </row>
    <row r="30" spans="1:2" ht="18" x14ac:dyDescent="0.4">
      <c r="A30" s="459"/>
      <c r="B30" s="389" t="s">
        <v>11</v>
      </c>
    </row>
    <row r="31" spans="1:2" ht="18.5" thickBot="1" x14ac:dyDescent="0.45">
      <c r="A31" s="460"/>
      <c r="B31" s="389" t="s">
        <v>14</v>
      </c>
    </row>
    <row r="32" spans="1:2" ht="18" x14ac:dyDescent="0.4">
      <c r="A32" s="461">
        <v>7</v>
      </c>
      <c r="B32" s="382" t="s">
        <v>663</v>
      </c>
    </row>
    <row r="33" spans="1:2" ht="18" x14ac:dyDescent="0.4">
      <c r="A33" s="462"/>
      <c r="B33" s="382" t="s">
        <v>662</v>
      </c>
    </row>
    <row r="34" spans="1:2" ht="18" x14ac:dyDescent="0.4">
      <c r="A34" s="462"/>
      <c r="B34" s="382" t="s">
        <v>661</v>
      </c>
    </row>
    <row r="35" spans="1:2" ht="18.5" thickBot="1" x14ac:dyDescent="0.45">
      <c r="A35" s="463"/>
      <c r="B35" s="382" t="s">
        <v>660</v>
      </c>
    </row>
    <row r="36" spans="1:2" ht="18" x14ac:dyDescent="0.4">
      <c r="A36" s="461">
        <v>8</v>
      </c>
      <c r="B36" s="382" t="s">
        <v>659</v>
      </c>
    </row>
    <row r="37" spans="1:2" ht="18" x14ac:dyDescent="0.35">
      <c r="A37" s="462"/>
      <c r="B37" s="393" t="s">
        <v>658</v>
      </c>
    </row>
    <row r="38" spans="1:2" ht="18" x14ac:dyDescent="0.35">
      <c r="A38" s="462"/>
      <c r="B38" s="392" t="s">
        <v>11</v>
      </c>
    </row>
    <row r="39" spans="1:2" ht="18.5" thickBot="1" x14ac:dyDescent="0.45">
      <c r="A39" s="463"/>
      <c r="B39" s="382" t="s">
        <v>657</v>
      </c>
    </row>
    <row r="40" spans="1:2" ht="18" x14ac:dyDescent="0.4">
      <c r="A40" s="458">
        <v>9</v>
      </c>
      <c r="B40" s="383" t="s">
        <v>656</v>
      </c>
    </row>
    <row r="41" spans="1:2" ht="18" x14ac:dyDescent="0.4">
      <c r="A41" s="459"/>
      <c r="B41" s="383" t="s">
        <v>397</v>
      </c>
    </row>
    <row r="42" spans="1:2" ht="18" x14ac:dyDescent="0.4">
      <c r="A42" s="459"/>
      <c r="B42" s="382" t="s">
        <v>127</v>
      </c>
    </row>
    <row r="43" spans="1:2" ht="18.5" thickBot="1" x14ac:dyDescent="0.45">
      <c r="A43" s="460"/>
      <c r="B43" s="382" t="s">
        <v>655</v>
      </c>
    </row>
    <row r="44" spans="1:2" ht="18" x14ac:dyDescent="0.4">
      <c r="A44" s="461">
        <v>10</v>
      </c>
      <c r="B44" s="382" t="s">
        <v>654</v>
      </c>
    </row>
    <row r="45" spans="1:2" ht="18" x14ac:dyDescent="0.4">
      <c r="A45" s="462"/>
      <c r="B45" s="382" t="s">
        <v>653</v>
      </c>
    </row>
    <row r="46" spans="1:2" ht="18" x14ac:dyDescent="0.4">
      <c r="A46" s="462"/>
      <c r="B46" s="382" t="s">
        <v>652</v>
      </c>
    </row>
    <row r="47" spans="1:2" ht="18.5" thickBot="1" x14ac:dyDescent="0.45">
      <c r="A47" s="463"/>
      <c r="B47" s="382" t="s">
        <v>651</v>
      </c>
    </row>
    <row r="48" spans="1:2" ht="18" x14ac:dyDescent="0.4">
      <c r="A48" s="461">
        <v>11</v>
      </c>
      <c r="B48" s="383" t="s">
        <v>650</v>
      </c>
    </row>
    <row r="49" spans="1:2" ht="18" x14ac:dyDescent="0.4">
      <c r="A49" s="462"/>
      <c r="B49" s="383" t="s">
        <v>649</v>
      </c>
    </row>
    <row r="50" spans="1:2" ht="18" x14ac:dyDescent="0.4">
      <c r="A50" s="462"/>
      <c r="B50" s="382" t="s">
        <v>90</v>
      </c>
    </row>
    <row r="51" spans="1:2" ht="18.5" thickBot="1" x14ac:dyDescent="0.45">
      <c r="A51" s="463"/>
      <c r="B51" s="382" t="s">
        <v>648</v>
      </c>
    </row>
    <row r="52" spans="1:2" ht="18" x14ac:dyDescent="0.4">
      <c r="A52" s="461">
        <v>12</v>
      </c>
      <c r="B52" s="383" t="s">
        <v>647</v>
      </c>
    </row>
    <row r="53" spans="1:2" ht="18" x14ac:dyDescent="0.4">
      <c r="A53" s="462"/>
      <c r="B53" s="383" t="s">
        <v>646</v>
      </c>
    </row>
    <row r="54" spans="1:2" ht="18" x14ac:dyDescent="0.4">
      <c r="A54" s="462"/>
      <c r="B54" s="382" t="s">
        <v>611</v>
      </c>
    </row>
    <row r="55" spans="1:2" ht="36.5" thickBot="1" x14ac:dyDescent="0.4">
      <c r="A55" s="463"/>
      <c r="B55" s="411" t="s">
        <v>645</v>
      </c>
    </row>
    <row r="56" spans="1:2" ht="18" x14ac:dyDescent="0.4">
      <c r="A56" s="461">
        <v>13</v>
      </c>
      <c r="B56" s="383" t="s">
        <v>644</v>
      </c>
    </row>
    <row r="57" spans="1:2" ht="18" x14ac:dyDescent="0.4">
      <c r="A57" s="462"/>
      <c r="B57" s="383" t="s">
        <v>643</v>
      </c>
    </row>
    <row r="58" spans="1:2" ht="20.25" customHeight="1" x14ac:dyDescent="0.4">
      <c r="A58" s="462"/>
      <c r="B58" s="382" t="s">
        <v>642</v>
      </c>
    </row>
    <row r="59" spans="1:2" ht="21.75" customHeight="1" thickBot="1" x14ac:dyDescent="0.4">
      <c r="A59" s="463"/>
      <c r="B59" s="391" t="s">
        <v>641</v>
      </c>
    </row>
    <row r="60" spans="1:2" ht="18" x14ac:dyDescent="0.4">
      <c r="A60" s="458">
        <v>14</v>
      </c>
      <c r="B60" s="383" t="s">
        <v>640</v>
      </c>
    </row>
    <row r="61" spans="1:2" ht="18" x14ac:dyDescent="0.4">
      <c r="A61" s="459"/>
      <c r="B61" s="383" t="s">
        <v>639</v>
      </c>
    </row>
    <row r="62" spans="1:2" ht="18" x14ac:dyDescent="0.4">
      <c r="A62" s="459"/>
      <c r="B62" s="382" t="s">
        <v>595</v>
      </c>
    </row>
    <row r="63" spans="1:2" ht="18.5" thickBot="1" x14ac:dyDescent="0.45">
      <c r="A63" s="460"/>
      <c r="B63" s="389" t="s">
        <v>638</v>
      </c>
    </row>
    <row r="64" spans="1:2" ht="18" x14ac:dyDescent="0.4">
      <c r="A64" s="458">
        <v>15</v>
      </c>
      <c r="B64" s="390" t="s">
        <v>130</v>
      </c>
    </row>
    <row r="65" spans="1:2" ht="18.5" x14ac:dyDescent="0.45">
      <c r="A65" s="459"/>
      <c r="B65" s="387" t="s">
        <v>637</v>
      </c>
    </row>
    <row r="66" spans="1:2" ht="18" x14ac:dyDescent="0.4">
      <c r="A66" s="459"/>
      <c r="B66" s="390" t="s">
        <v>405</v>
      </c>
    </row>
    <row r="67" spans="1:2" ht="21" customHeight="1" thickBot="1" x14ac:dyDescent="0.4">
      <c r="A67" s="460"/>
      <c r="B67" s="410" t="s">
        <v>636</v>
      </c>
    </row>
    <row r="68" spans="1:2" ht="15" customHeight="1" x14ac:dyDescent="0.4">
      <c r="A68" s="458">
        <v>16</v>
      </c>
      <c r="B68" s="383" t="s">
        <v>635</v>
      </c>
    </row>
    <row r="69" spans="1:2" ht="15" customHeight="1" x14ac:dyDescent="0.4">
      <c r="A69" s="459"/>
      <c r="B69" s="383" t="s">
        <v>634</v>
      </c>
    </row>
    <row r="70" spans="1:2" ht="15" customHeight="1" x14ac:dyDescent="0.4">
      <c r="A70" s="459"/>
      <c r="B70" s="382" t="s">
        <v>595</v>
      </c>
    </row>
    <row r="71" spans="1:2" ht="15" customHeight="1" thickBot="1" x14ac:dyDescent="0.45">
      <c r="A71" s="460"/>
      <c r="B71" s="382" t="s">
        <v>633</v>
      </c>
    </row>
    <row r="72" spans="1:2" ht="15" customHeight="1" x14ac:dyDescent="0.4">
      <c r="A72" s="458">
        <v>17</v>
      </c>
      <c r="B72" s="382" t="s">
        <v>271</v>
      </c>
    </row>
    <row r="73" spans="1:2" ht="18.75" customHeight="1" x14ac:dyDescent="0.4">
      <c r="A73" s="459"/>
      <c r="B73" s="382" t="s">
        <v>272</v>
      </c>
    </row>
    <row r="74" spans="1:2" ht="15" customHeight="1" x14ac:dyDescent="0.4">
      <c r="A74" s="459"/>
      <c r="B74" s="382" t="s">
        <v>632</v>
      </c>
    </row>
    <row r="75" spans="1:2" ht="15" customHeight="1" thickBot="1" x14ac:dyDescent="0.45">
      <c r="A75" s="460"/>
      <c r="B75" s="382" t="s">
        <v>631</v>
      </c>
    </row>
    <row r="76" spans="1:2" ht="15" customHeight="1" x14ac:dyDescent="0.4">
      <c r="A76" s="464">
        <v>18</v>
      </c>
      <c r="B76" s="389" t="s">
        <v>630</v>
      </c>
    </row>
    <row r="77" spans="1:2" ht="15" customHeight="1" x14ac:dyDescent="0.4">
      <c r="A77" s="465"/>
      <c r="B77" s="382" t="s">
        <v>629</v>
      </c>
    </row>
    <row r="78" spans="1:2" ht="15" customHeight="1" x14ac:dyDescent="0.4">
      <c r="A78" s="465"/>
      <c r="B78" s="382" t="s">
        <v>618</v>
      </c>
    </row>
    <row r="79" spans="1:2" ht="15" customHeight="1" thickBot="1" x14ac:dyDescent="0.45">
      <c r="A79" s="466"/>
      <c r="B79" s="382" t="s">
        <v>628</v>
      </c>
    </row>
    <row r="80" spans="1:2" ht="15" customHeight="1" x14ac:dyDescent="0.4">
      <c r="A80" s="458">
        <v>19</v>
      </c>
      <c r="B80" s="383" t="s">
        <v>627</v>
      </c>
    </row>
    <row r="81" spans="1:2" ht="15" customHeight="1" x14ac:dyDescent="0.4">
      <c r="A81" s="459"/>
      <c r="B81" s="383" t="s">
        <v>626</v>
      </c>
    </row>
    <row r="82" spans="1:2" ht="15" customHeight="1" x14ac:dyDescent="0.4">
      <c r="A82" s="459"/>
      <c r="B82" s="383" t="s">
        <v>11</v>
      </c>
    </row>
    <row r="83" spans="1:2" ht="15" customHeight="1" thickBot="1" x14ac:dyDescent="0.45">
      <c r="A83" s="460"/>
      <c r="B83" s="383" t="s">
        <v>625</v>
      </c>
    </row>
    <row r="84" spans="1:2" ht="15" customHeight="1" x14ac:dyDescent="0.4">
      <c r="A84" s="467">
        <v>20</v>
      </c>
      <c r="B84" s="382" t="s">
        <v>624</v>
      </c>
    </row>
    <row r="85" spans="1:2" ht="15" customHeight="1" x14ac:dyDescent="0.4">
      <c r="A85" s="459"/>
      <c r="B85" s="382" t="s">
        <v>623</v>
      </c>
    </row>
    <row r="86" spans="1:2" ht="15" customHeight="1" x14ac:dyDescent="0.4">
      <c r="A86" s="459"/>
      <c r="B86" s="382" t="s">
        <v>622</v>
      </c>
    </row>
    <row r="87" spans="1:2" ht="20.25" customHeight="1" thickBot="1" x14ac:dyDescent="0.45">
      <c r="A87" s="468"/>
      <c r="B87" s="389" t="s">
        <v>621</v>
      </c>
    </row>
    <row r="88" spans="1:2" ht="16.5" customHeight="1" x14ac:dyDescent="0.4">
      <c r="A88" s="461">
        <v>21</v>
      </c>
      <c r="B88" s="389" t="s">
        <v>620</v>
      </c>
    </row>
    <row r="89" spans="1:2" ht="16.5" customHeight="1" x14ac:dyDescent="0.4">
      <c r="A89" s="462"/>
      <c r="B89" s="389" t="s">
        <v>619</v>
      </c>
    </row>
    <row r="90" spans="1:2" ht="16.5" customHeight="1" x14ac:dyDescent="0.4">
      <c r="A90" s="462"/>
      <c r="B90" s="382" t="s">
        <v>618</v>
      </c>
    </row>
    <row r="91" spans="1:2" ht="16.5" customHeight="1" thickBot="1" x14ac:dyDescent="0.45">
      <c r="A91" s="463"/>
      <c r="B91" s="389" t="s">
        <v>617</v>
      </c>
    </row>
    <row r="92" spans="1:2" ht="15" customHeight="1" x14ac:dyDescent="0.4">
      <c r="A92" s="458">
        <v>22</v>
      </c>
      <c r="B92" s="383" t="s">
        <v>616</v>
      </c>
    </row>
    <row r="93" spans="1:2" ht="15" customHeight="1" x14ac:dyDescent="0.4">
      <c r="A93" s="459"/>
      <c r="B93" s="383" t="s">
        <v>615</v>
      </c>
    </row>
    <row r="94" spans="1:2" ht="15" customHeight="1" x14ac:dyDescent="0.4">
      <c r="A94" s="459"/>
      <c r="B94" s="383" t="s">
        <v>11</v>
      </c>
    </row>
    <row r="95" spans="1:2" ht="19.5" customHeight="1" thickBot="1" x14ac:dyDescent="0.4">
      <c r="A95" s="460"/>
      <c r="B95" s="388" t="s">
        <v>614</v>
      </c>
    </row>
    <row r="96" spans="1:2" ht="15" customHeight="1" x14ac:dyDescent="0.4">
      <c r="A96" s="461">
        <v>23</v>
      </c>
      <c r="B96" s="383" t="s">
        <v>613</v>
      </c>
    </row>
    <row r="97" spans="1:2" ht="15" customHeight="1" x14ac:dyDescent="0.45">
      <c r="A97" s="462"/>
      <c r="B97" s="387" t="s">
        <v>612</v>
      </c>
    </row>
    <row r="98" spans="1:2" ht="15" customHeight="1" x14ac:dyDescent="0.4">
      <c r="A98" s="462"/>
      <c r="B98" s="383" t="s">
        <v>611</v>
      </c>
    </row>
    <row r="99" spans="1:2" ht="18.75" customHeight="1" thickBot="1" x14ac:dyDescent="0.4">
      <c r="A99" s="463"/>
      <c r="B99" s="419" t="s">
        <v>134</v>
      </c>
    </row>
    <row r="100" spans="1:2" ht="15" customHeight="1" x14ac:dyDescent="0.4">
      <c r="A100" s="458">
        <v>24</v>
      </c>
      <c r="B100" s="383" t="s">
        <v>610</v>
      </c>
    </row>
    <row r="101" spans="1:2" ht="15" customHeight="1" x14ac:dyDescent="0.4">
      <c r="A101" s="459"/>
      <c r="B101" s="383" t="s">
        <v>609</v>
      </c>
    </row>
    <row r="102" spans="1:2" ht="15" customHeight="1" x14ac:dyDescent="0.4">
      <c r="A102" s="459"/>
      <c r="B102" s="382" t="s">
        <v>12</v>
      </c>
    </row>
    <row r="103" spans="1:2" ht="15" customHeight="1" thickBot="1" x14ac:dyDescent="0.45">
      <c r="A103" s="460"/>
      <c r="B103" s="382" t="s">
        <v>608</v>
      </c>
    </row>
    <row r="104" spans="1:2" ht="15" customHeight="1" x14ac:dyDescent="0.4">
      <c r="A104" s="458">
        <v>25</v>
      </c>
      <c r="B104" s="382" t="s">
        <v>607</v>
      </c>
    </row>
    <row r="105" spans="1:2" ht="15" customHeight="1" x14ac:dyDescent="0.4">
      <c r="A105" s="459"/>
      <c r="B105" s="382" t="s">
        <v>606</v>
      </c>
    </row>
    <row r="106" spans="1:2" ht="15" customHeight="1" x14ac:dyDescent="0.4">
      <c r="A106" s="459"/>
      <c r="B106" s="382" t="s">
        <v>12</v>
      </c>
    </row>
    <row r="107" spans="1:2" ht="15" customHeight="1" thickBot="1" x14ac:dyDescent="0.45">
      <c r="A107" s="460"/>
      <c r="B107" s="382" t="s">
        <v>605</v>
      </c>
    </row>
    <row r="108" spans="1:2" ht="15" customHeight="1" x14ac:dyDescent="0.4">
      <c r="A108" s="458">
        <v>26</v>
      </c>
      <c r="B108" s="385" t="s">
        <v>604</v>
      </c>
    </row>
    <row r="109" spans="1:2" ht="15" customHeight="1" x14ac:dyDescent="0.4">
      <c r="A109" s="459"/>
      <c r="B109" s="385" t="s">
        <v>603</v>
      </c>
    </row>
    <row r="110" spans="1:2" ht="15" customHeight="1" x14ac:dyDescent="0.4">
      <c r="A110" s="459"/>
      <c r="B110" s="385" t="s">
        <v>602</v>
      </c>
    </row>
    <row r="111" spans="1:2" ht="15" customHeight="1" thickBot="1" x14ac:dyDescent="0.45">
      <c r="A111" s="460"/>
      <c r="B111" s="414" t="s">
        <v>601</v>
      </c>
    </row>
    <row r="112" spans="1:2" ht="15" customHeight="1" x14ac:dyDescent="0.4">
      <c r="A112" s="458">
        <v>27</v>
      </c>
      <c r="B112" s="384" t="s">
        <v>600</v>
      </c>
    </row>
    <row r="113" spans="1:2" ht="18" x14ac:dyDescent="0.4">
      <c r="A113" s="459"/>
      <c r="B113" s="383" t="s">
        <v>599</v>
      </c>
    </row>
    <row r="114" spans="1:2" ht="18" x14ac:dyDescent="0.4">
      <c r="A114" s="459"/>
      <c r="B114" s="382" t="s">
        <v>405</v>
      </c>
    </row>
    <row r="115" spans="1:2" ht="18.5" thickBot="1" x14ac:dyDescent="0.45">
      <c r="A115" s="460"/>
      <c r="B115" s="381" t="s">
        <v>598</v>
      </c>
    </row>
    <row r="116" spans="1:2" ht="18" x14ac:dyDescent="0.4">
      <c r="A116" s="458">
        <v>28</v>
      </c>
      <c r="B116" s="417" t="s">
        <v>597</v>
      </c>
    </row>
    <row r="117" spans="1:2" ht="18" x14ac:dyDescent="0.4">
      <c r="A117" s="459"/>
      <c r="B117" s="386" t="s">
        <v>596</v>
      </c>
    </row>
    <row r="118" spans="1:2" ht="18" x14ac:dyDescent="0.4">
      <c r="A118" s="459"/>
      <c r="B118" s="386" t="s">
        <v>595</v>
      </c>
    </row>
    <row r="119" spans="1:2" ht="36.5" thickBot="1" x14ac:dyDescent="0.45">
      <c r="A119" s="460"/>
      <c r="B119" s="418" t="s">
        <v>594</v>
      </c>
    </row>
    <row r="120" spans="1:2" ht="18" x14ac:dyDescent="0.4">
      <c r="A120" s="458">
        <v>29</v>
      </c>
      <c r="B120" s="415" t="s">
        <v>593</v>
      </c>
    </row>
    <row r="121" spans="1:2" ht="18" x14ac:dyDescent="0.4">
      <c r="A121" s="459"/>
      <c r="B121" s="385" t="s">
        <v>592</v>
      </c>
    </row>
    <row r="122" spans="1:2" ht="18" x14ac:dyDescent="0.4">
      <c r="A122" s="459"/>
      <c r="B122" s="385" t="s">
        <v>358</v>
      </c>
    </row>
    <row r="123" spans="1:2" ht="18.5" thickBot="1" x14ac:dyDescent="0.45">
      <c r="A123" s="460"/>
      <c r="B123" s="416" t="s">
        <v>591</v>
      </c>
    </row>
    <row r="124" spans="1:2" ht="18" x14ac:dyDescent="0.4">
      <c r="A124" s="461">
        <v>30</v>
      </c>
      <c r="B124" s="384" t="s">
        <v>590</v>
      </c>
    </row>
    <row r="125" spans="1:2" ht="18" x14ac:dyDescent="0.4">
      <c r="A125" s="462"/>
      <c r="B125" s="383" t="s">
        <v>589</v>
      </c>
    </row>
    <row r="126" spans="1:2" ht="18" x14ac:dyDescent="0.4">
      <c r="A126" s="462"/>
      <c r="B126" s="382" t="s">
        <v>358</v>
      </c>
    </row>
    <row r="127" spans="1:2" ht="18.5" thickBot="1" x14ac:dyDescent="0.45">
      <c r="A127" s="463"/>
      <c r="B127" s="381" t="s">
        <v>588</v>
      </c>
    </row>
    <row r="128" spans="1:2" ht="18" x14ac:dyDescent="0.4">
      <c r="A128" s="458">
        <v>31</v>
      </c>
      <c r="B128" s="384" t="s">
        <v>587</v>
      </c>
    </row>
    <row r="129" spans="1:2" ht="18" x14ac:dyDescent="0.4">
      <c r="A129" s="459"/>
      <c r="B129" s="383" t="s">
        <v>586</v>
      </c>
    </row>
    <row r="130" spans="1:2" ht="18" x14ac:dyDescent="0.4">
      <c r="A130" s="459"/>
      <c r="B130" s="382" t="s">
        <v>131</v>
      </c>
    </row>
    <row r="131" spans="1:2" ht="18.5" thickBot="1" x14ac:dyDescent="0.45">
      <c r="A131" s="460"/>
      <c r="B131" s="381" t="s">
        <v>585</v>
      </c>
    </row>
    <row r="132" spans="1:2" ht="18" x14ac:dyDescent="0.4">
      <c r="A132" s="458">
        <v>32</v>
      </c>
      <c r="B132" s="384" t="s">
        <v>584</v>
      </c>
    </row>
    <row r="133" spans="1:2" ht="18" x14ac:dyDescent="0.4">
      <c r="A133" s="459"/>
      <c r="B133" s="383" t="s">
        <v>583</v>
      </c>
    </row>
    <row r="134" spans="1:2" ht="18" x14ac:dyDescent="0.4">
      <c r="A134" s="459"/>
      <c r="B134" s="382" t="s">
        <v>582</v>
      </c>
    </row>
    <row r="135" spans="1:2" ht="18.5" thickBot="1" x14ac:dyDescent="0.45">
      <c r="A135" s="460"/>
      <c r="B135" s="381" t="s">
        <v>581</v>
      </c>
    </row>
    <row r="136" spans="1:2" ht="18" x14ac:dyDescent="0.4">
      <c r="A136" s="458">
        <v>33</v>
      </c>
      <c r="B136" s="384" t="s">
        <v>580</v>
      </c>
    </row>
    <row r="137" spans="1:2" ht="18" x14ac:dyDescent="0.4">
      <c r="A137" s="459"/>
      <c r="B137" s="383" t="s">
        <v>579</v>
      </c>
    </row>
    <row r="138" spans="1:2" ht="18" x14ac:dyDescent="0.4">
      <c r="A138" s="459"/>
      <c r="B138" s="382" t="s">
        <v>578</v>
      </c>
    </row>
    <row r="139" spans="1:2" ht="18.5" thickBot="1" x14ac:dyDescent="0.45">
      <c r="A139" s="460"/>
      <c r="B139" s="381" t="s">
        <v>575</v>
      </c>
    </row>
    <row r="140" spans="1:2" ht="18" x14ac:dyDescent="0.4">
      <c r="A140" s="458">
        <v>34</v>
      </c>
      <c r="B140" s="384" t="s">
        <v>577</v>
      </c>
    </row>
    <row r="141" spans="1:2" ht="18" x14ac:dyDescent="0.4">
      <c r="A141" s="459"/>
      <c r="B141" s="383" t="s">
        <v>576</v>
      </c>
    </row>
    <row r="142" spans="1:2" ht="18" x14ac:dyDescent="0.4">
      <c r="A142" s="459"/>
      <c r="B142" s="382" t="s">
        <v>12</v>
      </c>
    </row>
    <row r="143" spans="1:2" ht="18.5" thickBot="1" x14ac:dyDescent="0.45">
      <c r="A143" s="460"/>
      <c r="B143" s="381" t="s">
        <v>575</v>
      </c>
    </row>
    <row r="144" spans="1:2" ht="18" x14ac:dyDescent="0.4">
      <c r="A144" s="458">
        <v>35</v>
      </c>
      <c r="B144" s="384" t="s">
        <v>238</v>
      </c>
    </row>
    <row r="145" spans="1:2" ht="18" x14ac:dyDescent="0.4">
      <c r="A145" s="459"/>
      <c r="B145" s="383" t="s">
        <v>574</v>
      </c>
    </row>
    <row r="146" spans="1:2" ht="18" x14ac:dyDescent="0.4">
      <c r="A146" s="459"/>
      <c r="B146" s="382" t="s">
        <v>570</v>
      </c>
    </row>
    <row r="147" spans="1:2" ht="18.5" thickBot="1" x14ac:dyDescent="0.45">
      <c r="A147" s="460"/>
      <c r="B147" s="381" t="s">
        <v>573</v>
      </c>
    </row>
    <row r="148" spans="1:2" ht="18" x14ac:dyDescent="0.4">
      <c r="A148" s="458">
        <v>36</v>
      </c>
      <c r="B148" s="384" t="s">
        <v>572</v>
      </c>
    </row>
    <row r="149" spans="1:2" ht="18" x14ac:dyDescent="0.4">
      <c r="A149" s="459"/>
      <c r="B149" s="383" t="s">
        <v>571</v>
      </c>
    </row>
    <row r="150" spans="1:2" ht="18" x14ac:dyDescent="0.4">
      <c r="A150" s="459"/>
      <c r="B150" s="382" t="s">
        <v>570</v>
      </c>
    </row>
    <row r="151" spans="1:2" ht="18.5" thickBot="1" x14ac:dyDescent="0.45">
      <c r="A151" s="460"/>
      <c r="B151" s="381" t="s">
        <v>569</v>
      </c>
    </row>
  </sheetData>
  <mergeCells count="39">
    <mergeCell ref="A1:B1"/>
    <mergeCell ref="A2:B2"/>
    <mergeCell ref="A6:A7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A51"/>
    <mergeCell ref="A52:A55"/>
    <mergeCell ref="A56:A59"/>
    <mergeCell ref="A60:A63"/>
    <mergeCell ref="A64:A67"/>
    <mergeCell ref="A68:A71"/>
    <mergeCell ref="A72:A75"/>
    <mergeCell ref="A76:A79"/>
    <mergeCell ref="A80:A83"/>
    <mergeCell ref="A84:A87"/>
    <mergeCell ref="A88:A91"/>
    <mergeCell ref="A92:A95"/>
    <mergeCell ref="A96:A99"/>
    <mergeCell ref="A100:A103"/>
    <mergeCell ref="A104:A107"/>
    <mergeCell ref="A108:A111"/>
    <mergeCell ref="A112:A115"/>
    <mergeCell ref="A140:A143"/>
    <mergeCell ref="A144:A147"/>
    <mergeCell ref="A148:A151"/>
    <mergeCell ref="A116:A119"/>
    <mergeCell ref="A120:A123"/>
    <mergeCell ref="A124:A127"/>
    <mergeCell ref="A128:A131"/>
    <mergeCell ref="A132:A135"/>
    <mergeCell ref="A136:A139"/>
  </mergeCells>
  <printOptions horizontalCentered="1" verticalCentered="1"/>
  <pageMargins left="0.59055118110236227" right="1.3779527559055118" top="0.19685039370078741" bottom="0.59055118110236227" header="0" footer="0"/>
  <pageSetup paperSize="5" scale="75" orientation="landscape" horizontalDpi="360" verticalDpi="360" r:id="rId1"/>
  <rowBreaks count="4" manualBreakCount="4">
    <brk id="35" max="32" man="1"/>
    <brk id="63" max="32" man="1"/>
    <brk id="95" max="32" man="1"/>
    <brk id="127" max="3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52"/>
  <sheetViews>
    <sheetView view="pageBreakPreview" topLeftCell="A2" zoomScale="91" zoomScaleNormal="100" zoomScaleSheetLayoutView="91" workbookViewId="0">
      <selection activeCell="A2" sqref="A2:F2"/>
    </sheetView>
  </sheetViews>
  <sheetFormatPr defaultRowHeight="14.5" x14ac:dyDescent="0.35"/>
  <cols>
    <col min="1" max="1" width="4.453125" customWidth="1"/>
    <col min="2" max="2" width="24.1796875" bestFit="1" customWidth="1"/>
    <col min="3" max="3" width="24.54296875" style="232" customWidth="1"/>
    <col min="4" max="4" width="15.54296875" style="232" customWidth="1"/>
    <col min="5" max="5" width="14.54296875" style="232" customWidth="1"/>
    <col min="6" max="6" width="22.453125" customWidth="1"/>
  </cols>
  <sheetData>
    <row r="1" spans="1:7" ht="15.5" x14ac:dyDescent="0.35">
      <c r="A1" s="150" t="s">
        <v>316</v>
      </c>
      <c r="B1" s="150"/>
      <c r="C1" s="150"/>
      <c r="D1" s="150"/>
      <c r="E1" s="150"/>
      <c r="F1" s="4"/>
      <c r="G1" s="4"/>
    </row>
    <row r="2" spans="1:7" ht="15.5" x14ac:dyDescent="0.35">
      <c r="A2" s="488" t="s">
        <v>412</v>
      </c>
      <c r="B2" s="488"/>
      <c r="C2" s="488"/>
      <c r="D2" s="488"/>
      <c r="E2" s="488"/>
      <c r="F2" s="488"/>
      <c r="G2" s="4"/>
    </row>
    <row r="3" spans="1:7" ht="15.5" x14ac:dyDescent="0.35">
      <c r="A3" s="150"/>
      <c r="B3" s="150"/>
      <c r="C3" s="149"/>
      <c r="D3" s="149"/>
      <c r="E3" s="149"/>
      <c r="F3" s="4"/>
      <c r="G3" s="4"/>
    </row>
    <row r="4" spans="1:7" ht="16" thickBot="1" x14ac:dyDescent="0.4">
      <c r="A4" s="4"/>
      <c r="B4" s="4"/>
    </row>
    <row r="5" spans="1:7" ht="14.25" customHeight="1" x14ac:dyDescent="0.35">
      <c r="A5" s="489" t="s">
        <v>0</v>
      </c>
      <c r="B5" s="489" t="s">
        <v>318</v>
      </c>
      <c r="C5" s="495" t="s">
        <v>398</v>
      </c>
      <c r="D5" s="546" t="s">
        <v>408</v>
      </c>
      <c r="E5" s="546" t="s">
        <v>409</v>
      </c>
      <c r="F5" s="544" t="s">
        <v>4</v>
      </c>
      <c r="G5" s="151"/>
    </row>
    <row r="6" spans="1:7" ht="18.75" customHeight="1" thickBot="1" x14ac:dyDescent="0.4">
      <c r="A6" s="490"/>
      <c r="B6" s="490"/>
      <c r="C6" s="496"/>
      <c r="D6" s="547"/>
      <c r="E6" s="547"/>
      <c r="F6" s="545"/>
      <c r="G6" s="151"/>
    </row>
    <row r="7" spans="1:7" ht="18.75" customHeight="1" x14ac:dyDescent="0.35">
      <c r="A7" s="249">
        <v>1</v>
      </c>
      <c r="B7" s="259" t="s">
        <v>230</v>
      </c>
      <c r="C7" s="269" t="s">
        <v>59</v>
      </c>
      <c r="D7" s="269"/>
      <c r="E7" s="269"/>
      <c r="F7" s="276"/>
      <c r="G7" s="151"/>
    </row>
    <row r="8" spans="1:7" s="8" customFormat="1" ht="18.75" customHeight="1" x14ac:dyDescent="0.35">
      <c r="A8" s="250">
        <v>2</v>
      </c>
      <c r="B8" s="260" t="s">
        <v>204</v>
      </c>
      <c r="C8" s="270" t="s">
        <v>64</v>
      </c>
      <c r="D8" s="270"/>
      <c r="E8" s="270"/>
      <c r="F8" s="277"/>
      <c r="G8" s="161"/>
    </row>
    <row r="9" spans="1:7" ht="18.75" customHeight="1" x14ac:dyDescent="0.35">
      <c r="A9" s="251">
        <v>3</v>
      </c>
      <c r="B9" s="261" t="s">
        <v>300</v>
      </c>
      <c r="C9" s="271" t="s">
        <v>67</v>
      </c>
      <c r="D9" s="271"/>
      <c r="E9" s="271"/>
      <c r="F9" s="278"/>
    </row>
    <row r="10" spans="1:7" ht="22" customHeight="1" x14ac:dyDescent="0.35">
      <c r="A10" s="252">
        <v>4</v>
      </c>
      <c r="B10" s="262" t="s">
        <v>82</v>
      </c>
      <c r="C10" s="270" t="s">
        <v>83</v>
      </c>
      <c r="D10" s="270"/>
      <c r="E10" s="270"/>
      <c r="F10" s="279"/>
    </row>
    <row r="11" spans="1:7" s="8" customFormat="1" ht="22" customHeight="1" x14ac:dyDescent="0.35">
      <c r="A11" s="253">
        <v>5</v>
      </c>
      <c r="B11" s="263" t="s">
        <v>220</v>
      </c>
      <c r="C11" s="270" t="s">
        <v>69</v>
      </c>
      <c r="D11" s="270"/>
      <c r="E11" s="270"/>
      <c r="F11" s="277"/>
    </row>
    <row r="12" spans="1:7" ht="22" customHeight="1" x14ac:dyDescent="0.35">
      <c r="A12" s="254">
        <v>6</v>
      </c>
      <c r="B12" s="263" t="s">
        <v>282</v>
      </c>
      <c r="C12" s="270" t="s">
        <v>79</v>
      </c>
      <c r="D12" s="270"/>
      <c r="E12" s="270"/>
      <c r="F12" s="277"/>
    </row>
    <row r="13" spans="1:7" ht="22" customHeight="1" x14ac:dyDescent="0.35">
      <c r="A13" s="254">
        <v>7</v>
      </c>
      <c r="B13" s="263" t="s">
        <v>276</v>
      </c>
      <c r="C13" s="270" t="s">
        <v>13</v>
      </c>
      <c r="D13" s="270"/>
      <c r="E13" s="270"/>
      <c r="F13" s="280"/>
      <c r="G13" s="151"/>
    </row>
    <row r="14" spans="1:7" ht="22" customHeight="1" x14ac:dyDescent="0.35">
      <c r="A14" s="255">
        <v>8</v>
      </c>
      <c r="B14" s="264" t="s">
        <v>305</v>
      </c>
      <c r="C14" s="272" t="s">
        <v>14</v>
      </c>
      <c r="D14" s="272"/>
      <c r="E14" s="272"/>
      <c r="F14" s="281"/>
      <c r="G14" s="151"/>
    </row>
    <row r="15" spans="1:7" ht="22" customHeight="1" x14ac:dyDescent="0.35">
      <c r="A15" s="255">
        <v>9</v>
      </c>
      <c r="B15" s="263" t="s">
        <v>205</v>
      </c>
      <c r="C15" s="270" t="s">
        <v>159</v>
      </c>
      <c r="D15" s="270"/>
      <c r="E15" s="270"/>
      <c r="F15" s="277"/>
      <c r="G15" s="151"/>
    </row>
    <row r="16" spans="1:7" ht="22" customHeight="1" x14ac:dyDescent="0.35">
      <c r="A16" s="255">
        <v>10</v>
      </c>
      <c r="B16" s="263" t="s">
        <v>73</v>
      </c>
      <c r="C16" s="270" t="s">
        <v>136</v>
      </c>
      <c r="D16" s="270"/>
      <c r="E16" s="270"/>
      <c r="F16" s="278"/>
      <c r="G16" s="151"/>
    </row>
    <row r="17" spans="1:7" ht="22" customHeight="1" x14ac:dyDescent="0.35">
      <c r="A17" s="255">
        <v>11</v>
      </c>
      <c r="B17" s="263" t="s">
        <v>253</v>
      </c>
      <c r="C17" s="270" t="s">
        <v>132</v>
      </c>
      <c r="D17" s="270"/>
      <c r="E17" s="270"/>
      <c r="F17" s="282"/>
      <c r="G17" s="151"/>
    </row>
    <row r="18" spans="1:7" ht="22" customHeight="1" x14ac:dyDescent="0.35">
      <c r="A18" s="255">
        <v>12</v>
      </c>
      <c r="B18" s="263" t="s">
        <v>151</v>
      </c>
      <c r="C18" s="270" t="s">
        <v>134</v>
      </c>
      <c r="D18" s="270"/>
      <c r="E18" s="270"/>
      <c r="F18" s="277"/>
      <c r="G18" s="151"/>
    </row>
    <row r="19" spans="1:7" ht="22" customHeight="1" x14ac:dyDescent="0.35">
      <c r="A19" s="256">
        <v>13</v>
      </c>
      <c r="B19" s="262" t="s">
        <v>18</v>
      </c>
      <c r="C19" s="270" t="s">
        <v>99</v>
      </c>
      <c r="D19" s="270"/>
      <c r="E19" s="270"/>
      <c r="F19" s="277"/>
      <c r="G19" s="151"/>
    </row>
    <row r="20" spans="1:7" ht="22" customHeight="1" x14ac:dyDescent="0.35">
      <c r="A20" s="256">
        <v>14</v>
      </c>
      <c r="B20" s="262" t="s">
        <v>225</v>
      </c>
      <c r="C20" s="270" t="s">
        <v>148</v>
      </c>
      <c r="D20" s="270"/>
      <c r="E20" s="270"/>
      <c r="F20" s="277"/>
      <c r="G20" s="151"/>
    </row>
    <row r="21" spans="1:7" ht="22" customHeight="1" x14ac:dyDescent="0.35">
      <c r="A21" s="254">
        <v>15</v>
      </c>
      <c r="B21" s="263" t="s">
        <v>245</v>
      </c>
      <c r="C21" s="270" t="s">
        <v>129</v>
      </c>
      <c r="D21" s="270"/>
      <c r="E21" s="270"/>
      <c r="F21" s="277"/>
      <c r="G21" s="151"/>
    </row>
    <row r="22" spans="1:7" ht="22" customHeight="1" x14ac:dyDescent="0.35">
      <c r="A22" s="254">
        <v>16</v>
      </c>
      <c r="B22" s="263" t="s">
        <v>242</v>
      </c>
      <c r="C22" s="270" t="s">
        <v>160</v>
      </c>
      <c r="D22" s="270"/>
      <c r="E22" s="270"/>
      <c r="F22" s="283"/>
      <c r="G22" s="151"/>
    </row>
    <row r="23" spans="1:7" ht="22" customHeight="1" x14ac:dyDescent="0.35">
      <c r="A23" s="254">
        <v>17</v>
      </c>
      <c r="B23" s="262" t="s">
        <v>110</v>
      </c>
      <c r="C23" s="270" t="s">
        <v>111</v>
      </c>
      <c r="D23" s="270"/>
      <c r="E23" s="270"/>
      <c r="F23" s="277"/>
      <c r="G23" s="151"/>
    </row>
    <row r="24" spans="1:7" ht="22" customHeight="1" x14ac:dyDescent="0.35">
      <c r="A24" s="254">
        <v>18</v>
      </c>
      <c r="B24" s="263" t="s">
        <v>267</v>
      </c>
      <c r="C24" s="270" t="s">
        <v>15</v>
      </c>
      <c r="D24" s="270"/>
      <c r="E24" s="270"/>
      <c r="F24" s="277"/>
      <c r="G24" s="151"/>
    </row>
    <row r="25" spans="1:7" ht="22" customHeight="1" x14ac:dyDescent="0.35">
      <c r="A25" s="254">
        <v>19</v>
      </c>
      <c r="B25" s="263" t="s">
        <v>86</v>
      </c>
      <c r="C25" s="270" t="s">
        <v>158</v>
      </c>
      <c r="D25" s="270"/>
      <c r="E25" s="270"/>
      <c r="F25" s="282"/>
      <c r="G25" s="151"/>
    </row>
    <row r="26" spans="1:7" ht="22" customHeight="1" x14ac:dyDescent="0.35">
      <c r="A26" s="254">
        <v>20</v>
      </c>
      <c r="B26" s="263" t="s">
        <v>92</v>
      </c>
      <c r="C26" s="270" t="s">
        <v>93</v>
      </c>
      <c r="D26" s="270"/>
      <c r="E26" s="270"/>
      <c r="F26" s="279"/>
      <c r="G26" s="151"/>
    </row>
    <row r="27" spans="1:7" ht="22" customHeight="1" x14ac:dyDescent="0.35">
      <c r="A27" s="254">
        <v>21</v>
      </c>
      <c r="B27" s="263" t="s">
        <v>128</v>
      </c>
      <c r="C27" s="270" t="s">
        <v>16</v>
      </c>
      <c r="D27" s="270"/>
      <c r="E27" s="270"/>
      <c r="F27" s="279"/>
      <c r="G27" s="151"/>
    </row>
    <row r="28" spans="1:7" ht="22" customHeight="1" x14ac:dyDescent="0.35">
      <c r="A28" s="254">
        <v>22</v>
      </c>
      <c r="B28" s="262" t="s">
        <v>102</v>
      </c>
      <c r="C28" s="270" t="s">
        <v>194</v>
      </c>
      <c r="D28" s="270"/>
      <c r="E28" s="270"/>
      <c r="F28" s="277"/>
      <c r="G28" s="151"/>
    </row>
    <row r="29" spans="1:7" ht="22" customHeight="1" x14ac:dyDescent="0.35">
      <c r="A29" s="254">
        <v>23</v>
      </c>
      <c r="B29" s="262" t="s">
        <v>130</v>
      </c>
      <c r="C29" s="270" t="s">
        <v>17</v>
      </c>
      <c r="D29" s="270"/>
      <c r="E29" s="270"/>
      <c r="F29" s="284"/>
      <c r="G29" s="151"/>
    </row>
    <row r="30" spans="1:7" ht="22" customHeight="1" x14ac:dyDescent="0.35">
      <c r="A30" s="257">
        <v>24</v>
      </c>
      <c r="B30" s="263" t="s">
        <v>202</v>
      </c>
      <c r="C30" s="270" t="s">
        <v>107</v>
      </c>
      <c r="D30" s="270"/>
      <c r="E30" s="270"/>
      <c r="F30" s="277"/>
      <c r="G30" s="151"/>
    </row>
    <row r="31" spans="1:7" ht="22" customHeight="1" x14ac:dyDescent="0.35">
      <c r="A31" s="254">
        <v>25</v>
      </c>
      <c r="B31" s="262" t="s">
        <v>113</v>
      </c>
      <c r="C31" s="270" t="s">
        <v>137</v>
      </c>
      <c r="D31" s="270"/>
      <c r="E31" s="270"/>
      <c r="F31" s="277"/>
    </row>
    <row r="32" spans="1:7" ht="22" customHeight="1" x14ac:dyDescent="0.35">
      <c r="A32" s="257">
        <v>26</v>
      </c>
      <c r="B32" s="262" t="s">
        <v>118</v>
      </c>
      <c r="C32" s="270" t="s">
        <v>252</v>
      </c>
      <c r="D32" s="270"/>
      <c r="E32" s="270"/>
      <c r="F32" s="277"/>
    </row>
    <row r="33" spans="1:7" ht="22" customHeight="1" x14ac:dyDescent="0.35">
      <c r="A33" s="254">
        <v>27</v>
      </c>
      <c r="B33" s="265" t="s">
        <v>271</v>
      </c>
      <c r="C33" s="273" t="s">
        <v>315</v>
      </c>
      <c r="D33" s="273"/>
      <c r="E33" s="273"/>
      <c r="F33" s="285"/>
      <c r="G33" s="151"/>
    </row>
    <row r="34" spans="1:7" ht="22" customHeight="1" x14ac:dyDescent="0.35">
      <c r="A34" s="254">
        <v>28</v>
      </c>
      <c r="B34" s="263" t="s">
        <v>135</v>
      </c>
      <c r="C34" s="270" t="s">
        <v>29</v>
      </c>
      <c r="D34" s="270"/>
      <c r="E34" s="270"/>
      <c r="F34" s="286"/>
      <c r="G34" s="151"/>
    </row>
    <row r="35" spans="1:7" ht="22" customHeight="1" x14ac:dyDescent="0.35">
      <c r="A35" s="253">
        <v>29</v>
      </c>
      <c r="B35" s="263" t="s">
        <v>314</v>
      </c>
      <c r="C35" s="270" t="s">
        <v>28</v>
      </c>
      <c r="D35" s="270"/>
      <c r="E35" s="270"/>
      <c r="F35" s="277"/>
      <c r="G35" s="151"/>
    </row>
    <row r="36" spans="1:7" ht="22" customHeight="1" x14ac:dyDescent="0.35">
      <c r="A36" s="254">
        <v>30</v>
      </c>
      <c r="B36" s="263" t="s">
        <v>289</v>
      </c>
      <c r="C36" s="270" t="s">
        <v>138</v>
      </c>
      <c r="D36" s="270"/>
      <c r="E36" s="270"/>
      <c r="F36" s="283"/>
      <c r="G36" s="151"/>
    </row>
    <row r="37" spans="1:7" ht="22" customHeight="1" x14ac:dyDescent="0.35">
      <c r="A37" s="253">
        <v>31</v>
      </c>
      <c r="B37" s="266" t="s">
        <v>203</v>
      </c>
      <c r="C37" s="274" t="s">
        <v>119</v>
      </c>
      <c r="D37" s="274"/>
      <c r="E37" s="274"/>
      <c r="F37" s="287"/>
      <c r="G37" s="151"/>
    </row>
    <row r="38" spans="1:7" ht="22" customHeight="1" x14ac:dyDescent="0.35">
      <c r="A38" s="253">
        <v>32</v>
      </c>
      <c r="B38" s="267" t="s">
        <v>123</v>
      </c>
      <c r="C38" s="271" t="s">
        <v>138</v>
      </c>
      <c r="D38" s="271"/>
      <c r="E38" s="271"/>
      <c r="F38" s="288"/>
      <c r="G38" s="151"/>
    </row>
    <row r="39" spans="1:7" ht="22" customHeight="1" x14ac:dyDescent="0.35">
      <c r="A39" s="253">
        <v>33</v>
      </c>
      <c r="B39" s="262" t="s">
        <v>19</v>
      </c>
      <c r="C39" s="270" t="s">
        <v>170</v>
      </c>
      <c r="D39" s="270"/>
      <c r="E39" s="270"/>
      <c r="F39" s="288"/>
      <c r="G39" s="151"/>
    </row>
    <row r="40" spans="1:7" ht="22" customHeight="1" x14ac:dyDescent="0.35">
      <c r="A40" s="253">
        <v>34</v>
      </c>
      <c r="B40" s="266" t="s">
        <v>236</v>
      </c>
      <c r="C40" s="274" t="s">
        <v>138</v>
      </c>
      <c r="D40" s="274"/>
      <c r="E40" s="274"/>
      <c r="F40" s="287"/>
      <c r="G40" s="151"/>
    </row>
    <row r="41" spans="1:7" ht="22" customHeight="1" thickBot="1" x14ac:dyDescent="0.4">
      <c r="A41" s="258">
        <v>35</v>
      </c>
      <c r="B41" s="268" t="s">
        <v>238</v>
      </c>
      <c r="C41" s="275" t="s">
        <v>138</v>
      </c>
      <c r="D41" s="275"/>
      <c r="E41" s="275"/>
      <c r="F41" s="289"/>
      <c r="G41" s="151"/>
    </row>
    <row r="42" spans="1:7" ht="22" customHeight="1" x14ac:dyDescent="0.35">
      <c r="A42" s="224"/>
      <c r="B42" s="225"/>
      <c r="F42" s="151"/>
      <c r="G42" s="151"/>
    </row>
    <row r="43" spans="1:7" ht="22" customHeight="1" x14ac:dyDescent="0.35">
      <c r="A43" s="224"/>
      <c r="B43" s="225"/>
      <c r="F43" s="151"/>
      <c r="G43" s="151"/>
    </row>
    <row r="44" spans="1:7" ht="15.5" x14ac:dyDescent="0.35">
      <c r="A44" s="4"/>
      <c r="B44" s="230"/>
      <c r="C44" s="497"/>
      <c r="D44" s="497"/>
      <c r="E44" s="497"/>
      <c r="F44" s="497"/>
      <c r="G44" s="151"/>
    </row>
    <row r="45" spans="1:7" ht="15.5" x14ac:dyDescent="0.35">
      <c r="A45" s="4"/>
      <c r="B45" s="231"/>
      <c r="C45" s="498"/>
      <c r="D45" s="498"/>
      <c r="E45" s="498"/>
      <c r="F45" s="498"/>
      <c r="G45" s="151"/>
    </row>
    <row r="46" spans="1:7" ht="18.75" customHeight="1" x14ac:dyDescent="0.35">
      <c r="A46" s="4"/>
      <c r="B46" s="147"/>
      <c r="C46" s="482"/>
      <c r="D46" s="482"/>
      <c r="E46" s="482"/>
      <c r="F46" s="482"/>
      <c r="G46" s="151"/>
    </row>
    <row r="47" spans="1:7" ht="15.75" customHeight="1" x14ac:dyDescent="0.35">
      <c r="A47" s="4"/>
      <c r="B47" s="4"/>
      <c r="C47" s="4"/>
      <c r="D47" s="4"/>
      <c r="E47" s="4"/>
      <c r="F47" s="4"/>
      <c r="G47" s="151"/>
    </row>
    <row r="48" spans="1:7" ht="15.5" x14ac:dyDescent="0.35">
      <c r="A48" s="4"/>
      <c r="B48" s="148"/>
      <c r="C48" s="148"/>
      <c r="D48" s="148"/>
      <c r="E48" s="148"/>
      <c r="F48" s="247"/>
      <c r="G48" s="151"/>
    </row>
    <row r="49" spans="1:7" ht="15.5" x14ac:dyDescent="0.35">
      <c r="A49" s="4"/>
      <c r="B49" s="147"/>
      <c r="C49" s="147"/>
      <c r="D49" s="147"/>
      <c r="E49" s="147"/>
      <c r="F49" s="4"/>
      <c r="G49" s="151"/>
    </row>
    <row r="50" spans="1:7" ht="19.5" customHeight="1" x14ac:dyDescent="0.35">
      <c r="A50" s="4"/>
      <c r="B50" s="148"/>
      <c r="C50" s="483"/>
      <c r="D50" s="483"/>
      <c r="E50" s="483"/>
      <c r="F50" s="483"/>
      <c r="G50" s="151"/>
    </row>
    <row r="51" spans="1:7" ht="15.5" x14ac:dyDescent="0.35">
      <c r="A51" s="6"/>
      <c r="B51" s="147"/>
      <c r="C51" s="482"/>
      <c r="D51" s="482"/>
      <c r="E51" s="482"/>
      <c r="F51" s="482"/>
      <c r="G51" s="151"/>
    </row>
    <row r="52" spans="1:7" ht="20.25" customHeight="1" x14ac:dyDescent="0.35">
      <c r="A52" s="6"/>
      <c r="B52" s="6"/>
      <c r="F52" s="151"/>
      <c r="G52" s="151"/>
    </row>
  </sheetData>
  <mergeCells count="12">
    <mergeCell ref="C50:F50"/>
    <mergeCell ref="C51:F51"/>
    <mergeCell ref="C44:F44"/>
    <mergeCell ref="C45:F45"/>
    <mergeCell ref="C46:F46"/>
    <mergeCell ref="A2:F2"/>
    <mergeCell ref="A5:A6"/>
    <mergeCell ref="B5:B6"/>
    <mergeCell ref="C5:C6"/>
    <mergeCell ref="F5:F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5" scale="80" orientation="portrait" horizontalDpi="360" verticalDpi="360" r:id="rId1"/>
  <colBreaks count="1" manualBreakCount="1">
    <brk id="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52"/>
  <sheetViews>
    <sheetView topLeftCell="A27" zoomScaleNormal="100" workbookViewId="0">
      <selection activeCell="E19" sqref="E19"/>
    </sheetView>
  </sheetViews>
  <sheetFormatPr defaultRowHeight="14.5" x14ac:dyDescent="0.35"/>
  <cols>
    <col min="1" max="1" width="4.453125" customWidth="1"/>
    <col min="2" max="2" width="24.1796875" bestFit="1" customWidth="1"/>
    <col min="3" max="3" width="18.1796875" bestFit="1" customWidth="1"/>
    <col min="4" max="4" width="22.26953125" style="235" customWidth="1"/>
    <col min="5" max="5" width="24.54296875" style="232" customWidth="1"/>
    <col min="6" max="6" width="14.54296875" style="232" customWidth="1"/>
    <col min="7" max="7" width="22.453125" customWidth="1"/>
  </cols>
  <sheetData>
    <row r="1" spans="1:8" ht="15.5" x14ac:dyDescent="0.35">
      <c r="A1" s="150" t="s">
        <v>316</v>
      </c>
      <c r="B1" s="150"/>
      <c r="C1" s="150"/>
      <c r="D1" s="150"/>
      <c r="E1" s="150"/>
      <c r="F1" s="150"/>
      <c r="G1" s="4"/>
      <c r="H1" s="4"/>
    </row>
    <row r="2" spans="1:8" ht="15.5" x14ac:dyDescent="0.35">
      <c r="A2" s="488" t="s">
        <v>413</v>
      </c>
      <c r="B2" s="488"/>
      <c r="C2" s="488"/>
      <c r="D2" s="488"/>
      <c r="E2" s="488"/>
      <c r="F2" s="488"/>
      <c r="G2" s="488"/>
      <c r="H2" s="4"/>
    </row>
    <row r="3" spans="1:8" ht="15.5" x14ac:dyDescent="0.35">
      <c r="A3" s="150"/>
      <c r="B3" s="150"/>
      <c r="C3" s="150"/>
      <c r="D3" s="233"/>
      <c r="E3" s="149"/>
      <c r="F3" s="149"/>
      <c r="G3" s="4"/>
      <c r="H3" s="4"/>
    </row>
    <row r="4" spans="1:8" ht="16" thickBot="1" x14ac:dyDescent="0.4">
      <c r="A4" s="4"/>
      <c r="B4" s="4"/>
      <c r="C4" s="4"/>
      <c r="D4" s="234"/>
    </row>
    <row r="5" spans="1:8" ht="14.25" customHeight="1" x14ac:dyDescent="0.35">
      <c r="A5" s="489" t="s">
        <v>0</v>
      </c>
      <c r="B5" s="489" t="s">
        <v>318</v>
      </c>
      <c r="C5" s="489" t="s">
        <v>319</v>
      </c>
      <c r="D5" s="491" t="s">
        <v>320</v>
      </c>
      <c r="E5" s="495" t="s">
        <v>398</v>
      </c>
      <c r="F5" s="491" t="s">
        <v>414</v>
      </c>
      <c r="G5" s="548" t="s">
        <v>410</v>
      </c>
      <c r="H5" s="151"/>
    </row>
    <row r="6" spans="1:8" ht="18.75" customHeight="1" thickBot="1" x14ac:dyDescent="0.4">
      <c r="A6" s="490"/>
      <c r="B6" s="490"/>
      <c r="C6" s="490"/>
      <c r="D6" s="492"/>
      <c r="E6" s="496"/>
      <c r="F6" s="530"/>
      <c r="G6" s="549"/>
      <c r="H6" s="151"/>
    </row>
    <row r="7" spans="1:8" ht="18.75" customHeight="1" x14ac:dyDescent="0.35">
      <c r="A7" s="155">
        <v>1</v>
      </c>
      <c r="B7" s="20" t="s">
        <v>230</v>
      </c>
      <c r="C7" s="18" t="s">
        <v>231</v>
      </c>
      <c r="D7" s="20" t="s">
        <v>274</v>
      </c>
      <c r="E7" s="236" t="s">
        <v>59</v>
      </c>
      <c r="F7" s="112">
        <v>24055</v>
      </c>
      <c r="G7" s="248">
        <f>'DUK (2)'!D8</f>
        <v>45231</v>
      </c>
      <c r="H7" s="151"/>
    </row>
    <row r="8" spans="1:8" s="8" customFormat="1" ht="18.75" customHeight="1" x14ac:dyDescent="0.35">
      <c r="A8" s="159">
        <v>2</v>
      </c>
      <c r="B8" s="20" t="s">
        <v>204</v>
      </c>
      <c r="C8" s="18" t="s">
        <v>61</v>
      </c>
      <c r="D8" s="20" t="s">
        <v>63</v>
      </c>
      <c r="E8" s="236" t="s">
        <v>64</v>
      </c>
      <c r="F8" s="112">
        <v>23981</v>
      </c>
      <c r="G8" s="28">
        <f>'DUK (2)'!D9</f>
        <v>45139</v>
      </c>
      <c r="H8" s="161"/>
    </row>
    <row r="9" spans="1:8" ht="18.75" customHeight="1" x14ac:dyDescent="0.35">
      <c r="A9" s="155">
        <v>3</v>
      </c>
      <c r="B9" s="241" t="s">
        <v>300</v>
      </c>
      <c r="C9" s="118" t="s">
        <v>301</v>
      </c>
      <c r="D9" s="48" t="s">
        <v>260</v>
      </c>
      <c r="E9" s="237" t="s">
        <v>67</v>
      </c>
      <c r="F9" s="120">
        <v>25579</v>
      </c>
      <c r="G9" s="75">
        <f>'DUK (2)'!D10</f>
        <v>47574</v>
      </c>
    </row>
    <row r="10" spans="1:8" ht="22" customHeight="1" x14ac:dyDescent="0.35">
      <c r="A10" s="162">
        <v>4</v>
      </c>
      <c r="B10" s="242" t="s">
        <v>82</v>
      </c>
      <c r="C10" s="27" t="s">
        <v>20</v>
      </c>
      <c r="D10" s="20" t="s">
        <v>11</v>
      </c>
      <c r="E10" s="236" t="s">
        <v>83</v>
      </c>
      <c r="F10" s="111">
        <v>23633</v>
      </c>
      <c r="G10" s="248">
        <f>'DUK (2)'!D11</f>
        <v>44805</v>
      </c>
    </row>
    <row r="11" spans="1:8" s="8" customFormat="1" ht="22" customHeight="1" x14ac:dyDescent="0.35">
      <c r="A11" s="166">
        <v>5</v>
      </c>
      <c r="B11" s="243" t="s">
        <v>220</v>
      </c>
      <c r="C11" s="77" t="s">
        <v>221</v>
      </c>
      <c r="D11" s="20" t="s">
        <v>222</v>
      </c>
      <c r="E11" s="236" t="s">
        <v>69</v>
      </c>
      <c r="F11" s="113">
        <v>23193</v>
      </c>
      <c r="G11" s="28">
        <f>'DUK (2)'!D12</f>
        <v>44378</v>
      </c>
    </row>
    <row r="12" spans="1:8" ht="22" customHeight="1" x14ac:dyDescent="0.35">
      <c r="A12" s="170">
        <v>6</v>
      </c>
      <c r="B12" s="243" t="s">
        <v>282</v>
      </c>
      <c r="C12" s="77" t="s">
        <v>283</v>
      </c>
      <c r="D12" s="20" t="s">
        <v>222</v>
      </c>
      <c r="E12" s="236" t="s">
        <v>79</v>
      </c>
      <c r="F12" s="113">
        <v>24818</v>
      </c>
      <c r="G12" s="75">
        <f>'DUK (2)'!D13</f>
        <v>48458</v>
      </c>
    </row>
    <row r="13" spans="1:8" ht="22" customHeight="1" x14ac:dyDescent="0.35">
      <c r="A13" s="170">
        <v>7</v>
      </c>
      <c r="B13" s="243" t="s">
        <v>276</v>
      </c>
      <c r="C13" s="18" t="s">
        <v>277</v>
      </c>
      <c r="D13" s="20" t="s">
        <v>255</v>
      </c>
      <c r="E13" s="236" t="s">
        <v>13</v>
      </c>
      <c r="F13" s="112">
        <v>24698</v>
      </c>
      <c r="G13" s="248">
        <f>'DUK (2)'!D14</f>
        <v>45870</v>
      </c>
      <c r="H13" s="151"/>
    </row>
    <row r="14" spans="1:8" ht="22" customHeight="1" x14ac:dyDescent="0.35">
      <c r="A14" s="183">
        <v>8</v>
      </c>
      <c r="B14" s="244" t="s">
        <v>305</v>
      </c>
      <c r="C14" s="129" t="s">
        <v>306</v>
      </c>
      <c r="D14" s="132" t="s">
        <v>222</v>
      </c>
      <c r="E14" s="238" t="s">
        <v>14</v>
      </c>
      <c r="F14" s="142">
        <v>24712</v>
      </c>
      <c r="G14" s="28">
        <f>'DUK (2)'!D15</f>
        <v>45870</v>
      </c>
      <c r="H14" s="151"/>
    </row>
    <row r="15" spans="1:8" ht="22" customHeight="1" x14ac:dyDescent="0.35">
      <c r="A15" s="183">
        <v>9</v>
      </c>
      <c r="B15" s="243" t="s">
        <v>205</v>
      </c>
      <c r="C15" s="18" t="s">
        <v>84</v>
      </c>
      <c r="D15" s="20" t="s">
        <v>183</v>
      </c>
      <c r="E15" s="236" t="s">
        <v>159</v>
      </c>
      <c r="F15" s="112">
        <v>27488</v>
      </c>
      <c r="G15" s="75">
        <f>'DUK (2)'!D16</f>
        <v>48670</v>
      </c>
      <c r="H15" s="151"/>
    </row>
    <row r="16" spans="1:8" ht="22" customHeight="1" x14ac:dyDescent="0.35">
      <c r="A16" s="183">
        <v>10</v>
      </c>
      <c r="B16" s="243" t="s">
        <v>73</v>
      </c>
      <c r="C16" s="18" t="s">
        <v>5</v>
      </c>
      <c r="D16" s="20" t="s">
        <v>255</v>
      </c>
      <c r="E16" s="236" t="s">
        <v>136</v>
      </c>
      <c r="F16" s="112">
        <v>27890</v>
      </c>
      <c r="G16" s="248">
        <f>'DUK (2)'!D17</f>
        <v>48761</v>
      </c>
      <c r="H16" s="151"/>
    </row>
    <row r="17" spans="1:8" ht="22" customHeight="1" x14ac:dyDescent="0.35">
      <c r="A17" s="183">
        <v>11</v>
      </c>
      <c r="B17" s="243" t="s">
        <v>253</v>
      </c>
      <c r="C17" s="18" t="s">
        <v>254</v>
      </c>
      <c r="D17" s="20" t="s">
        <v>255</v>
      </c>
      <c r="E17" s="236" t="s">
        <v>132</v>
      </c>
      <c r="F17" s="112">
        <v>26001</v>
      </c>
      <c r="G17" s="28">
        <f>'DUK (2)'!D18</f>
        <v>47178</v>
      </c>
      <c r="H17" s="151"/>
    </row>
    <row r="18" spans="1:8" ht="22" customHeight="1" x14ac:dyDescent="0.35">
      <c r="A18" s="183">
        <v>12</v>
      </c>
      <c r="B18" s="243" t="s">
        <v>151</v>
      </c>
      <c r="C18" s="18" t="s">
        <v>133</v>
      </c>
      <c r="D18" s="20" t="s">
        <v>11</v>
      </c>
      <c r="E18" s="236" t="s">
        <v>134</v>
      </c>
      <c r="F18" s="112">
        <v>28757</v>
      </c>
      <c r="G18" s="75">
        <f>'DUK (2)'!D19</f>
        <v>49919</v>
      </c>
      <c r="H18" s="151"/>
    </row>
    <row r="19" spans="1:8" ht="22" customHeight="1" x14ac:dyDescent="0.35">
      <c r="A19" s="193">
        <v>13</v>
      </c>
      <c r="B19" s="242" t="s">
        <v>18</v>
      </c>
      <c r="C19" s="27" t="s">
        <v>23</v>
      </c>
      <c r="D19" s="20" t="s">
        <v>197</v>
      </c>
      <c r="E19" s="236" t="s">
        <v>99</v>
      </c>
      <c r="F19" s="111">
        <v>29801</v>
      </c>
      <c r="G19" s="248">
        <f>'DUK (2)'!D20</f>
        <v>50983</v>
      </c>
      <c r="H19" s="151"/>
    </row>
    <row r="20" spans="1:8" ht="22" customHeight="1" x14ac:dyDescent="0.35">
      <c r="A20" s="193">
        <v>14</v>
      </c>
      <c r="B20" s="242" t="s">
        <v>225</v>
      </c>
      <c r="C20" s="78" t="s">
        <v>226</v>
      </c>
      <c r="D20" s="20" t="s">
        <v>227</v>
      </c>
      <c r="E20" s="236" t="s">
        <v>148</v>
      </c>
      <c r="F20" s="112">
        <v>26430</v>
      </c>
      <c r="G20" s="28">
        <f>'DUK (2)'!D21</f>
        <v>47150</v>
      </c>
      <c r="H20" s="151"/>
    </row>
    <row r="21" spans="1:8" ht="22" customHeight="1" x14ac:dyDescent="0.35">
      <c r="A21" s="170">
        <v>15</v>
      </c>
      <c r="B21" s="243" t="s">
        <v>245</v>
      </c>
      <c r="C21" s="77" t="s">
        <v>246</v>
      </c>
      <c r="D21" s="20" t="s">
        <v>247</v>
      </c>
      <c r="E21" s="236" t="s">
        <v>129</v>
      </c>
      <c r="F21" s="114">
        <v>28198</v>
      </c>
      <c r="G21" s="75">
        <f>'DUK (2)'!D22</f>
        <v>49369</v>
      </c>
      <c r="H21" s="151"/>
    </row>
    <row r="22" spans="1:8" ht="22" customHeight="1" x14ac:dyDescent="0.35">
      <c r="A22" s="170">
        <v>16</v>
      </c>
      <c r="B22" s="243" t="s">
        <v>242</v>
      </c>
      <c r="C22" s="18" t="s">
        <v>243</v>
      </c>
      <c r="D22" s="20" t="s">
        <v>216</v>
      </c>
      <c r="E22" s="236" t="s">
        <v>160</v>
      </c>
      <c r="F22" s="112">
        <v>23333</v>
      </c>
      <c r="G22" s="248">
        <f>'DUK (2)'!D23</f>
        <v>44501</v>
      </c>
      <c r="H22" s="151"/>
    </row>
    <row r="23" spans="1:8" ht="22" customHeight="1" x14ac:dyDescent="0.35">
      <c r="A23" s="170">
        <v>17</v>
      </c>
      <c r="B23" s="242" t="s">
        <v>110</v>
      </c>
      <c r="C23" s="27" t="s">
        <v>22</v>
      </c>
      <c r="D23" s="27" t="s">
        <v>12</v>
      </c>
      <c r="E23" s="236" t="s">
        <v>111</v>
      </c>
      <c r="F23" s="111">
        <v>30114</v>
      </c>
      <c r="G23" s="28">
        <f>'DUK (2)'!D24</f>
        <v>51288</v>
      </c>
      <c r="H23" s="151"/>
    </row>
    <row r="24" spans="1:8" ht="22" customHeight="1" x14ac:dyDescent="0.35">
      <c r="A24" s="170">
        <v>18</v>
      </c>
      <c r="B24" s="243" t="s">
        <v>267</v>
      </c>
      <c r="C24" s="27" t="s">
        <v>263</v>
      </c>
      <c r="D24" s="15" t="s">
        <v>127</v>
      </c>
      <c r="E24" s="236" t="s">
        <v>15</v>
      </c>
      <c r="F24" s="115">
        <v>27661</v>
      </c>
      <c r="G24" s="75">
        <f>'DUK (2)'!D25</f>
        <v>48823</v>
      </c>
      <c r="H24" s="151"/>
    </row>
    <row r="25" spans="1:8" ht="22" customHeight="1" x14ac:dyDescent="0.35">
      <c r="A25" s="170">
        <v>19</v>
      </c>
      <c r="B25" s="243" t="s">
        <v>86</v>
      </c>
      <c r="C25" s="18" t="s">
        <v>6</v>
      </c>
      <c r="D25" s="20" t="s">
        <v>12</v>
      </c>
      <c r="E25" s="236" t="s">
        <v>158</v>
      </c>
      <c r="F25" s="112">
        <v>25015</v>
      </c>
      <c r="G25" s="248">
        <f>'DUK (2)'!D27</f>
        <v>46174</v>
      </c>
      <c r="H25" s="151"/>
    </row>
    <row r="26" spans="1:8" ht="22" customHeight="1" x14ac:dyDescent="0.35">
      <c r="A26" s="170">
        <v>20</v>
      </c>
      <c r="B26" s="243" t="s">
        <v>92</v>
      </c>
      <c r="C26" s="27" t="s">
        <v>7</v>
      </c>
      <c r="D26" s="15" t="s">
        <v>90</v>
      </c>
      <c r="E26" s="236" t="s">
        <v>93</v>
      </c>
      <c r="F26" s="115">
        <v>29160</v>
      </c>
      <c r="G26" s="28">
        <f>'DUK (2)'!D28</f>
        <v>50345</v>
      </c>
      <c r="H26" s="151"/>
    </row>
    <row r="27" spans="1:8" ht="22" customHeight="1" x14ac:dyDescent="0.35">
      <c r="A27" s="170">
        <v>21</v>
      </c>
      <c r="B27" s="243" t="s">
        <v>128</v>
      </c>
      <c r="C27" s="27" t="s">
        <v>8</v>
      </c>
      <c r="D27" s="15" t="s">
        <v>90</v>
      </c>
      <c r="E27" s="236" t="s">
        <v>16</v>
      </c>
      <c r="F27" s="115">
        <v>27395</v>
      </c>
      <c r="G27" s="75">
        <f>'DUK (2)'!D29</f>
        <v>48580</v>
      </c>
      <c r="H27" s="151"/>
    </row>
    <row r="28" spans="1:8" ht="22" customHeight="1" x14ac:dyDescent="0.35">
      <c r="A28" s="170">
        <v>22</v>
      </c>
      <c r="B28" s="242" t="s">
        <v>102</v>
      </c>
      <c r="C28" s="27" t="s">
        <v>21</v>
      </c>
      <c r="D28" s="20" t="s">
        <v>12</v>
      </c>
      <c r="E28" s="236" t="s">
        <v>194</v>
      </c>
      <c r="F28" s="111">
        <v>28936</v>
      </c>
      <c r="G28" s="248">
        <f>'DUK (2)'!D30</f>
        <v>50100</v>
      </c>
      <c r="H28" s="151"/>
    </row>
    <row r="29" spans="1:8" ht="22" customHeight="1" x14ac:dyDescent="0.35">
      <c r="A29" s="170">
        <v>23</v>
      </c>
      <c r="B29" s="242" t="s">
        <v>130</v>
      </c>
      <c r="C29" s="27" t="s">
        <v>9</v>
      </c>
      <c r="D29" s="20" t="s">
        <v>12</v>
      </c>
      <c r="E29" s="236" t="s">
        <v>17</v>
      </c>
      <c r="F29" s="111">
        <v>32017</v>
      </c>
      <c r="G29" s="28">
        <f>'DUK (2)'!D31</f>
        <v>53175</v>
      </c>
      <c r="H29" s="151"/>
    </row>
    <row r="30" spans="1:8" ht="22" customHeight="1" x14ac:dyDescent="0.35">
      <c r="A30" s="217">
        <v>24</v>
      </c>
      <c r="B30" s="243" t="s">
        <v>202</v>
      </c>
      <c r="C30" s="18" t="s">
        <v>10</v>
      </c>
      <c r="D30" s="20" t="s">
        <v>12</v>
      </c>
      <c r="E30" s="236" t="s">
        <v>107</v>
      </c>
      <c r="F30" s="112">
        <v>31932</v>
      </c>
      <c r="G30" s="75">
        <f>'DUK (2)'!D32</f>
        <v>53114</v>
      </c>
      <c r="H30" s="151"/>
    </row>
    <row r="31" spans="1:8" ht="22" customHeight="1" x14ac:dyDescent="0.35">
      <c r="A31" s="170">
        <v>25</v>
      </c>
      <c r="B31" s="242" t="s">
        <v>113</v>
      </c>
      <c r="C31" s="27" t="s">
        <v>30</v>
      </c>
      <c r="D31" s="20" t="s">
        <v>12</v>
      </c>
      <c r="E31" s="236" t="s">
        <v>137</v>
      </c>
      <c r="F31" s="112">
        <v>31800</v>
      </c>
      <c r="G31" s="248">
        <f>'DUK (2)'!D33</f>
        <v>52963</v>
      </c>
    </row>
    <row r="32" spans="1:8" ht="22" customHeight="1" x14ac:dyDescent="0.35">
      <c r="A32" s="217">
        <v>26</v>
      </c>
      <c r="B32" s="242" t="s">
        <v>118</v>
      </c>
      <c r="C32" s="27" t="s">
        <v>24</v>
      </c>
      <c r="D32" s="20" t="s">
        <v>12</v>
      </c>
      <c r="E32" s="236" t="s">
        <v>252</v>
      </c>
      <c r="F32" s="111">
        <v>30383</v>
      </c>
      <c r="G32" s="28">
        <f>'DUK (2)'!D34</f>
        <v>51561</v>
      </c>
    </row>
    <row r="33" spans="1:8" ht="22" customHeight="1" x14ac:dyDescent="0.35">
      <c r="A33" s="170">
        <v>27</v>
      </c>
      <c r="B33" s="245" t="s">
        <v>271</v>
      </c>
      <c r="C33" s="98" t="s">
        <v>272</v>
      </c>
      <c r="D33" s="100"/>
      <c r="E33" s="239" t="s">
        <v>315</v>
      </c>
      <c r="F33" s="111">
        <v>26131</v>
      </c>
      <c r="G33" s="75">
        <f>'DUK (2)'!D35</f>
        <v>47300</v>
      </c>
      <c r="H33" s="151"/>
    </row>
    <row r="34" spans="1:8" ht="22" customHeight="1" x14ac:dyDescent="0.35">
      <c r="A34" s="170">
        <v>28</v>
      </c>
      <c r="B34" s="243" t="s">
        <v>135</v>
      </c>
      <c r="C34" s="18" t="s">
        <v>27</v>
      </c>
      <c r="D34" s="20" t="s">
        <v>215</v>
      </c>
      <c r="E34" s="236" t="s">
        <v>29</v>
      </c>
      <c r="F34" s="112">
        <v>29822</v>
      </c>
      <c r="G34" s="248">
        <f>'DUK (2)'!D36</f>
        <v>50983</v>
      </c>
      <c r="H34" s="151"/>
    </row>
    <row r="35" spans="1:8" ht="22" customHeight="1" x14ac:dyDescent="0.35">
      <c r="A35" s="166">
        <v>29</v>
      </c>
      <c r="B35" s="243" t="s">
        <v>314</v>
      </c>
      <c r="C35" s="18" t="s">
        <v>313</v>
      </c>
      <c r="D35" s="20" t="s">
        <v>90</v>
      </c>
      <c r="E35" s="236" t="s">
        <v>28</v>
      </c>
      <c r="F35" s="112">
        <v>30806</v>
      </c>
      <c r="G35" s="28">
        <f>'DUK (2)'!D37</f>
        <v>51987</v>
      </c>
      <c r="H35" s="151"/>
    </row>
    <row r="36" spans="1:8" ht="22" customHeight="1" x14ac:dyDescent="0.35">
      <c r="A36" s="170">
        <v>30</v>
      </c>
      <c r="B36" s="243" t="s">
        <v>289</v>
      </c>
      <c r="C36" s="18" t="s">
        <v>290</v>
      </c>
      <c r="D36" s="20" t="s">
        <v>215</v>
      </c>
      <c r="E36" s="236" t="s">
        <v>138</v>
      </c>
      <c r="F36" s="111">
        <v>31712</v>
      </c>
      <c r="G36" s="75">
        <f>'DUK (2)'!D38</f>
        <v>52871</v>
      </c>
      <c r="H36" s="151"/>
    </row>
    <row r="37" spans="1:8" ht="22" customHeight="1" x14ac:dyDescent="0.35">
      <c r="A37" s="166">
        <v>31</v>
      </c>
      <c r="B37" s="178" t="s">
        <v>203</v>
      </c>
      <c r="C37" s="27" t="s">
        <v>26</v>
      </c>
      <c r="D37" s="27" t="s">
        <v>234</v>
      </c>
      <c r="E37" s="240" t="s">
        <v>119</v>
      </c>
      <c r="F37" s="111">
        <v>27286</v>
      </c>
      <c r="G37" s="248">
        <f>'DUK (2)'!D39</f>
        <v>48458</v>
      </c>
      <c r="H37" s="151"/>
    </row>
    <row r="38" spans="1:8" ht="22" customHeight="1" x14ac:dyDescent="0.35">
      <c r="A38" s="166">
        <v>32</v>
      </c>
      <c r="B38" s="246" t="s">
        <v>123</v>
      </c>
      <c r="C38" s="45" t="s">
        <v>124</v>
      </c>
      <c r="D38" s="48" t="s">
        <v>131</v>
      </c>
      <c r="E38" s="237" t="s">
        <v>138</v>
      </c>
      <c r="F38" s="116">
        <v>29121</v>
      </c>
      <c r="G38" s="28">
        <f>'DUK (2)'!D40</f>
        <v>50284</v>
      </c>
      <c r="H38" s="151"/>
    </row>
    <row r="39" spans="1:8" ht="22" customHeight="1" x14ac:dyDescent="0.35">
      <c r="A39" s="166">
        <v>33</v>
      </c>
      <c r="B39" s="242" t="s">
        <v>19</v>
      </c>
      <c r="C39" s="27" t="s">
        <v>25</v>
      </c>
      <c r="D39" s="20" t="s">
        <v>169</v>
      </c>
      <c r="E39" s="236" t="s">
        <v>170</v>
      </c>
      <c r="F39" s="116">
        <v>23953</v>
      </c>
      <c r="G39" s="75">
        <f>'DUK (2)'!D41</f>
        <v>45108</v>
      </c>
      <c r="H39" s="151"/>
    </row>
    <row r="40" spans="1:8" ht="22" customHeight="1" x14ac:dyDescent="0.35">
      <c r="A40" s="166">
        <v>34</v>
      </c>
      <c r="B40" s="178" t="s">
        <v>236</v>
      </c>
      <c r="C40" s="27" t="s">
        <v>237</v>
      </c>
      <c r="D40" s="48" t="s">
        <v>201</v>
      </c>
      <c r="E40" s="240" t="s">
        <v>138</v>
      </c>
      <c r="F40" s="111">
        <v>33731</v>
      </c>
      <c r="G40" s="248">
        <f>'DUK (2)'!D42</f>
        <v>54909</v>
      </c>
      <c r="H40" s="151"/>
    </row>
    <row r="41" spans="1:8" ht="22" customHeight="1" x14ac:dyDescent="0.35">
      <c r="A41" s="166">
        <v>35</v>
      </c>
      <c r="B41" s="242" t="s">
        <v>238</v>
      </c>
      <c r="C41" s="27" t="s">
        <v>239</v>
      </c>
      <c r="D41" s="48" t="s">
        <v>201</v>
      </c>
      <c r="E41" s="237" t="s">
        <v>138</v>
      </c>
      <c r="F41" s="111">
        <v>31981</v>
      </c>
      <c r="G41" s="28">
        <f>'DUK (2)'!D43</f>
        <v>53144</v>
      </c>
      <c r="H41" s="151"/>
    </row>
    <row r="42" spans="1:8" ht="22" customHeight="1" x14ac:dyDescent="0.35">
      <c r="A42" s="224"/>
      <c r="B42" s="225"/>
      <c r="C42" s="226"/>
      <c r="D42" s="226"/>
      <c r="G42" s="151"/>
      <c r="H42" s="151"/>
    </row>
    <row r="43" spans="1:8" ht="22" customHeight="1" x14ac:dyDescent="0.35">
      <c r="A43" s="224"/>
      <c r="B43" s="225"/>
      <c r="C43" s="226"/>
      <c r="D43" s="226"/>
      <c r="G43" s="151"/>
      <c r="H43" s="151"/>
    </row>
    <row r="44" spans="1:8" ht="15.5" x14ac:dyDescent="0.35">
      <c r="A44" s="4"/>
      <c r="B44" s="497"/>
      <c r="C44" s="497"/>
      <c r="D44" s="230"/>
      <c r="E44" s="497"/>
      <c r="F44" s="497"/>
      <c r="G44" s="497"/>
      <c r="H44" s="151"/>
    </row>
    <row r="45" spans="1:8" ht="15.5" x14ac:dyDescent="0.35">
      <c r="A45" s="4"/>
      <c r="B45" s="498"/>
      <c r="C45" s="498"/>
      <c r="D45" s="231"/>
      <c r="E45" s="498"/>
      <c r="F45" s="498"/>
      <c r="G45" s="498"/>
      <c r="H45" s="151"/>
    </row>
    <row r="46" spans="1:8" ht="18.75" customHeight="1" x14ac:dyDescent="0.35">
      <c r="A46" s="4"/>
      <c r="B46" s="482"/>
      <c r="C46" s="482"/>
      <c r="D46" s="147"/>
      <c r="E46" s="482"/>
      <c r="F46" s="482"/>
      <c r="G46" s="482"/>
      <c r="H46" s="151"/>
    </row>
    <row r="47" spans="1:8" ht="15.75" customHeight="1" x14ac:dyDescent="0.35">
      <c r="A47" s="4"/>
      <c r="B47" s="4"/>
      <c r="C47" s="4"/>
      <c r="D47" s="4"/>
      <c r="E47" s="4"/>
      <c r="F47" s="4"/>
      <c r="G47" s="4"/>
      <c r="H47" s="151"/>
    </row>
    <row r="48" spans="1:8" ht="15.5" x14ac:dyDescent="0.35">
      <c r="A48" s="4"/>
      <c r="B48" s="483"/>
      <c r="C48" s="483"/>
      <c r="D48" s="148"/>
      <c r="E48" s="148"/>
      <c r="F48" s="148"/>
      <c r="G48" s="247"/>
      <c r="H48" s="151"/>
    </row>
    <row r="49" spans="1:8" ht="15.5" x14ac:dyDescent="0.35">
      <c r="A49" s="4"/>
      <c r="B49" s="482"/>
      <c r="C49" s="482"/>
      <c r="D49" s="147"/>
      <c r="E49" s="147"/>
      <c r="F49" s="147"/>
      <c r="G49" s="4"/>
      <c r="H49" s="151"/>
    </row>
    <row r="50" spans="1:8" ht="19.5" customHeight="1" x14ac:dyDescent="0.35">
      <c r="A50" s="4"/>
      <c r="B50" s="483"/>
      <c r="C50" s="483"/>
      <c r="D50" s="148"/>
      <c r="E50" s="483"/>
      <c r="F50" s="483"/>
      <c r="G50" s="483"/>
      <c r="H50" s="151"/>
    </row>
    <row r="51" spans="1:8" ht="15.5" x14ac:dyDescent="0.35">
      <c r="A51" s="6"/>
      <c r="B51" s="482"/>
      <c r="C51" s="482"/>
      <c r="D51" s="147"/>
      <c r="E51" s="482"/>
      <c r="F51" s="482"/>
      <c r="G51" s="482"/>
      <c r="H51" s="151"/>
    </row>
    <row r="52" spans="1:8" ht="20.25" customHeight="1" x14ac:dyDescent="0.35">
      <c r="A52" s="6"/>
      <c r="B52" s="6"/>
      <c r="C52" s="6"/>
      <c r="D52" s="234"/>
      <c r="G52" s="151"/>
      <c r="H52" s="151"/>
    </row>
  </sheetData>
  <mergeCells count="20">
    <mergeCell ref="B48:C48"/>
    <mergeCell ref="B49:C49"/>
    <mergeCell ref="B50:C50"/>
    <mergeCell ref="E50:G50"/>
    <mergeCell ref="B51:C51"/>
    <mergeCell ref="E51:G51"/>
    <mergeCell ref="B44:C44"/>
    <mergeCell ref="E44:G44"/>
    <mergeCell ref="B45:C45"/>
    <mergeCell ref="E45:G45"/>
    <mergeCell ref="B46:C46"/>
    <mergeCell ref="E46:G46"/>
    <mergeCell ref="A2:G2"/>
    <mergeCell ref="A5:A6"/>
    <mergeCell ref="B5:B6"/>
    <mergeCell ref="C5:C6"/>
    <mergeCell ref="E5:E6"/>
    <mergeCell ref="G5:G6"/>
    <mergeCell ref="D5:D6"/>
    <mergeCell ref="F5:F6"/>
  </mergeCells>
  <pageMargins left="0.70866141732283472" right="0.70866141732283472" top="0.74803149606299213" bottom="0.74803149606299213" header="0.31496062992125984" footer="0.31496062992125984"/>
  <pageSetup paperSize="5" scale="60" orientation="portrait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2"/>
  <sheetViews>
    <sheetView view="pageBreakPreview" zoomScale="95" zoomScaleNormal="100" zoomScaleSheetLayoutView="95" workbookViewId="0">
      <selection activeCell="A3" sqref="A3"/>
    </sheetView>
  </sheetViews>
  <sheetFormatPr defaultRowHeight="14.5" x14ac:dyDescent="0.35"/>
  <cols>
    <col min="1" max="1" width="4.453125" customWidth="1"/>
    <col min="2" max="2" width="24.1796875" bestFit="1" customWidth="1"/>
    <col min="3" max="3" width="18.1796875" bestFit="1" customWidth="1"/>
    <col min="4" max="4" width="24.54296875" style="232" customWidth="1"/>
    <col min="5" max="5" width="22.453125" customWidth="1"/>
  </cols>
  <sheetData>
    <row r="1" spans="1:6" ht="15.5" x14ac:dyDescent="0.35">
      <c r="A1" s="150" t="s">
        <v>316</v>
      </c>
      <c r="B1" s="150"/>
      <c r="C1" s="150"/>
      <c r="D1" s="150"/>
      <c r="E1" s="4"/>
      <c r="F1" s="4"/>
    </row>
    <row r="2" spans="1:6" ht="15.5" x14ac:dyDescent="0.35">
      <c r="A2" s="488" t="s">
        <v>413</v>
      </c>
      <c r="B2" s="488"/>
      <c r="C2" s="488"/>
      <c r="D2" s="488"/>
      <c r="E2" s="488"/>
      <c r="F2" s="4"/>
    </row>
    <row r="3" spans="1:6" ht="15.5" x14ac:dyDescent="0.35">
      <c r="A3" s="150"/>
      <c r="B3" s="150"/>
      <c r="C3" s="150"/>
      <c r="D3" s="149"/>
      <c r="E3" s="4"/>
      <c r="F3" s="4"/>
    </row>
    <row r="4" spans="1:6" ht="16" thickBot="1" x14ac:dyDescent="0.4">
      <c r="A4" s="4"/>
      <c r="B4" s="4"/>
      <c r="C4" s="4"/>
    </row>
    <row r="5" spans="1:6" ht="14.25" customHeight="1" x14ac:dyDescent="0.35">
      <c r="A5" s="489" t="s">
        <v>0</v>
      </c>
      <c r="B5" s="489" t="s">
        <v>318</v>
      </c>
      <c r="C5" s="489" t="s">
        <v>319</v>
      </c>
      <c r="D5" s="495" t="s">
        <v>398</v>
      </c>
      <c r="E5" s="548" t="s">
        <v>410</v>
      </c>
      <c r="F5" s="151"/>
    </row>
    <row r="6" spans="1:6" ht="18.75" customHeight="1" thickBot="1" x14ac:dyDescent="0.4">
      <c r="A6" s="490"/>
      <c r="B6" s="490"/>
      <c r="C6" s="490"/>
      <c r="D6" s="496"/>
      <c r="E6" s="549"/>
      <c r="F6" s="151"/>
    </row>
    <row r="7" spans="1:6" ht="18.75" customHeight="1" x14ac:dyDescent="0.35">
      <c r="A7" s="155">
        <v>1</v>
      </c>
      <c r="B7" s="20" t="s">
        <v>230</v>
      </c>
      <c r="C7" s="18" t="s">
        <v>231</v>
      </c>
      <c r="D7" s="236" t="s">
        <v>59</v>
      </c>
      <c r="E7" s="248">
        <f>'DUK (2)'!D8</f>
        <v>45231</v>
      </c>
      <c r="F7" s="151"/>
    </row>
    <row r="8" spans="1:6" s="8" customFormat="1" ht="18.75" customHeight="1" x14ac:dyDescent="0.35">
      <c r="A8" s="159">
        <v>2</v>
      </c>
      <c r="B8" s="20" t="s">
        <v>204</v>
      </c>
      <c r="C8" s="18" t="s">
        <v>61</v>
      </c>
      <c r="D8" s="236" t="s">
        <v>64</v>
      </c>
      <c r="E8" s="28">
        <f>'DUK (2)'!D9</f>
        <v>45139</v>
      </c>
      <c r="F8" s="161"/>
    </row>
    <row r="9" spans="1:6" ht="18.75" customHeight="1" x14ac:dyDescent="0.35">
      <c r="A9" s="155">
        <v>3</v>
      </c>
      <c r="B9" s="241" t="s">
        <v>300</v>
      </c>
      <c r="C9" s="118" t="s">
        <v>301</v>
      </c>
      <c r="D9" s="237" t="s">
        <v>67</v>
      </c>
      <c r="E9" s="75">
        <f>'DUK (2)'!D10</f>
        <v>47574</v>
      </c>
    </row>
    <row r="10" spans="1:6" ht="22" customHeight="1" x14ac:dyDescent="0.35">
      <c r="A10" s="162">
        <v>4</v>
      </c>
      <c r="B10" s="242" t="s">
        <v>82</v>
      </c>
      <c r="C10" s="27" t="s">
        <v>20</v>
      </c>
      <c r="D10" s="236" t="s">
        <v>83</v>
      </c>
      <c r="E10" s="248">
        <f>'DUK (2)'!D11</f>
        <v>44805</v>
      </c>
    </row>
    <row r="11" spans="1:6" s="8" customFormat="1" ht="22" customHeight="1" x14ac:dyDescent="0.35">
      <c r="A11" s="166">
        <v>5</v>
      </c>
      <c r="B11" s="243" t="s">
        <v>220</v>
      </c>
      <c r="C11" s="77" t="s">
        <v>221</v>
      </c>
      <c r="D11" s="236" t="s">
        <v>69</v>
      </c>
      <c r="E11" s="28">
        <f>'DUK (2)'!D12</f>
        <v>44378</v>
      </c>
    </row>
    <row r="12" spans="1:6" ht="22" customHeight="1" x14ac:dyDescent="0.35">
      <c r="A12" s="170">
        <v>6</v>
      </c>
      <c r="B12" s="243" t="s">
        <v>282</v>
      </c>
      <c r="C12" s="77" t="s">
        <v>283</v>
      </c>
      <c r="D12" s="236" t="s">
        <v>79</v>
      </c>
      <c r="E12" s="75">
        <f>'DUK (2)'!D13</f>
        <v>48458</v>
      </c>
    </row>
    <row r="13" spans="1:6" ht="22" customHeight="1" x14ac:dyDescent="0.35">
      <c r="A13" s="170">
        <v>7</v>
      </c>
      <c r="B13" s="243" t="s">
        <v>276</v>
      </c>
      <c r="C13" s="18" t="s">
        <v>277</v>
      </c>
      <c r="D13" s="236" t="s">
        <v>13</v>
      </c>
      <c r="E13" s="248">
        <f>'DUK (2)'!D14</f>
        <v>45870</v>
      </c>
      <c r="F13" s="151"/>
    </row>
    <row r="14" spans="1:6" ht="22" customHeight="1" x14ac:dyDescent="0.35">
      <c r="A14" s="183">
        <v>8</v>
      </c>
      <c r="B14" s="244" t="s">
        <v>305</v>
      </c>
      <c r="C14" s="129" t="s">
        <v>306</v>
      </c>
      <c r="D14" s="238" t="s">
        <v>14</v>
      </c>
      <c r="E14" s="28">
        <f>'DUK (2)'!D15</f>
        <v>45870</v>
      </c>
      <c r="F14" s="151"/>
    </row>
    <row r="15" spans="1:6" ht="22" customHeight="1" x14ac:dyDescent="0.35">
      <c r="A15" s="183">
        <v>9</v>
      </c>
      <c r="B15" s="243" t="s">
        <v>205</v>
      </c>
      <c r="C15" s="18" t="s">
        <v>84</v>
      </c>
      <c r="D15" s="236" t="s">
        <v>159</v>
      </c>
      <c r="E15" s="75">
        <f>'DUK (2)'!D16</f>
        <v>48670</v>
      </c>
      <c r="F15" s="151"/>
    </row>
    <row r="16" spans="1:6" ht="22" customHeight="1" x14ac:dyDescent="0.35">
      <c r="A16" s="183">
        <v>10</v>
      </c>
      <c r="B16" s="243" t="s">
        <v>73</v>
      </c>
      <c r="C16" s="18" t="s">
        <v>5</v>
      </c>
      <c r="D16" s="236" t="s">
        <v>136</v>
      </c>
      <c r="E16" s="248">
        <f>'DUK (2)'!D17</f>
        <v>48761</v>
      </c>
      <c r="F16" s="151"/>
    </row>
    <row r="17" spans="1:6" ht="22" customHeight="1" x14ac:dyDescent="0.35">
      <c r="A17" s="183">
        <v>11</v>
      </c>
      <c r="B17" s="243" t="s">
        <v>253</v>
      </c>
      <c r="C17" s="18" t="s">
        <v>254</v>
      </c>
      <c r="D17" s="236" t="s">
        <v>132</v>
      </c>
      <c r="E17" s="28">
        <f>'DUK (2)'!D18</f>
        <v>47178</v>
      </c>
      <c r="F17" s="151"/>
    </row>
    <row r="18" spans="1:6" ht="22" customHeight="1" x14ac:dyDescent="0.35">
      <c r="A18" s="183">
        <v>12</v>
      </c>
      <c r="B18" s="243" t="s">
        <v>151</v>
      </c>
      <c r="C18" s="18" t="s">
        <v>133</v>
      </c>
      <c r="D18" s="236" t="s">
        <v>134</v>
      </c>
      <c r="E18" s="75">
        <f>'DUK (2)'!D19</f>
        <v>49919</v>
      </c>
      <c r="F18" s="151"/>
    </row>
    <row r="19" spans="1:6" ht="22" customHeight="1" x14ac:dyDescent="0.35">
      <c r="A19" s="193">
        <v>13</v>
      </c>
      <c r="B19" s="242" t="s">
        <v>18</v>
      </c>
      <c r="C19" s="27" t="s">
        <v>23</v>
      </c>
      <c r="D19" s="236" t="s">
        <v>99</v>
      </c>
      <c r="E19" s="248">
        <f>'DUK (2)'!D20</f>
        <v>50983</v>
      </c>
      <c r="F19" s="151"/>
    </row>
    <row r="20" spans="1:6" ht="22" customHeight="1" x14ac:dyDescent="0.35">
      <c r="A20" s="193">
        <v>14</v>
      </c>
      <c r="B20" s="242" t="s">
        <v>225</v>
      </c>
      <c r="C20" s="78" t="s">
        <v>226</v>
      </c>
      <c r="D20" s="236" t="s">
        <v>148</v>
      </c>
      <c r="E20" s="28">
        <f>'DUK (2)'!D21</f>
        <v>47150</v>
      </c>
      <c r="F20" s="151"/>
    </row>
    <row r="21" spans="1:6" ht="22" customHeight="1" x14ac:dyDescent="0.35">
      <c r="A21" s="170">
        <v>15</v>
      </c>
      <c r="B21" s="243" t="s">
        <v>245</v>
      </c>
      <c r="C21" s="77" t="s">
        <v>246</v>
      </c>
      <c r="D21" s="236" t="s">
        <v>129</v>
      </c>
      <c r="E21" s="75">
        <f>'DUK (2)'!D22</f>
        <v>49369</v>
      </c>
      <c r="F21" s="151"/>
    </row>
    <row r="22" spans="1:6" ht="22" customHeight="1" x14ac:dyDescent="0.35">
      <c r="A22" s="170">
        <v>16</v>
      </c>
      <c r="B22" s="243" t="s">
        <v>242</v>
      </c>
      <c r="C22" s="18" t="s">
        <v>243</v>
      </c>
      <c r="D22" s="236" t="s">
        <v>160</v>
      </c>
      <c r="E22" s="248">
        <f>'DUK (2)'!D23</f>
        <v>44501</v>
      </c>
      <c r="F22" s="151"/>
    </row>
    <row r="23" spans="1:6" ht="22" customHeight="1" x14ac:dyDescent="0.35">
      <c r="A23" s="170">
        <v>17</v>
      </c>
      <c r="B23" s="242" t="s">
        <v>110</v>
      </c>
      <c r="C23" s="27" t="s">
        <v>22</v>
      </c>
      <c r="D23" s="236" t="s">
        <v>111</v>
      </c>
      <c r="E23" s="28">
        <f>'DUK (2)'!D24</f>
        <v>51288</v>
      </c>
      <c r="F23" s="151"/>
    </row>
    <row r="24" spans="1:6" ht="22" customHeight="1" x14ac:dyDescent="0.35">
      <c r="A24" s="170">
        <v>18</v>
      </c>
      <c r="B24" s="243" t="s">
        <v>267</v>
      </c>
      <c r="C24" s="27" t="s">
        <v>263</v>
      </c>
      <c r="D24" s="236" t="s">
        <v>15</v>
      </c>
      <c r="E24" s="75">
        <f>'DUK (2)'!D25</f>
        <v>48823</v>
      </c>
      <c r="F24" s="151"/>
    </row>
    <row r="25" spans="1:6" ht="22" customHeight="1" x14ac:dyDescent="0.35">
      <c r="A25" s="170">
        <v>19</v>
      </c>
      <c r="B25" s="243" t="s">
        <v>86</v>
      </c>
      <c r="C25" s="18" t="s">
        <v>6</v>
      </c>
      <c r="D25" s="236" t="s">
        <v>158</v>
      </c>
      <c r="E25" s="248">
        <f>'DUK (2)'!D27</f>
        <v>46174</v>
      </c>
      <c r="F25" s="151"/>
    </row>
    <row r="26" spans="1:6" ht="22" customHeight="1" x14ac:dyDescent="0.35">
      <c r="A26" s="170">
        <v>20</v>
      </c>
      <c r="B26" s="243" t="s">
        <v>92</v>
      </c>
      <c r="C26" s="27" t="s">
        <v>7</v>
      </c>
      <c r="D26" s="236" t="s">
        <v>93</v>
      </c>
      <c r="E26" s="28">
        <f>'DUK (2)'!D28</f>
        <v>50345</v>
      </c>
      <c r="F26" s="151"/>
    </row>
    <row r="27" spans="1:6" ht="22" customHeight="1" x14ac:dyDescent="0.35">
      <c r="A27" s="170">
        <v>21</v>
      </c>
      <c r="B27" s="243" t="s">
        <v>128</v>
      </c>
      <c r="C27" s="27" t="s">
        <v>8</v>
      </c>
      <c r="D27" s="236" t="s">
        <v>16</v>
      </c>
      <c r="E27" s="75">
        <f>'DUK (2)'!D29</f>
        <v>48580</v>
      </c>
      <c r="F27" s="151"/>
    </row>
    <row r="28" spans="1:6" ht="22" customHeight="1" x14ac:dyDescent="0.35">
      <c r="A28" s="170">
        <v>22</v>
      </c>
      <c r="B28" s="242" t="s">
        <v>102</v>
      </c>
      <c r="C28" s="27" t="s">
        <v>21</v>
      </c>
      <c r="D28" s="236" t="s">
        <v>194</v>
      </c>
      <c r="E28" s="248">
        <f>'DUK (2)'!D30</f>
        <v>50100</v>
      </c>
      <c r="F28" s="151"/>
    </row>
    <row r="29" spans="1:6" ht="22" customHeight="1" x14ac:dyDescent="0.35">
      <c r="A29" s="170">
        <v>23</v>
      </c>
      <c r="B29" s="242" t="s">
        <v>130</v>
      </c>
      <c r="C29" s="27" t="s">
        <v>9</v>
      </c>
      <c r="D29" s="236" t="s">
        <v>17</v>
      </c>
      <c r="E29" s="28">
        <f>'DUK (2)'!D31</f>
        <v>53175</v>
      </c>
      <c r="F29" s="151"/>
    </row>
    <row r="30" spans="1:6" ht="22" customHeight="1" x14ac:dyDescent="0.35">
      <c r="A30" s="217">
        <v>24</v>
      </c>
      <c r="B30" s="243" t="s">
        <v>202</v>
      </c>
      <c r="C30" s="18" t="s">
        <v>10</v>
      </c>
      <c r="D30" s="236" t="s">
        <v>107</v>
      </c>
      <c r="E30" s="75">
        <f>'DUK (2)'!D32</f>
        <v>53114</v>
      </c>
      <c r="F30" s="151"/>
    </row>
    <row r="31" spans="1:6" ht="22" customHeight="1" x14ac:dyDescent="0.35">
      <c r="A31" s="170">
        <v>25</v>
      </c>
      <c r="B31" s="242" t="s">
        <v>113</v>
      </c>
      <c r="C31" s="27" t="s">
        <v>30</v>
      </c>
      <c r="D31" s="236" t="s">
        <v>137</v>
      </c>
      <c r="E31" s="248">
        <f>'DUK (2)'!D33</f>
        <v>52963</v>
      </c>
    </row>
    <row r="32" spans="1:6" ht="22" customHeight="1" x14ac:dyDescent="0.35">
      <c r="A32" s="217">
        <v>26</v>
      </c>
      <c r="B32" s="242" t="s">
        <v>118</v>
      </c>
      <c r="C32" s="27" t="s">
        <v>24</v>
      </c>
      <c r="D32" s="236" t="s">
        <v>252</v>
      </c>
      <c r="E32" s="28">
        <f>'DUK (2)'!D34</f>
        <v>51561</v>
      </c>
    </row>
    <row r="33" spans="1:6" ht="22" customHeight="1" x14ac:dyDescent="0.35">
      <c r="A33" s="170">
        <v>27</v>
      </c>
      <c r="B33" s="245" t="s">
        <v>271</v>
      </c>
      <c r="C33" s="98" t="s">
        <v>272</v>
      </c>
      <c r="D33" s="239" t="s">
        <v>315</v>
      </c>
      <c r="E33" s="75">
        <f>'DUK (2)'!D35</f>
        <v>47300</v>
      </c>
      <c r="F33" s="151"/>
    </row>
    <row r="34" spans="1:6" ht="22" customHeight="1" x14ac:dyDescent="0.35">
      <c r="A34" s="170">
        <v>28</v>
      </c>
      <c r="B34" s="243" t="s">
        <v>135</v>
      </c>
      <c r="C34" s="18" t="s">
        <v>27</v>
      </c>
      <c r="D34" s="236" t="s">
        <v>29</v>
      </c>
      <c r="E34" s="248">
        <f>'DUK (2)'!D36</f>
        <v>50983</v>
      </c>
      <c r="F34" s="151"/>
    </row>
    <row r="35" spans="1:6" ht="22" customHeight="1" x14ac:dyDescent="0.35">
      <c r="A35" s="166">
        <v>29</v>
      </c>
      <c r="B35" s="243" t="s">
        <v>314</v>
      </c>
      <c r="C35" s="18" t="s">
        <v>313</v>
      </c>
      <c r="D35" s="236" t="s">
        <v>28</v>
      </c>
      <c r="E35" s="28">
        <f>'DUK (2)'!D37</f>
        <v>51987</v>
      </c>
      <c r="F35" s="151"/>
    </row>
    <row r="36" spans="1:6" ht="22" customHeight="1" x14ac:dyDescent="0.35">
      <c r="A36" s="170">
        <v>30</v>
      </c>
      <c r="B36" s="243" t="s">
        <v>289</v>
      </c>
      <c r="C36" s="18" t="s">
        <v>290</v>
      </c>
      <c r="D36" s="236" t="s">
        <v>138</v>
      </c>
      <c r="E36" s="75">
        <f>'DUK (2)'!D38</f>
        <v>52871</v>
      </c>
      <c r="F36" s="151"/>
    </row>
    <row r="37" spans="1:6" ht="22" customHeight="1" x14ac:dyDescent="0.35">
      <c r="A37" s="166">
        <v>31</v>
      </c>
      <c r="B37" s="178" t="s">
        <v>203</v>
      </c>
      <c r="C37" s="27" t="s">
        <v>26</v>
      </c>
      <c r="D37" s="240" t="s">
        <v>119</v>
      </c>
      <c r="E37" s="248">
        <f>'DUK (2)'!D39</f>
        <v>48458</v>
      </c>
      <c r="F37" s="151"/>
    </row>
    <row r="38" spans="1:6" ht="22" customHeight="1" x14ac:dyDescent="0.35">
      <c r="A38" s="166">
        <v>32</v>
      </c>
      <c r="B38" s="246" t="s">
        <v>123</v>
      </c>
      <c r="C38" s="45" t="s">
        <v>124</v>
      </c>
      <c r="D38" s="237" t="s">
        <v>138</v>
      </c>
      <c r="E38" s="28">
        <f>'DUK (2)'!D40</f>
        <v>50284</v>
      </c>
      <c r="F38" s="151"/>
    </row>
    <row r="39" spans="1:6" ht="22" customHeight="1" x14ac:dyDescent="0.35">
      <c r="A39" s="166">
        <v>33</v>
      </c>
      <c r="B39" s="242" t="s">
        <v>19</v>
      </c>
      <c r="C39" s="27" t="s">
        <v>25</v>
      </c>
      <c r="D39" s="236" t="s">
        <v>170</v>
      </c>
      <c r="E39" s="75">
        <f>'DUK (2)'!D41</f>
        <v>45108</v>
      </c>
      <c r="F39" s="151"/>
    </row>
    <row r="40" spans="1:6" ht="22" customHeight="1" x14ac:dyDescent="0.35">
      <c r="A40" s="166">
        <v>34</v>
      </c>
      <c r="B40" s="178" t="s">
        <v>236</v>
      </c>
      <c r="C40" s="27" t="s">
        <v>237</v>
      </c>
      <c r="D40" s="240" t="s">
        <v>138</v>
      </c>
      <c r="E40" s="248">
        <f>'DUK (2)'!D42</f>
        <v>54909</v>
      </c>
      <c r="F40" s="151"/>
    </row>
    <row r="41" spans="1:6" ht="22" customHeight="1" x14ac:dyDescent="0.35">
      <c r="A41" s="166">
        <v>35</v>
      </c>
      <c r="B41" s="242" t="s">
        <v>238</v>
      </c>
      <c r="C41" s="27" t="s">
        <v>239</v>
      </c>
      <c r="D41" s="237" t="s">
        <v>138</v>
      </c>
      <c r="E41" s="28">
        <f>'DUK (2)'!D43</f>
        <v>53144</v>
      </c>
      <c r="F41" s="151"/>
    </row>
    <row r="42" spans="1:6" ht="22" customHeight="1" x14ac:dyDescent="0.35">
      <c r="A42" s="224"/>
      <c r="B42" s="225"/>
      <c r="C42" s="226"/>
      <c r="E42" s="151"/>
      <c r="F42" s="151"/>
    </row>
    <row r="43" spans="1:6" ht="22" customHeight="1" x14ac:dyDescent="0.35">
      <c r="A43" s="224"/>
      <c r="B43" s="225"/>
      <c r="C43" s="226"/>
      <c r="E43" s="151"/>
      <c r="F43" s="151"/>
    </row>
    <row r="44" spans="1:6" ht="15.5" x14ac:dyDescent="0.35">
      <c r="A44" s="4"/>
      <c r="B44" s="497"/>
      <c r="C44" s="497"/>
      <c r="D44" s="497"/>
      <c r="E44" s="497"/>
      <c r="F44" s="151"/>
    </row>
    <row r="45" spans="1:6" ht="15.5" x14ac:dyDescent="0.35">
      <c r="A45" s="4"/>
      <c r="B45" s="498"/>
      <c r="C45" s="498"/>
      <c r="D45" s="498"/>
      <c r="E45" s="498"/>
      <c r="F45" s="151"/>
    </row>
    <row r="46" spans="1:6" ht="18.75" customHeight="1" x14ac:dyDescent="0.35">
      <c r="A46" s="4"/>
      <c r="B46" s="482"/>
      <c r="C46" s="482"/>
      <c r="D46" s="482"/>
      <c r="E46" s="482"/>
      <c r="F46" s="151"/>
    </row>
    <row r="47" spans="1:6" ht="15.75" customHeight="1" x14ac:dyDescent="0.35">
      <c r="A47" s="4"/>
      <c r="B47" s="4"/>
      <c r="C47" s="4"/>
      <c r="D47" s="4"/>
      <c r="E47" s="4"/>
      <c r="F47" s="151"/>
    </row>
    <row r="48" spans="1:6" ht="15.5" x14ac:dyDescent="0.35">
      <c r="A48" s="4"/>
      <c r="B48" s="483"/>
      <c r="C48" s="483"/>
      <c r="D48" s="148"/>
      <c r="E48" s="247"/>
      <c r="F48" s="151"/>
    </row>
    <row r="49" spans="1:6" ht="15.5" x14ac:dyDescent="0.35">
      <c r="A49" s="4"/>
      <c r="B49" s="482"/>
      <c r="C49" s="482"/>
      <c r="D49" s="147"/>
      <c r="E49" s="4"/>
      <c r="F49" s="151"/>
    </row>
    <row r="50" spans="1:6" ht="19.5" customHeight="1" x14ac:dyDescent="0.35">
      <c r="A50" s="4"/>
      <c r="B50" s="483"/>
      <c r="C50" s="483"/>
      <c r="D50" s="483"/>
      <c r="E50" s="483"/>
      <c r="F50" s="151"/>
    </row>
    <row r="51" spans="1:6" ht="15.5" x14ac:dyDescent="0.35">
      <c r="A51" s="6"/>
      <c r="B51" s="482"/>
      <c r="C51" s="482"/>
      <c r="D51" s="482"/>
      <c r="E51" s="482"/>
      <c r="F51" s="151"/>
    </row>
    <row r="52" spans="1:6" ht="20.25" customHeight="1" x14ac:dyDescent="0.35">
      <c r="A52" s="6"/>
      <c r="B52" s="6"/>
      <c r="C52" s="6"/>
      <c r="E52" s="151"/>
      <c r="F52" s="151"/>
    </row>
  </sheetData>
  <mergeCells count="18">
    <mergeCell ref="B51:C51"/>
    <mergeCell ref="D51:E51"/>
    <mergeCell ref="A2:E2"/>
    <mergeCell ref="B48:C48"/>
    <mergeCell ref="B49:C49"/>
    <mergeCell ref="B50:C50"/>
    <mergeCell ref="D50:E50"/>
    <mergeCell ref="E5:E6"/>
    <mergeCell ref="B44:C44"/>
    <mergeCell ref="D44:E44"/>
    <mergeCell ref="B45:C45"/>
    <mergeCell ref="D45:E45"/>
    <mergeCell ref="B46:C46"/>
    <mergeCell ref="D46:E46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5" scale="85" orientation="portrait" horizontalDpi="360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52"/>
  <sheetViews>
    <sheetView view="pageBreakPreview" topLeftCell="A27" zoomScale="93" zoomScaleNormal="100" zoomScaleSheetLayoutView="93" workbookViewId="0">
      <selection activeCell="D23" sqref="D23"/>
    </sheetView>
  </sheetViews>
  <sheetFormatPr defaultRowHeight="14.5" x14ac:dyDescent="0.35"/>
  <cols>
    <col min="1" max="1" width="4.453125" customWidth="1"/>
    <col min="2" max="2" width="24.1796875" bestFit="1" customWidth="1"/>
    <col min="3" max="3" width="18.1796875" bestFit="1" customWidth="1"/>
    <col min="4" max="4" width="22.26953125" style="235" customWidth="1"/>
    <col min="5" max="5" width="24.54296875" style="232" customWidth="1"/>
    <col min="6" max="6" width="22.453125" customWidth="1"/>
  </cols>
  <sheetData>
    <row r="1" spans="1:7" ht="15.5" x14ac:dyDescent="0.35">
      <c r="A1" s="488" t="s">
        <v>316</v>
      </c>
      <c r="B1" s="488"/>
      <c r="C1" s="488"/>
      <c r="D1" s="488"/>
      <c r="E1" s="488"/>
      <c r="F1" s="4"/>
      <c r="G1" s="4"/>
    </row>
    <row r="2" spans="1:7" ht="15.5" x14ac:dyDescent="0.35">
      <c r="A2" s="488" t="s">
        <v>399</v>
      </c>
      <c r="B2" s="488"/>
      <c r="C2" s="488"/>
      <c r="D2" s="488"/>
      <c r="E2" s="488"/>
      <c r="F2" s="4"/>
      <c r="G2" s="4"/>
    </row>
    <row r="3" spans="1:7" ht="15.5" x14ac:dyDescent="0.35">
      <c r="A3" s="150"/>
      <c r="B3" s="150"/>
      <c r="C3" s="150"/>
      <c r="D3" s="233"/>
      <c r="E3" s="149"/>
      <c r="F3" s="4"/>
      <c r="G3" s="4"/>
    </row>
    <row r="4" spans="1:7" ht="16" thickBot="1" x14ac:dyDescent="0.4">
      <c r="A4" s="4"/>
      <c r="B4" s="4"/>
      <c r="C4" s="4"/>
      <c r="D4" s="234"/>
    </row>
    <row r="5" spans="1:7" ht="14.25" customHeight="1" x14ac:dyDescent="0.35">
      <c r="A5" s="489" t="s">
        <v>0</v>
      </c>
      <c r="B5" s="489" t="s">
        <v>318</v>
      </c>
      <c r="C5" s="489" t="s">
        <v>319</v>
      </c>
      <c r="D5" s="491" t="s">
        <v>320</v>
      </c>
      <c r="E5" s="495" t="s">
        <v>398</v>
      </c>
      <c r="F5" s="550" t="s">
        <v>400</v>
      </c>
      <c r="G5" s="151"/>
    </row>
    <row r="6" spans="1:7" ht="18.75" customHeight="1" x14ac:dyDescent="0.35">
      <c r="A6" s="490"/>
      <c r="B6" s="490"/>
      <c r="C6" s="490"/>
      <c r="D6" s="492"/>
      <c r="E6" s="496"/>
      <c r="F6" s="551"/>
      <c r="G6" s="151"/>
    </row>
    <row r="7" spans="1:7" ht="18.75" customHeight="1" x14ac:dyDescent="0.35">
      <c r="A7" s="155">
        <v>1</v>
      </c>
      <c r="B7" s="20" t="s">
        <v>230</v>
      </c>
      <c r="C7" s="18" t="s">
        <v>231</v>
      </c>
      <c r="D7" s="20" t="s">
        <v>274</v>
      </c>
      <c r="E7" s="236" t="s">
        <v>59</v>
      </c>
      <c r="F7" s="28"/>
      <c r="G7" s="151"/>
    </row>
    <row r="8" spans="1:7" s="8" customFormat="1" ht="18.75" customHeight="1" x14ac:dyDescent="0.35">
      <c r="A8" s="159">
        <v>2</v>
      </c>
      <c r="B8" s="20" t="s">
        <v>204</v>
      </c>
      <c r="C8" s="18" t="s">
        <v>61</v>
      </c>
      <c r="D8" s="20" t="s">
        <v>63</v>
      </c>
      <c r="E8" s="236" t="s">
        <v>64</v>
      </c>
      <c r="F8" s="28">
        <v>43922</v>
      </c>
      <c r="G8" s="161"/>
    </row>
    <row r="9" spans="1:7" ht="24.75" customHeight="1" x14ac:dyDescent="0.35">
      <c r="A9" s="155">
        <v>3</v>
      </c>
      <c r="B9" s="241" t="s">
        <v>300</v>
      </c>
      <c r="C9" s="118" t="s">
        <v>301</v>
      </c>
      <c r="D9" s="48" t="s">
        <v>260</v>
      </c>
      <c r="E9" s="237" t="s">
        <v>67</v>
      </c>
      <c r="F9" s="75">
        <v>44105</v>
      </c>
    </row>
    <row r="10" spans="1:7" ht="22" customHeight="1" x14ac:dyDescent="0.35">
      <c r="A10" s="162">
        <v>4</v>
      </c>
      <c r="B10" s="242" t="s">
        <v>82</v>
      </c>
      <c r="C10" s="27" t="s">
        <v>20</v>
      </c>
      <c r="D10" s="20" t="s">
        <v>11</v>
      </c>
      <c r="E10" s="236" t="s">
        <v>83</v>
      </c>
      <c r="F10" s="123">
        <v>43871</v>
      </c>
    </row>
    <row r="11" spans="1:7" s="8" customFormat="1" ht="22" customHeight="1" x14ac:dyDescent="0.35">
      <c r="A11" s="166">
        <v>5</v>
      </c>
      <c r="B11" s="243" t="s">
        <v>220</v>
      </c>
      <c r="C11" s="77" t="s">
        <v>221</v>
      </c>
      <c r="D11" s="20" t="s">
        <v>222</v>
      </c>
      <c r="E11" s="236" t="s">
        <v>69</v>
      </c>
      <c r="F11" s="28">
        <v>38169</v>
      </c>
    </row>
    <row r="12" spans="1:7" ht="22" customHeight="1" x14ac:dyDescent="0.35">
      <c r="A12" s="170">
        <v>6</v>
      </c>
      <c r="B12" s="243" t="s">
        <v>282</v>
      </c>
      <c r="C12" s="77" t="s">
        <v>283</v>
      </c>
      <c r="D12" s="20" t="s">
        <v>222</v>
      </c>
      <c r="E12" s="236" t="s">
        <v>79</v>
      </c>
      <c r="F12" s="28"/>
    </row>
    <row r="13" spans="1:7" ht="22" customHeight="1" x14ac:dyDescent="0.35">
      <c r="A13" s="170">
        <v>7</v>
      </c>
      <c r="B13" s="243" t="s">
        <v>276</v>
      </c>
      <c r="C13" s="18" t="s">
        <v>277</v>
      </c>
      <c r="D13" s="20" t="s">
        <v>255</v>
      </c>
      <c r="E13" s="236" t="s">
        <v>13</v>
      </c>
      <c r="F13" s="40" t="s">
        <v>275</v>
      </c>
      <c r="G13" s="151"/>
    </row>
    <row r="14" spans="1:7" ht="22" customHeight="1" x14ac:dyDescent="0.35">
      <c r="A14" s="183">
        <v>8</v>
      </c>
      <c r="B14" s="244" t="s">
        <v>305</v>
      </c>
      <c r="C14" s="129" t="s">
        <v>306</v>
      </c>
      <c r="D14" s="132" t="s">
        <v>222</v>
      </c>
      <c r="E14" s="238" t="s">
        <v>14</v>
      </c>
      <c r="F14" s="135" t="s">
        <v>262</v>
      </c>
      <c r="G14" s="151"/>
    </row>
    <row r="15" spans="1:7" ht="22" customHeight="1" x14ac:dyDescent="0.35">
      <c r="A15" s="183">
        <v>9</v>
      </c>
      <c r="B15" s="243" t="s">
        <v>205</v>
      </c>
      <c r="C15" s="18" t="s">
        <v>84</v>
      </c>
      <c r="D15" s="20" t="s">
        <v>183</v>
      </c>
      <c r="E15" s="236" t="s">
        <v>159</v>
      </c>
      <c r="F15" s="28">
        <v>44287</v>
      </c>
      <c r="G15" s="151"/>
    </row>
    <row r="16" spans="1:7" ht="22" customHeight="1" x14ac:dyDescent="0.35">
      <c r="A16" s="183">
        <v>10</v>
      </c>
      <c r="B16" s="243" t="s">
        <v>73</v>
      </c>
      <c r="C16" s="18" t="s">
        <v>5</v>
      </c>
      <c r="D16" s="20" t="s">
        <v>255</v>
      </c>
      <c r="E16" s="236" t="s">
        <v>136</v>
      </c>
      <c r="F16" s="75">
        <v>44835</v>
      </c>
      <c r="G16" s="151"/>
    </row>
    <row r="17" spans="1:7" ht="22" customHeight="1" x14ac:dyDescent="0.35">
      <c r="A17" s="183">
        <v>11</v>
      </c>
      <c r="B17" s="243" t="s">
        <v>253</v>
      </c>
      <c r="C17" s="18" t="s">
        <v>254</v>
      </c>
      <c r="D17" s="20" t="s">
        <v>255</v>
      </c>
      <c r="E17" s="236" t="s">
        <v>132</v>
      </c>
      <c r="F17" s="73">
        <v>44287</v>
      </c>
      <c r="G17" s="151"/>
    </row>
    <row r="18" spans="1:7" ht="22" customHeight="1" x14ac:dyDescent="0.35">
      <c r="A18" s="183">
        <v>12</v>
      </c>
      <c r="B18" s="243" t="s">
        <v>151</v>
      </c>
      <c r="C18" s="18" t="s">
        <v>133</v>
      </c>
      <c r="D18" s="20" t="s">
        <v>11</v>
      </c>
      <c r="E18" s="236" t="s">
        <v>134</v>
      </c>
      <c r="F18" s="28">
        <v>44287</v>
      </c>
      <c r="G18" s="151"/>
    </row>
    <row r="19" spans="1:7" ht="22" customHeight="1" x14ac:dyDescent="0.35">
      <c r="A19" s="193">
        <v>13</v>
      </c>
      <c r="B19" s="242" t="s">
        <v>18</v>
      </c>
      <c r="C19" s="27" t="s">
        <v>23</v>
      </c>
      <c r="D19" s="20" t="s">
        <v>197</v>
      </c>
      <c r="E19" s="236" t="s">
        <v>99</v>
      </c>
      <c r="F19" s="28">
        <v>44652</v>
      </c>
      <c r="G19" s="151"/>
    </row>
    <row r="20" spans="1:7" ht="22" customHeight="1" x14ac:dyDescent="0.35">
      <c r="A20" s="193">
        <v>14</v>
      </c>
      <c r="B20" s="242" t="s">
        <v>225</v>
      </c>
      <c r="C20" s="78" t="s">
        <v>226</v>
      </c>
      <c r="D20" s="20" t="s">
        <v>227</v>
      </c>
      <c r="E20" s="236" t="s">
        <v>148</v>
      </c>
      <c r="F20" s="28">
        <v>42826</v>
      </c>
      <c r="G20" s="151"/>
    </row>
    <row r="21" spans="1:7" ht="22" customHeight="1" x14ac:dyDescent="0.35">
      <c r="A21" s="170">
        <v>15</v>
      </c>
      <c r="B21" s="243" t="s">
        <v>245</v>
      </c>
      <c r="C21" s="77" t="s">
        <v>246</v>
      </c>
      <c r="D21" s="20" t="s">
        <v>247</v>
      </c>
      <c r="E21" s="236" t="s">
        <v>129</v>
      </c>
      <c r="F21" s="28">
        <v>45017</v>
      </c>
      <c r="G21" s="151"/>
    </row>
    <row r="22" spans="1:7" ht="22" customHeight="1" x14ac:dyDescent="0.35">
      <c r="A22" s="170">
        <v>16</v>
      </c>
      <c r="B22" s="243" t="s">
        <v>242</v>
      </c>
      <c r="C22" s="18" t="s">
        <v>243</v>
      </c>
      <c r="D22" s="20" t="s">
        <v>216</v>
      </c>
      <c r="E22" s="236" t="s">
        <v>160</v>
      </c>
      <c r="F22" s="74"/>
      <c r="G22" s="151"/>
    </row>
    <row r="23" spans="1:7" ht="22" customHeight="1" x14ac:dyDescent="0.35">
      <c r="A23" s="170">
        <v>17</v>
      </c>
      <c r="B23" s="242" t="s">
        <v>110</v>
      </c>
      <c r="C23" s="27" t="s">
        <v>22</v>
      </c>
      <c r="D23" s="15" t="s">
        <v>12</v>
      </c>
      <c r="E23" s="236" t="s">
        <v>111</v>
      </c>
      <c r="F23" s="28">
        <v>44652</v>
      </c>
      <c r="G23" s="151"/>
    </row>
    <row r="24" spans="1:7" ht="22" customHeight="1" x14ac:dyDescent="0.35">
      <c r="A24" s="170">
        <v>18</v>
      </c>
      <c r="B24" s="243" t="s">
        <v>267</v>
      </c>
      <c r="C24" s="27" t="s">
        <v>263</v>
      </c>
      <c r="D24" s="15" t="s">
        <v>127</v>
      </c>
      <c r="E24" s="236" t="s">
        <v>15</v>
      </c>
      <c r="F24" s="28" t="s">
        <v>265</v>
      </c>
      <c r="G24" s="151"/>
    </row>
    <row r="25" spans="1:7" ht="22" customHeight="1" x14ac:dyDescent="0.35">
      <c r="A25" s="170">
        <v>19</v>
      </c>
      <c r="B25" s="243" t="s">
        <v>86</v>
      </c>
      <c r="C25" s="18" t="s">
        <v>6</v>
      </c>
      <c r="D25" s="20" t="s">
        <v>12</v>
      </c>
      <c r="E25" s="236" t="s">
        <v>158</v>
      </c>
      <c r="F25" s="73">
        <v>43739</v>
      </c>
      <c r="G25" s="151"/>
    </row>
    <row r="26" spans="1:7" ht="22" customHeight="1" x14ac:dyDescent="0.35">
      <c r="A26" s="170">
        <v>20</v>
      </c>
      <c r="B26" s="243" t="s">
        <v>92</v>
      </c>
      <c r="C26" s="27" t="s">
        <v>7</v>
      </c>
      <c r="D26" s="15" t="s">
        <v>90</v>
      </c>
      <c r="E26" s="236" t="s">
        <v>93</v>
      </c>
      <c r="F26" s="123">
        <v>43922</v>
      </c>
      <c r="G26" s="151"/>
    </row>
    <row r="27" spans="1:7" ht="22" customHeight="1" x14ac:dyDescent="0.35">
      <c r="A27" s="170">
        <v>21</v>
      </c>
      <c r="B27" s="243" t="s">
        <v>128</v>
      </c>
      <c r="C27" s="27" t="s">
        <v>8</v>
      </c>
      <c r="D27" s="15" t="s">
        <v>90</v>
      </c>
      <c r="E27" s="236" t="s">
        <v>16</v>
      </c>
      <c r="F27" s="123">
        <v>43922</v>
      </c>
      <c r="G27" s="151"/>
    </row>
    <row r="28" spans="1:7" ht="22" customHeight="1" x14ac:dyDescent="0.35">
      <c r="A28" s="170">
        <v>22</v>
      </c>
      <c r="B28" s="242" t="s">
        <v>102</v>
      </c>
      <c r="C28" s="27" t="s">
        <v>21</v>
      </c>
      <c r="D28" s="20" t="s">
        <v>12</v>
      </c>
      <c r="E28" s="236" t="s">
        <v>194</v>
      </c>
      <c r="F28" s="28">
        <v>44652</v>
      </c>
      <c r="G28" s="151"/>
    </row>
    <row r="29" spans="1:7" ht="22" customHeight="1" x14ac:dyDescent="0.35">
      <c r="A29" s="170">
        <v>23</v>
      </c>
      <c r="B29" s="242" t="s">
        <v>130</v>
      </c>
      <c r="C29" s="27" t="s">
        <v>9</v>
      </c>
      <c r="D29" s="20" t="s">
        <v>12</v>
      </c>
      <c r="E29" s="236" t="s">
        <v>17</v>
      </c>
      <c r="F29" s="122">
        <v>43922</v>
      </c>
      <c r="G29" s="151"/>
    </row>
    <row r="30" spans="1:7" ht="22" customHeight="1" x14ac:dyDescent="0.35">
      <c r="A30" s="217">
        <v>24</v>
      </c>
      <c r="B30" s="243" t="s">
        <v>202</v>
      </c>
      <c r="C30" s="18" t="s">
        <v>10</v>
      </c>
      <c r="D30" s="20" t="s">
        <v>12</v>
      </c>
      <c r="E30" s="236" t="s">
        <v>107</v>
      </c>
      <c r="F30" s="28">
        <v>44470</v>
      </c>
      <c r="G30" s="151"/>
    </row>
    <row r="31" spans="1:7" ht="22" customHeight="1" x14ac:dyDescent="0.35">
      <c r="A31" s="170">
        <v>25</v>
      </c>
      <c r="B31" s="242" t="s">
        <v>113</v>
      </c>
      <c r="C31" s="27" t="s">
        <v>30</v>
      </c>
      <c r="D31" s="20" t="s">
        <v>12</v>
      </c>
      <c r="E31" s="236" t="s">
        <v>137</v>
      </c>
      <c r="F31" s="28">
        <v>44652</v>
      </c>
    </row>
    <row r="32" spans="1:7" ht="22" customHeight="1" x14ac:dyDescent="0.35">
      <c r="A32" s="217">
        <v>26</v>
      </c>
      <c r="B32" s="242" t="s">
        <v>118</v>
      </c>
      <c r="C32" s="27" t="s">
        <v>24</v>
      </c>
      <c r="D32" s="20" t="s">
        <v>12</v>
      </c>
      <c r="E32" s="236" t="s">
        <v>252</v>
      </c>
      <c r="F32" s="28">
        <v>44652</v>
      </c>
    </row>
    <row r="33" spans="1:7" ht="22" customHeight="1" x14ac:dyDescent="0.35">
      <c r="A33" s="170">
        <v>27</v>
      </c>
      <c r="B33" s="245" t="s">
        <v>271</v>
      </c>
      <c r="C33" s="98" t="s">
        <v>272</v>
      </c>
      <c r="D33" s="100"/>
      <c r="E33" s="239" t="s">
        <v>315</v>
      </c>
      <c r="F33" s="108"/>
      <c r="G33" s="151"/>
    </row>
    <row r="34" spans="1:7" ht="22" customHeight="1" x14ac:dyDescent="0.35">
      <c r="A34" s="170">
        <v>28</v>
      </c>
      <c r="B34" s="243" t="s">
        <v>135</v>
      </c>
      <c r="C34" s="18" t="s">
        <v>27</v>
      </c>
      <c r="D34" s="20" t="s">
        <v>215</v>
      </c>
      <c r="E34" s="236" t="s">
        <v>29</v>
      </c>
      <c r="F34" s="76">
        <v>45017</v>
      </c>
      <c r="G34" s="151"/>
    </row>
    <row r="35" spans="1:7" ht="22" customHeight="1" x14ac:dyDescent="0.35">
      <c r="A35" s="166">
        <v>29</v>
      </c>
      <c r="B35" s="243" t="s">
        <v>314</v>
      </c>
      <c r="C35" s="18" t="s">
        <v>313</v>
      </c>
      <c r="D35" s="20" t="s">
        <v>90</v>
      </c>
      <c r="E35" s="236" t="s">
        <v>28</v>
      </c>
      <c r="F35" s="28">
        <v>44835</v>
      </c>
      <c r="G35" s="151"/>
    </row>
    <row r="36" spans="1:7" ht="22" customHeight="1" x14ac:dyDescent="0.35">
      <c r="A36" s="170">
        <v>30</v>
      </c>
      <c r="B36" s="243" t="s">
        <v>289</v>
      </c>
      <c r="C36" s="18" t="s">
        <v>290</v>
      </c>
      <c r="D36" s="20" t="s">
        <v>215</v>
      </c>
      <c r="E36" s="236" t="s">
        <v>138</v>
      </c>
      <c r="F36" s="74">
        <v>45017</v>
      </c>
      <c r="G36" s="151"/>
    </row>
    <row r="37" spans="1:7" ht="22" customHeight="1" x14ac:dyDescent="0.35">
      <c r="A37" s="166">
        <v>31</v>
      </c>
      <c r="B37" s="178" t="s">
        <v>203</v>
      </c>
      <c r="C37" s="27" t="s">
        <v>26</v>
      </c>
      <c r="D37" s="27" t="s">
        <v>234</v>
      </c>
      <c r="E37" s="240" t="s">
        <v>119</v>
      </c>
      <c r="F37" s="60">
        <v>44470</v>
      </c>
      <c r="G37" s="151"/>
    </row>
    <row r="38" spans="1:7" ht="22" customHeight="1" x14ac:dyDescent="0.35">
      <c r="A38" s="166">
        <v>32</v>
      </c>
      <c r="B38" s="246" t="s">
        <v>123</v>
      </c>
      <c r="C38" s="45" t="s">
        <v>124</v>
      </c>
      <c r="D38" s="48" t="s">
        <v>131</v>
      </c>
      <c r="E38" s="237" t="s">
        <v>138</v>
      </c>
      <c r="F38" s="55">
        <v>44652</v>
      </c>
      <c r="G38" s="151"/>
    </row>
    <row r="39" spans="1:7" ht="22" customHeight="1" x14ac:dyDescent="0.35">
      <c r="A39" s="166">
        <v>33</v>
      </c>
      <c r="B39" s="242" t="s">
        <v>19</v>
      </c>
      <c r="C39" s="27" t="s">
        <v>25</v>
      </c>
      <c r="D39" s="20" t="s">
        <v>169</v>
      </c>
      <c r="E39" s="236" t="s">
        <v>170</v>
      </c>
      <c r="F39" s="55">
        <v>44470</v>
      </c>
      <c r="G39" s="151"/>
    </row>
    <row r="40" spans="1:7" ht="22" customHeight="1" x14ac:dyDescent="0.35">
      <c r="A40" s="166">
        <v>34</v>
      </c>
      <c r="B40" s="178" t="s">
        <v>236</v>
      </c>
      <c r="C40" s="27" t="s">
        <v>237</v>
      </c>
      <c r="D40" s="48" t="s">
        <v>201</v>
      </c>
      <c r="E40" s="240" t="s">
        <v>138</v>
      </c>
      <c r="F40" s="60"/>
      <c r="G40" s="151"/>
    </row>
    <row r="41" spans="1:7" ht="22" customHeight="1" x14ac:dyDescent="0.35">
      <c r="A41" s="166">
        <v>35</v>
      </c>
      <c r="B41" s="242" t="s">
        <v>238</v>
      </c>
      <c r="C41" s="27" t="s">
        <v>239</v>
      </c>
      <c r="D41" s="48" t="s">
        <v>201</v>
      </c>
      <c r="E41" s="237" t="s">
        <v>138</v>
      </c>
      <c r="F41" s="55"/>
      <c r="G41" s="151"/>
    </row>
    <row r="42" spans="1:7" ht="22" customHeight="1" x14ac:dyDescent="0.35">
      <c r="A42" s="224"/>
      <c r="B42" s="225"/>
      <c r="C42" s="226"/>
      <c r="D42" s="226"/>
      <c r="F42" s="151"/>
      <c r="G42" s="151"/>
    </row>
    <row r="43" spans="1:7" ht="22" customHeight="1" x14ac:dyDescent="0.35">
      <c r="A43" s="224"/>
      <c r="B43" s="225"/>
      <c r="C43" s="226"/>
      <c r="D43" s="226"/>
      <c r="F43" s="151"/>
      <c r="G43" s="151"/>
    </row>
    <row r="44" spans="1:7" ht="15.5" x14ac:dyDescent="0.35">
      <c r="A44" s="4"/>
      <c r="B44" s="497"/>
      <c r="C44" s="497"/>
      <c r="D44" s="497" t="s">
        <v>392</v>
      </c>
      <c r="E44" s="497"/>
      <c r="F44" s="497"/>
      <c r="G44" s="151"/>
    </row>
    <row r="45" spans="1:7" ht="15.5" x14ac:dyDescent="0.35">
      <c r="A45" s="4"/>
      <c r="B45" s="498"/>
      <c r="C45" s="498"/>
      <c r="D45" s="498" t="s">
        <v>393</v>
      </c>
      <c r="E45" s="498"/>
      <c r="F45" s="498"/>
      <c r="G45" s="151"/>
    </row>
    <row r="46" spans="1:7" ht="18.75" customHeight="1" x14ac:dyDescent="0.35">
      <c r="A46" s="4"/>
      <c r="B46" s="482"/>
      <c r="C46" s="482"/>
      <c r="D46" s="482" t="s">
        <v>394</v>
      </c>
      <c r="E46" s="482"/>
      <c r="F46" s="482"/>
      <c r="G46" s="151"/>
    </row>
    <row r="47" spans="1:7" ht="15.75" customHeight="1" x14ac:dyDescent="0.35">
      <c r="A47" s="4"/>
      <c r="B47" s="4"/>
      <c r="C47" s="4"/>
      <c r="D47" s="4"/>
      <c r="E47" s="4"/>
      <c r="F47" s="4"/>
      <c r="G47" s="151"/>
    </row>
    <row r="48" spans="1:7" ht="15.5" x14ac:dyDescent="0.35">
      <c r="A48" s="4"/>
      <c r="B48" s="483"/>
      <c r="C48" s="483"/>
      <c r="D48" s="483"/>
      <c r="E48" s="483"/>
      <c r="F48" s="247"/>
      <c r="G48" s="151"/>
    </row>
    <row r="49" spans="1:7" ht="15.5" x14ac:dyDescent="0.35">
      <c r="A49" s="4"/>
      <c r="B49" s="482"/>
      <c r="C49" s="482"/>
      <c r="D49" s="482"/>
      <c r="E49" s="482"/>
      <c r="F49" s="4"/>
      <c r="G49" s="151"/>
    </row>
    <row r="50" spans="1:7" ht="19.5" customHeight="1" x14ac:dyDescent="0.35">
      <c r="A50" s="4"/>
      <c r="B50" s="483"/>
      <c r="C50" s="483"/>
      <c r="D50" s="483" t="s">
        <v>300</v>
      </c>
      <c r="E50" s="483"/>
      <c r="F50" s="483"/>
      <c r="G50" s="151"/>
    </row>
    <row r="51" spans="1:7" ht="15.5" x14ac:dyDescent="0.35">
      <c r="A51" s="6"/>
      <c r="B51" s="482"/>
      <c r="C51" s="482"/>
      <c r="D51" s="482" t="s">
        <v>241</v>
      </c>
      <c r="E51" s="482"/>
      <c r="F51" s="482"/>
      <c r="G51" s="151"/>
    </row>
    <row r="52" spans="1:7" ht="20.25" customHeight="1" x14ac:dyDescent="0.35">
      <c r="A52" s="6"/>
      <c r="B52" s="6"/>
      <c r="C52" s="6"/>
      <c r="D52" s="234"/>
      <c r="F52" s="151"/>
      <c r="G52" s="151"/>
    </row>
  </sheetData>
  <mergeCells count="22">
    <mergeCell ref="D46:F46"/>
    <mergeCell ref="D50:F50"/>
    <mergeCell ref="D51:F51"/>
    <mergeCell ref="D48:E48"/>
    <mergeCell ref="D49:E49"/>
    <mergeCell ref="D44:F44"/>
    <mergeCell ref="D45:F45"/>
    <mergeCell ref="E5:E6"/>
    <mergeCell ref="A1:E1"/>
    <mergeCell ref="A2:E2"/>
    <mergeCell ref="F5:F6"/>
    <mergeCell ref="A5:A6"/>
    <mergeCell ref="B5:B6"/>
    <mergeCell ref="C5:C6"/>
    <mergeCell ref="D5:D6"/>
    <mergeCell ref="B48:C48"/>
    <mergeCell ref="B49:C49"/>
    <mergeCell ref="B50:C50"/>
    <mergeCell ref="B51:C51"/>
    <mergeCell ref="B44:C44"/>
    <mergeCell ref="B45:C45"/>
    <mergeCell ref="B46:C46"/>
  </mergeCells>
  <pageMargins left="0.70866141732283472" right="0.70866141732283472" top="0.74803149606299213" bottom="0.74803149606299213" header="0.31496062992125984" footer="0.31496062992125984"/>
  <pageSetup paperSize="5" scale="75" orientation="portrait" horizontalDpi="360" verticalDpi="360" r:id="rId1"/>
  <colBreaks count="1" manualBreakCount="1">
    <brk id="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4"/>
  <sheetViews>
    <sheetView topLeftCell="A4" workbookViewId="0">
      <selection activeCell="B4" sqref="B4:C4"/>
    </sheetView>
  </sheetViews>
  <sheetFormatPr defaultRowHeight="14.5" x14ac:dyDescent="0.35"/>
  <cols>
    <col min="1" max="2" width="6" style="235" customWidth="1"/>
    <col min="3" max="3" width="27.26953125" style="331" customWidth="1"/>
    <col min="4" max="4" width="30.54296875" customWidth="1"/>
    <col min="5" max="6" width="32.26953125" customWidth="1"/>
  </cols>
  <sheetData>
    <row r="1" spans="1:6" x14ac:dyDescent="0.35">
      <c r="A1" s="566" t="s">
        <v>555</v>
      </c>
      <c r="B1" s="566"/>
      <c r="C1" s="566"/>
      <c r="D1" s="566"/>
      <c r="E1" s="566"/>
      <c r="F1" s="566"/>
    </row>
    <row r="2" spans="1:6" x14ac:dyDescent="0.35">
      <c r="A2" s="566"/>
      <c r="B2" s="566"/>
      <c r="C2" s="566"/>
      <c r="D2" s="566"/>
      <c r="E2" s="566"/>
      <c r="F2" s="566"/>
    </row>
    <row r="3" spans="1:6" x14ac:dyDescent="0.35">
      <c r="A3" s="308"/>
      <c r="B3" s="308"/>
      <c r="C3" s="309"/>
      <c r="D3" s="310"/>
      <c r="E3" s="310"/>
      <c r="F3" s="310"/>
    </row>
    <row r="4" spans="1:6" x14ac:dyDescent="0.35">
      <c r="A4" s="311" t="s">
        <v>0</v>
      </c>
      <c r="B4" s="567" t="s">
        <v>418</v>
      </c>
      <c r="C4" s="568"/>
      <c r="D4" s="311" t="s">
        <v>419</v>
      </c>
      <c r="E4" s="311" t="s">
        <v>420</v>
      </c>
      <c r="F4" s="311" t="s">
        <v>421</v>
      </c>
    </row>
    <row r="5" spans="1:6" ht="25" customHeight="1" x14ac:dyDescent="0.35">
      <c r="A5" s="312">
        <v>1</v>
      </c>
      <c r="B5" s="554" t="s">
        <v>422</v>
      </c>
      <c r="C5" s="555"/>
      <c r="D5" s="313" t="s">
        <v>423</v>
      </c>
      <c r="E5" s="314" t="s">
        <v>424</v>
      </c>
      <c r="F5" s="314" t="s">
        <v>425</v>
      </c>
    </row>
    <row r="6" spans="1:6" ht="25" customHeight="1" x14ac:dyDescent="0.35">
      <c r="A6" s="312">
        <v>2</v>
      </c>
      <c r="B6" s="554" t="s">
        <v>426</v>
      </c>
      <c r="C6" s="555"/>
      <c r="D6" s="313" t="s">
        <v>427</v>
      </c>
      <c r="E6" s="314" t="s">
        <v>428</v>
      </c>
      <c r="F6" s="314" t="s">
        <v>428</v>
      </c>
    </row>
    <row r="7" spans="1:6" ht="25" customHeight="1" x14ac:dyDescent="0.35">
      <c r="A7" s="312">
        <v>3</v>
      </c>
      <c r="B7" s="552" t="s">
        <v>429</v>
      </c>
      <c r="C7" s="553"/>
      <c r="D7" s="315" t="s">
        <v>430</v>
      </c>
      <c r="E7" s="316" t="s">
        <v>425</v>
      </c>
      <c r="F7" s="316" t="s">
        <v>424</v>
      </c>
    </row>
    <row r="8" spans="1:6" ht="25" customHeight="1" x14ac:dyDescent="0.35">
      <c r="A8" s="312">
        <v>4</v>
      </c>
      <c r="B8" s="552" t="s">
        <v>431</v>
      </c>
      <c r="C8" s="553"/>
      <c r="D8" s="315" t="s">
        <v>432</v>
      </c>
      <c r="E8" s="316" t="s">
        <v>433</v>
      </c>
      <c r="F8" s="314" t="s">
        <v>434</v>
      </c>
    </row>
    <row r="9" spans="1:6" ht="25" customHeight="1" x14ac:dyDescent="0.35">
      <c r="A9" s="312">
        <v>5</v>
      </c>
      <c r="B9" s="564" t="s">
        <v>435</v>
      </c>
      <c r="C9" s="565"/>
      <c r="D9" s="313" t="s">
        <v>436</v>
      </c>
      <c r="E9" s="314" t="s">
        <v>437</v>
      </c>
      <c r="F9" s="314" t="s">
        <v>437</v>
      </c>
    </row>
    <row r="10" spans="1:6" ht="25" customHeight="1" x14ac:dyDescent="0.35">
      <c r="A10" s="312">
        <v>6</v>
      </c>
      <c r="B10" s="554" t="s">
        <v>438</v>
      </c>
      <c r="C10" s="555"/>
      <c r="D10" s="313" t="s">
        <v>439</v>
      </c>
      <c r="E10" s="314" t="s">
        <v>440</v>
      </c>
      <c r="F10" s="314" t="s">
        <v>440</v>
      </c>
    </row>
    <row r="11" spans="1:6" ht="25" customHeight="1" x14ac:dyDescent="0.35">
      <c r="A11" s="312">
        <v>7</v>
      </c>
      <c r="B11" s="554" t="s">
        <v>441</v>
      </c>
      <c r="C11" s="555"/>
      <c r="D11" s="313" t="s">
        <v>442</v>
      </c>
      <c r="E11" s="314" t="s">
        <v>440</v>
      </c>
      <c r="F11" s="314" t="s">
        <v>440</v>
      </c>
    </row>
    <row r="12" spans="1:6" ht="25" customHeight="1" x14ac:dyDescent="0.35">
      <c r="A12" s="312">
        <v>8</v>
      </c>
      <c r="B12" s="554" t="s">
        <v>443</v>
      </c>
      <c r="C12" s="555"/>
      <c r="D12" s="313" t="s">
        <v>444</v>
      </c>
      <c r="E12" s="314" t="s">
        <v>440</v>
      </c>
      <c r="F12" s="314" t="s">
        <v>440</v>
      </c>
    </row>
    <row r="13" spans="1:6" ht="25" customHeight="1" x14ac:dyDescent="0.35">
      <c r="A13" s="312">
        <v>9</v>
      </c>
      <c r="B13" s="554" t="s">
        <v>445</v>
      </c>
      <c r="C13" s="555"/>
      <c r="D13" s="313" t="s">
        <v>446</v>
      </c>
      <c r="E13" s="317" t="s">
        <v>447</v>
      </c>
      <c r="F13" s="317" t="s">
        <v>447</v>
      </c>
    </row>
    <row r="14" spans="1:6" ht="25" customHeight="1" x14ac:dyDescent="0.35">
      <c r="A14" s="312">
        <v>10</v>
      </c>
      <c r="B14" s="554" t="s">
        <v>448</v>
      </c>
      <c r="C14" s="555"/>
      <c r="D14" s="313" t="s">
        <v>449</v>
      </c>
      <c r="E14" s="318" t="s">
        <v>450</v>
      </c>
      <c r="F14" s="318" t="s">
        <v>450</v>
      </c>
    </row>
    <row r="15" spans="1:6" ht="25" customHeight="1" x14ac:dyDescent="0.35">
      <c r="A15" s="312">
        <v>11</v>
      </c>
      <c r="B15" s="554" t="s">
        <v>451</v>
      </c>
      <c r="C15" s="555"/>
      <c r="D15" s="313" t="s">
        <v>452</v>
      </c>
      <c r="E15" s="318" t="s">
        <v>453</v>
      </c>
      <c r="F15" s="318" t="s">
        <v>453</v>
      </c>
    </row>
    <row r="16" spans="1:6" ht="25" customHeight="1" x14ac:dyDescent="0.35">
      <c r="A16" s="312">
        <v>12</v>
      </c>
      <c r="B16" s="552" t="s">
        <v>454</v>
      </c>
      <c r="C16" s="553"/>
      <c r="D16" s="315" t="s">
        <v>455</v>
      </c>
      <c r="E16" s="319" t="s">
        <v>456</v>
      </c>
      <c r="F16" s="319" t="s">
        <v>456</v>
      </c>
    </row>
    <row r="17" spans="1:6" ht="25" customHeight="1" x14ac:dyDescent="0.35">
      <c r="A17" s="312">
        <v>13</v>
      </c>
      <c r="B17" s="552" t="s">
        <v>457</v>
      </c>
      <c r="C17" s="553"/>
      <c r="D17" s="315" t="s">
        <v>458</v>
      </c>
      <c r="E17" s="319" t="s">
        <v>456</v>
      </c>
      <c r="F17" s="319" t="s">
        <v>456</v>
      </c>
    </row>
    <row r="18" spans="1:6" ht="25" customHeight="1" x14ac:dyDescent="0.35">
      <c r="A18" s="312">
        <v>14</v>
      </c>
      <c r="B18" s="556" t="s">
        <v>459</v>
      </c>
      <c r="C18" s="557"/>
      <c r="D18" s="320" t="s">
        <v>460</v>
      </c>
      <c r="E18" s="319" t="s">
        <v>456</v>
      </c>
      <c r="F18" s="319" t="s">
        <v>456</v>
      </c>
    </row>
    <row r="19" spans="1:6" ht="25" customHeight="1" x14ac:dyDescent="0.35">
      <c r="A19" s="312">
        <v>15</v>
      </c>
      <c r="B19" s="552" t="s">
        <v>461</v>
      </c>
      <c r="C19" s="553"/>
      <c r="D19" s="315" t="s">
        <v>462</v>
      </c>
      <c r="E19" s="316" t="s">
        <v>456</v>
      </c>
      <c r="F19" s="316" t="s">
        <v>456</v>
      </c>
    </row>
    <row r="20" spans="1:6" ht="25" customHeight="1" x14ac:dyDescent="0.35">
      <c r="A20" s="312">
        <v>16</v>
      </c>
      <c r="B20" s="552" t="s">
        <v>463</v>
      </c>
      <c r="C20" s="553"/>
      <c r="D20" s="315" t="s">
        <v>464</v>
      </c>
      <c r="E20" s="316" t="s">
        <v>456</v>
      </c>
      <c r="F20" s="316" t="s">
        <v>456</v>
      </c>
    </row>
    <row r="21" spans="1:6" ht="25" customHeight="1" x14ac:dyDescent="0.35">
      <c r="A21" s="312">
        <v>17</v>
      </c>
      <c r="B21" s="552" t="s">
        <v>465</v>
      </c>
      <c r="C21" s="553"/>
      <c r="D21" s="315" t="s">
        <v>466</v>
      </c>
      <c r="E21" s="316" t="s">
        <v>456</v>
      </c>
      <c r="F21" s="316" t="s">
        <v>456</v>
      </c>
    </row>
    <row r="22" spans="1:6" ht="25" customHeight="1" x14ac:dyDescent="0.35">
      <c r="A22" s="312">
        <v>18</v>
      </c>
      <c r="B22" s="556" t="s">
        <v>467</v>
      </c>
      <c r="C22" s="557"/>
      <c r="D22" s="320" t="s">
        <v>468</v>
      </c>
      <c r="E22" s="319" t="s">
        <v>469</v>
      </c>
      <c r="F22" s="316" t="s">
        <v>456</v>
      </c>
    </row>
    <row r="23" spans="1:6" ht="25" customHeight="1" x14ac:dyDescent="0.35">
      <c r="A23" s="312">
        <v>19</v>
      </c>
      <c r="B23" s="552" t="s">
        <v>470</v>
      </c>
      <c r="C23" s="553"/>
      <c r="D23" s="315" t="s">
        <v>471</v>
      </c>
      <c r="E23" s="316" t="s">
        <v>456</v>
      </c>
      <c r="F23" s="316" t="s">
        <v>456</v>
      </c>
    </row>
    <row r="24" spans="1:6" ht="25" customHeight="1" x14ac:dyDescent="0.35">
      <c r="A24" s="312">
        <v>20</v>
      </c>
      <c r="B24" s="552" t="s">
        <v>472</v>
      </c>
      <c r="C24" s="553"/>
      <c r="D24" s="315" t="s">
        <v>473</v>
      </c>
      <c r="E24" s="316" t="s">
        <v>456</v>
      </c>
      <c r="F24" s="316" t="s">
        <v>456</v>
      </c>
    </row>
    <row r="25" spans="1:6" ht="25" customHeight="1" x14ac:dyDescent="0.35">
      <c r="A25" s="312">
        <v>21</v>
      </c>
      <c r="B25" s="560" t="s">
        <v>474</v>
      </c>
      <c r="C25" s="561"/>
      <c r="D25" s="321" t="s">
        <v>475</v>
      </c>
      <c r="E25" s="316" t="s">
        <v>456</v>
      </c>
      <c r="F25" s="316" t="s">
        <v>456</v>
      </c>
    </row>
    <row r="26" spans="1:6" ht="25" customHeight="1" x14ac:dyDescent="0.35">
      <c r="A26" s="312">
        <v>22</v>
      </c>
      <c r="B26" s="552" t="s">
        <v>476</v>
      </c>
      <c r="C26" s="553"/>
      <c r="D26" s="315" t="s">
        <v>477</v>
      </c>
      <c r="E26" s="316" t="s">
        <v>456</v>
      </c>
      <c r="F26" s="316" t="s">
        <v>456</v>
      </c>
    </row>
    <row r="27" spans="1:6" ht="25" customHeight="1" x14ac:dyDescent="0.35">
      <c r="A27" s="322">
        <v>23</v>
      </c>
      <c r="B27" s="558" t="s">
        <v>478</v>
      </c>
      <c r="C27" s="559"/>
      <c r="D27" s="323" t="s">
        <v>479</v>
      </c>
      <c r="E27" s="324"/>
      <c r="F27" s="324" t="s">
        <v>456</v>
      </c>
    </row>
    <row r="28" spans="1:6" ht="25" customHeight="1" x14ac:dyDescent="0.35">
      <c r="A28" s="322">
        <v>24</v>
      </c>
      <c r="B28" s="558" t="s">
        <v>480</v>
      </c>
      <c r="C28" s="559"/>
      <c r="D28" s="323" t="s">
        <v>481</v>
      </c>
      <c r="E28" s="324"/>
      <c r="F28" s="324" t="s">
        <v>456</v>
      </c>
    </row>
    <row r="29" spans="1:6" ht="25" customHeight="1" x14ac:dyDescent="0.35">
      <c r="A29" s="312">
        <v>25</v>
      </c>
      <c r="B29" s="554" t="s">
        <v>482</v>
      </c>
      <c r="C29" s="555"/>
      <c r="D29" s="313" t="s">
        <v>483</v>
      </c>
      <c r="E29" s="314" t="s">
        <v>434</v>
      </c>
      <c r="F29" s="314" t="s">
        <v>484</v>
      </c>
    </row>
    <row r="30" spans="1:6" ht="25" customHeight="1" x14ac:dyDescent="0.35">
      <c r="A30" s="312">
        <v>26</v>
      </c>
      <c r="B30" s="554" t="s">
        <v>485</v>
      </c>
      <c r="C30" s="555"/>
      <c r="D30" s="313" t="s">
        <v>486</v>
      </c>
      <c r="E30" s="314" t="s">
        <v>484</v>
      </c>
      <c r="F30" s="314" t="s">
        <v>484</v>
      </c>
    </row>
    <row r="31" spans="1:6" ht="25" customHeight="1" x14ac:dyDescent="0.35">
      <c r="A31" s="312">
        <v>27</v>
      </c>
      <c r="B31" s="554" t="s">
        <v>487</v>
      </c>
      <c r="C31" s="555"/>
      <c r="D31" s="313" t="s">
        <v>488</v>
      </c>
      <c r="E31" s="314" t="s">
        <v>484</v>
      </c>
      <c r="F31" s="314" t="s">
        <v>484</v>
      </c>
    </row>
    <row r="32" spans="1:6" ht="25" customHeight="1" x14ac:dyDescent="0.35">
      <c r="A32" s="312">
        <v>28</v>
      </c>
      <c r="B32" s="552" t="s">
        <v>489</v>
      </c>
      <c r="C32" s="553"/>
      <c r="D32" s="315" t="s">
        <v>490</v>
      </c>
      <c r="E32" s="316" t="s">
        <v>491</v>
      </c>
      <c r="F32" s="314" t="s">
        <v>484</v>
      </c>
    </row>
    <row r="33" spans="1:6" ht="25" customHeight="1" x14ac:dyDescent="0.35">
      <c r="A33" s="312">
        <v>29</v>
      </c>
      <c r="B33" s="554" t="s">
        <v>492</v>
      </c>
      <c r="C33" s="555"/>
      <c r="D33" s="313" t="s">
        <v>493</v>
      </c>
      <c r="E33" s="314" t="s">
        <v>494</v>
      </c>
      <c r="F33" s="314" t="s">
        <v>484</v>
      </c>
    </row>
    <row r="34" spans="1:6" ht="25" customHeight="1" x14ac:dyDescent="0.35">
      <c r="A34" s="322">
        <v>30</v>
      </c>
      <c r="B34" s="562" t="s">
        <v>495</v>
      </c>
      <c r="C34" s="563"/>
      <c r="D34" s="325" t="s">
        <v>496</v>
      </c>
      <c r="E34" s="326"/>
      <c r="F34" s="326" t="s">
        <v>484</v>
      </c>
    </row>
    <row r="35" spans="1:6" ht="25" customHeight="1" x14ac:dyDescent="0.35">
      <c r="A35" s="312">
        <v>31</v>
      </c>
      <c r="B35" s="554" t="s">
        <v>497</v>
      </c>
      <c r="C35" s="555"/>
      <c r="D35" s="313" t="s">
        <v>498</v>
      </c>
      <c r="E35" s="314" t="s">
        <v>494</v>
      </c>
      <c r="F35" s="314" t="s">
        <v>484</v>
      </c>
    </row>
    <row r="36" spans="1:6" ht="25" customHeight="1" x14ac:dyDescent="0.35">
      <c r="A36" s="312">
        <v>32</v>
      </c>
      <c r="B36" s="552" t="s">
        <v>499</v>
      </c>
      <c r="C36" s="553"/>
      <c r="D36" s="315" t="s">
        <v>500</v>
      </c>
      <c r="E36" s="316" t="s">
        <v>491</v>
      </c>
      <c r="F36" s="316" t="s">
        <v>491</v>
      </c>
    </row>
    <row r="37" spans="1:6" ht="25" customHeight="1" x14ac:dyDescent="0.35">
      <c r="A37" s="312">
        <v>33</v>
      </c>
      <c r="B37" s="552" t="s">
        <v>501</v>
      </c>
      <c r="C37" s="553"/>
      <c r="D37" s="315" t="s">
        <v>502</v>
      </c>
      <c r="E37" s="316" t="s">
        <v>491</v>
      </c>
      <c r="F37" s="316" t="s">
        <v>491</v>
      </c>
    </row>
    <row r="38" spans="1:6" ht="25" customHeight="1" x14ac:dyDescent="0.35">
      <c r="A38" s="312">
        <v>34</v>
      </c>
      <c r="B38" s="552" t="s">
        <v>503</v>
      </c>
      <c r="C38" s="553"/>
      <c r="D38" s="315" t="s">
        <v>504</v>
      </c>
      <c r="E38" s="316" t="s">
        <v>491</v>
      </c>
      <c r="F38" s="316" t="s">
        <v>491</v>
      </c>
    </row>
    <row r="39" spans="1:6" ht="25" customHeight="1" x14ac:dyDescent="0.35">
      <c r="A39" s="312">
        <v>35</v>
      </c>
      <c r="B39" s="552" t="s">
        <v>505</v>
      </c>
      <c r="C39" s="553"/>
      <c r="D39" s="315" t="s">
        <v>506</v>
      </c>
      <c r="E39" s="316" t="s">
        <v>491</v>
      </c>
      <c r="F39" s="316" t="s">
        <v>491</v>
      </c>
    </row>
    <row r="40" spans="1:6" ht="25" customHeight="1" x14ac:dyDescent="0.35">
      <c r="A40" s="312">
        <v>36</v>
      </c>
      <c r="B40" s="552" t="s">
        <v>507</v>
      </c>
      <c r="C40" s="553"/>
      <c r="D40" s="315" t="s">
        <v>508</v>
      </c>
      <c r="E40" s="316" t="s">
        <v>491</v>
      </c>
      <c r="F40" s="316" t="s">
        <v>491</v>
      </c>
    </row>
    <row r="41" spans="1:6" ht="25" customHeight="1" x14ac:dyDescent="0.35">
      <c r="A41" s="312">
        <v>37</v>
      </c>
      <c r="B41" s="552" t="s">
        <v>509</v>
      </c>
      <c r="C41" s="553"/>
      <c r="D41" s="315" t="s">
        <v>510</v>
      </c>
      <c r="E41" s="316" t="s">
        <v>491</v>
      </c>
      <c r="F41" s="316" t="s">
        <v>491</v>
      </c>
    </row>
    <row r="42" spans="1:6" ht="25" customHeight="1" x14ac:dyDescent="0.35">
      <c r="A42" s="312">
        <v>38</v>
      </c>
      <c r="B42" s="552" t="s">
        <v>511</v>
      </c>
      <c r="C42" s="553"/>
      <c r="D42" s="315" t="s">
        <v>512</v>
      </c>
      <c r="E42" s="316" t="s">
        <v>491</v>
      </c>
      <c r="F42" s="316" t="s">
        <v>491</v>
      </c>
    </row>
    <row r="43" spans="1:6" ht="25" customHeight="1" x14ac:dyDescent="0.35">
      <c r="A43" s="312">
        <v>39</v>
      </c>
      <c r="B43" s="560" t="s">
        <v>513</v>
      </c>
      <c r="C43" s="561"/>
      <c r="D43" s="321" t="s">
        <v>514</v>
      </c>
      <c r="E43" s="319"/>
      <c r="F43" s="319" t="s">
        <v>491</v>
      </c>
    </row>
    <row r="44" spans="1:6" ht="25" customHeight="1" x14ac:dyDescent="0.35">
      <c r="A44" s="312">
        <v>40</v>
      </c>
      <c r="B44" s="552" t="s">
        <v>515</v>
      </c>
      <c r="C44" s="553"/>
      <c r="D44" s="315" t="s">
        <v>516</v>
      </c>
      <c r="E44" s="319" t="s">
        <v>517</v>
      </c>
      <c r="F44" s="319" t="s">
        <v>517</v>
      </c>
    </row>
    <row r="45" spans="1:6" ht="25" customHeight="1" x14ac:dyDescent="0.35">
      <c r="A45" s="312">
        <v>41</v>
      </c>
      <c r="B45" s="552" t="s">
        <v>518</v>
      </c>
      <c r="C45" s="553"/>
      <c r="D45" s="315" t="s">
        <v>519</v>
      </c>
      <c r="E45" s="316" t="s">
        <v>517</v>
      </c>
      <c r="F45" s="316" t="s">
        <v>517</v>
      </c>
    </row>
    <row r="46" spans="1:6" ht="25" customHeight="1" x14ac:dyDescent="0.35">
      <c r="A46" s="312">
        <v>42</v>
      </c>
      <c r="B46" s="552" t="s">
        <v>520</v>
      </c>
      <c r="C46" s="553"/>
      <c r="D46" s="315" t="s">
        <v>521</v>
      </c>
      <c r="E46" s="319" t="s">
        <v>517</v>
      </c>
      <c r="F46" s="319" t="s">
        <v>517</v>
      </c>
    </row>
    <row r="47" spans="1:6" ht="25" customHeight="1" x14ac:dyDescent="0.35">
      <c r="A47" s="312">
        <v>43</v>
      </c>
      <c r="B47" s="556" t="s">
        <v>522</v>
      </c>
      <c r="C47" s="557"/>
      <c r="D47" s="320" t="s">
        <v>523</v>
      </c>
      <c r="E47" s="319" t="s">
        <v>517</v>
      </c>
      <c r="F47" s="319" t="s">
        <v>517</v>
      </c>
    </row>
    <row r="48" spans="1:6" ht="25" customHeight="1" x14ac:dyDescent="0.35">
      <c r="A48" s="312">
        <v>44</v>
      </c>
      <c r="B48" s="552" t="s">
        <v>524</v>
      </c>
      <c r="C48" s="553"/>
      <c r="D48" s="315" t="s">
        <v>525</v>
      </c>
      <c r="E48" s="316" t="s">
        <v>517</v>
      </c>
      <c r="F48" s="316" t="s">
        <v>517</v>
      </c>
    </row>
    <row r="49" spans="1:6" ht="25" customHeight="1" x14ac:dyDescent="0.35">
      <c r="A49" s="312">
        <v>45</v>
      </c>
      <c r="B49" s="552" t="s">
        <v>526</v>
      </c>
      <c r="C49" s="553"/>
      <c r="D49" s="315" t="s">
        <v>527</v>
      </c>
      <c r="E49" s="316" t="s">
        <v>517</v>
      </c>
      <c r="F49" s="316" t="s">
        <v>517</v>
      </c>
    </row>
    <row r="50" spans="1:6" ht="25" customHeight="1" x14ac:dyDescent="0.35">
      <c r="A50" s="322">
        <v>46</v>
      </c>
      <c r="B50" s="558" t="s">
        <v>528</v>
      </c>
      <c r="C50" s="559"/>
      <c r="D50" s="323" t="s">
        <v>529</v>
      </c>
      <c r="E50" s="324"/>
      <c r="F50" s="324" t="s">
        <v>517</v>
      </c>
    </row>
    <row r="51" spans="1:6" ht="25" customHeight="1" x14ac:dyDescent="0.35">
      <c r="A51" s="312">
        <v>47</v>
      </c>
      <c r="B51" s="552" t="s">
        <v>530</v>
      </c>
      <c r="C51" s="553"/>
      <c r="D51" s="315" t="s">
        <v>531</v>
      </c>
      <c r="E51" s="316" t="s">
        <v>469</v>
      </c>
      <c r="F51" s="316" t="s">
        <v>469</v>
      </c>
    </row>
    <row r="52" spans="1:6" ht="25" customHeight="1" x14ac:dyDescent="0.35">
      <c r="A52" s="312">
        <v>48</v>
      </c>
      <c r="B52" s="552" t="s">
        <v>532</v>
      </c>
      <c r="C52" s="553"/>
      <c r="D52" s="315" t="s">
        <v>533</v>
      </c>
      <c r="E52" s="316" t="s">
        <v>534</v>
      </c>
      <c r="F52" s="316" t="s">
        <v>534</v>
      </c>
    </row>
    <row r="53" spans="1:6" ht="25" customHeight="1" x14ac:dyDescent="0.35">
      <c r="A53" s="312">
        <v>49</v>
      </c>
      <c r="B53" s="556" t="s">
        <v>535</v>
      </c>
      <c r="C53" s="557"/>
      <c r="D53" s="320" t="s">
        <v>536</v>
      </c>
      <c r="E53" s="319" t="s">
        <v>469</v>
      </c>
      <c r="F53" s="319" t="s">
        <v>469</v>
      </c>
    </row>
    <row r="54" spans="1:6" ht="25" customHeight="1" x14ac:dyDescent="0.35">
      <c r="A54" s="312">
        <v>50</v>
      </c>
      <c r="B54" s="560" t="s">
        <v>537</v>
      </c>
      <c r="C54" s="561"/>
      <c r="D54" s="321" t="s">
        <v>538</v>
      </c>
      <c r="E54" s="327" t="s">
        <v>469</v>
      </c>
      <c r="F54" s="327" t="s">
        <v>469</v>
      </c>
    </row>
    <row r="55" spans="1:6" ht="25" customHeight="1" x14ac:dyDescent="0.35">
      <c r="A55" s="312">
        <v>51</v>
      </c>
      <c r="B55" s="560" t="s">
        <v>539</v>
      </c>
      <c r="C55" s="561"/>
      <c r="D55" s="321" t="s">
        <v>540</v>
      </c>
      <c r="E55" s="327" t="s">
        <v>469</v>
      </c>
      <c r="F55" s="327" t="s">
        <v>469</v>
      </c>
    </row>
    <row r="56" spans="1:6" ht="25" customHeight="1" x14ac:dyDescent="0.35">
      <c r="A56" s="312">
        <v>52</v>
      </c>
      <c r="B56" s="552" t="s">
        <v>541</v>
      </c>
      <c r="C56" s="553"/>
      <c r="D56" s="315" t="s">
        <v>542</v>
      </c>
      <c r="E56" s="319" t="s">
        <v>469</v>
      </c>
      <c r="F56" s="319" t="s">
        <v>469</v>
      </c>
    </row>
    <row r="57" spans="1:6" ht="25" customHeight="1" x14ac:dyDescent="0.35">
      <c r="A57" s="312">
        <v>53</v>
      </c>
      <c r="B57" s="552" t="s">
        <v>543</v>
      </c>
      <c r="C57" s="553"/>
      <c r="D57" s="315" t="s">
        <v>544</v>
      </c>
      <c r="E57" s="316" t="s">
        <v>456</v>
      </c>
      <c r="F57" s="314" t="s">
        <v>545</v>
      </c>
    </row>
    <row r="58" spans="1:6" ht="25" customHeight="1" x14ac:dyDescent="0.35">
      <c r="A58" s="312">
        <v>54</v>
      </c>
      <c r="B58" s="554" t="s">
        <v>546</v>
      </c>
      <c r="C58" s="555"/>
      <c r="D58" s="313" t="s">
        <v>547</v>
      </c>
      <c r="E58" s="314" t="s">
        <v>545</v>
      </c>
      <c r="F58" s="314" t="s">
        <v>545</v>
      </c>
    </row>
    <row r="59" spans="1:6" ht="25" customHeight="1" x14ac:dyDescent="0.35">
      <c r="A59" s="312">
        <v>55</v>
      </c>
      <c r="B59" s="554" t="s">
        <v>548</v>
      </c>
      <c r="C59" s="555"/>
      <c r="D59" s="313" t="s">
        <v>549</v>
      </c>
      <c r="E59" s="314" t="s">
        <v>550</v>
      </c>
      <c r="F59" s="314" t="s">
        <v>550</v>
      </c>
    </row>
    <row r="60" spans="1:6" ht="25" customHeight="1" x14ac:dyDescent="0.35">
      <c r="A60" s="312">
        <v>56</v>
      </c>
      <c r="B60" s="554" t="s">
        <v>551</v>
      </c>
      <c r="C60" s="555"/>
      <c r="D60" s="313" t="s">
        <v>552</v>
      </c>
      <c r="E60" s="314" t="s">
        <v>550</v>
      </c>
      <c r="F60" s="314" t="s">
        <v>550</v>
      </c>
    </row>
    <row r="61" spans="1:6" ht="25" customHeight="1" x14ac:dyDescent="0.35">
      <c r="A61" s="312">
        <v>57</v>
      </c>
      <c r="B61" s="554" t="s">
        <v>553</v>
      </c>
      <c r="C61" s="555"/>
      <c r="D61" s="313" t="s">
        <v>554</v>
      </c>
      <c r="E61" s="317" t="s">
        <v>550</v>
      </c>
      <c r="F61" s="317" t="s">
        <v>550</v>
      </c>
    </row>
    <row r="62" spans="1:6" x14ac:dyDescent="0.35">
      <c r="A62" s="328"/>
      <c r="B62" s="328"/>
      <c r="C62" s="329"/>
      <c r="D62" s="330"/>
      <c r="E62" s="330"/>
      <c r="F62" s="330"/>
    </row>
    <row r="63" spans="1:6" x14ac:dyDescent="0.35">
      <c r="A63" s="328"/>
      <c r="B63" s="328"/>
      <c r="C63" s="329"/>
      <c r="D63" s="330"/>
      <c r="E63" s="330"/>
      <c r="F63" s="330"/>
    </row>
    <row r="64" spans="1:6" x14ac:dyDescent="0.35">
      <c r="A64" s="328"/>
      <c r="B64" s="328"/>
      <c r="C64" s="329"/>
      <c r="D64" s="330"/>
      <c r="E64" s="330"/>
      <c r="F64" s="330"/>
    </row>
  </sheetData>
  <mergeCells count="59">
    <mergeCell ref="B8:C8"/>
    <mergeCell ref="A1:F2"/>
    <mergeCell ref="B4:C4"/>
    <mergeCell ref="B5:C5"/>
    <mergeCell ref="B6:C6"/>
    <mergeCell ref="B7:C7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44:C44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56:C56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7:C57"/>
    <mergeCell ref="B58:C58"/>
    <mergeCell ref="B59:C59"/>
    <mergeCell ref="B60:C60"/>
    <mergeCell ref="B61:C6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61"/>
  <sheetViews>
    <sheetView tabSelected="1" view="pageBreakPreview" zoomScale="60" zoomScaleNormal="96" zoomScalePageLayoutView="50" workbookViewId="0">
      <selection activeCell="Y41" sqref="Y41"/>
    </sheetView>
  </sheetViews>
  <sheetFormatPr defaultRowHeight="14.5" x14ac:dyDescent="0.35"/>
  <cols>
    <col min="1" max="1" width="4.81640625" customWidth="1"/>
    <col min="2" max="2" width="17.7265625" customWidth="1"/>
    <col min="3" max="3" width="18.1796875" customWidth="1"/>
    <col min="4" max="4" width="16" customWidth="1"/>
    <col min="5" max="5" width="4.7265625" customWidth="1"/>
    <col min="6" max="6" width="5.453125" customWidth="1"/>
    <col min="7" max="7" width="10" customWidth="1"/>
    <col min="8" max="8" width="17.453125" customWidth="1"/>
    <col min="9" max="9" width="15.54296875" customWidth="1"/>
    <col min="10" max="10" width="16.7265625" customWidth="1"/>
    <col min="12" max="12" width="9.453125" bestFit="1" customWidth="1"/>
    <col min="14" max="14" width="9.453125" bestFit="1" customWidth="1"/>
    <col min="15" max="15" width="7.1796875" customWidth="1"/>
    <col min="16" max="16" width="4.54296875" customWidth="1"/>
    <col min="18" max="18" width="11.453125" customWidth="1"/>
    <col min="19" max="19" width="9.453125" customWidth="1"/>
    <col min="21" max="21" width="9.81640625" customWidth="1"/>
    <col min="22" max="22" width="5.26953125" customWidth="1"/>
  </cols>
  <sheetData>
    <row r="1" spans="1:26" x14ac:dyDescent="0.35">
      <c r="A1" s="477" t="s">
        <v>754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</row>
    <row r="2" spans="1:26" ht="24" customHeight="1" x14ac:dyDescent="0.35">
      <c r="A2" s="477" t="s">
        <v>750</v>
      </c>
      <c r="B2" s="477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1"/>
    </row>
    <row r="3" spans="1:26" x14ac:dyDescent="0.35">
      <c r="A3" s="67"/>
      <c r="B3" s="68" t="s">
        <v>763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9"/>
      <c r="R3" s="67"/>
      <c r="S3" s="67"/>
      <c r="T3" s="70"/>
      <c r="U3" s="67"/>
      <c r="V3" s="67"/>
      <c r="W3" s="67"/>
      <c r="X3" s="67"/>
      <c r="Y3" s="67"/>
      <c r="Z3" s="2"/>
    </row>
    <row r="4" spans="1:26" ht="15" thickBot="1" x14ac:dyDescent="0.4">
      <c r="A4" s="67"/>
      <c r="B4" s="68" t="s">
        <v>31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9"/>
      <c r="R4" s="67"/>
      <c r="S4" s="67"/>
      <c r="T4" s="70"/>
      <c r="U4" s="67"/>
      <c r="V4" s="67"/>
      <c r="W4" s="67"/>
      <c r="X4" s="67"/>
      <c r="Y4" s="71"/>
      <c r="Z4" s="3" t="s">
        <v>32</v>
      </c>
    </row>
    <row r="5" spans="1:26" ht="27" customHeight="1" x14ac:dyDescent="0.35">
      <c r="A5" s="478" t="s">
        <v>0</v>
      </c>
      <c r="B5" s="480" t="s">
        <v>1</v>
      </c>
      <c r="C5" s="480" t="s">
        <v>2</v>
      </c>
      <c r="D5" s="480" t="s">
        <v>33</v>
      </c>
      <c r="E5" s="472" t="s">
        <v>34</v>
      </c>
      <c r="F5" s="474"/>
      <c r="G5" s="472" t="s">
        <v>35</v>
      </c>
      <c r="H5" s="474"/>
      <c r="I5" s="480" t="s">
        <v>3</v>
      </c>
      <c r="J5" s="480" t="s">
        <v>36</v>
      </c>
      <c r="K5" s="480" t="s">
        <v>37</v>
      </c>
      <c r="L5" s="472" t="s">
        <v>38</v>
      </c>
      <c r="M5" s="473"/>
      <c r="N5" s="474"/>
      <c r="O5" s="472" t="s">
        <v>39</v>
      </c>
      <c r="P5" s="474"/>
      <c r="Q5" s="472" t="s">
        <v>40</v>
      </c>
      <c r="R5" s="473"/>
      <c r="S5" s="474"/>
      <c r="T5" s="472" t="s">
        <v>41</v>
      </c>
      <c r="U5" s="473"/>
      <c r="V5" s="474"/>
      <c r="W5" s="472" t="s">
        <v>42</v>
      </c>
      <c r="X5" s="474"/>
      <c r="Y5" s="475" t="s">
        <v>43</v>
      </c>
      <c r="Z5" s="475" t="s">
        <v>4</v>
      </c>
    </row>
    <row r="6" spans="1:26" ht="54" customHeight="1" x14ac:dyDescent="0.35">
      <c r="A6" s="479"/>
      <c r="B6" s="481"/>
      <c r="C6" s="481"/>
      <c r="D6" s="481"/>
      <c r="E6" s="61" t="s">
        <v>44</v>
      </c>
      <c r="F6" s="61" t="s">
        <v>45</v>
      </c>
      <c r="G6" s="61" t="s">
        <v>46</v>
      </c>
      <c r="H6" s="61" t="s">
        <v>47</v>
      </c>
      <c r="I6" s="481"/>
      <c r="J6" s="481"/>
      <c r="K6" s="481"/>
      <c r="L6" s="61" t="s">
        <v>48</v>
      </c>
      <c r="M6" s="61" t="s">
        <v>49</v>
      </c>
      <c r="N6" s="61" t="s">
        <v>50</v>
      </c>
      <c r="O6" s="61" t="s">
        <v>51</v>
      </c>
      <c r="P6" s="61" t="s">
        <v>52</v>
      </c>
      <c r="Q6" s="61" t="s">
        <v>53</v>
      </c>
      <c r="R6" s="61" t="s">
        <v>54</v>
      </c>
      <c r="S6" s="61" t="s">
        <v>55</v>
      </c>
      <c r="T6" s="61" t="s">
        <v>53</v>
      </c>
      <c r="U6" s="61" t="s">
        <v>54</v>
      </c>
      <c r="V6" s="61" t="s">
        <v>55</v>
      </c>
      <c r="W6" s="61" t="s">
        <v>56</v>
      </c>
      <c r="X6" s="61" t="s">
        <v>57</v>
      </c>
      <c r="Y6" s="476"/>
      <c r="Z6" s="476"/>
    </row>
    <row r="7" spans="1:26" x14ac:dyDescent="0.35">
      <c r="A7" s="62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3">
        <v>8</v>
      </c>
      <c r="I7" s="63">
        <v>9</v>
      </c>
      <c r="J7" s="63">
        <v>10</v>
      </c>
      <c r="K7" s="63">
        <v>11</v>
      </c>
      <c r="L7" s="63">
        <v>12</v>
      </c>
      <c r="M7" s="63">
        <v>13</v>
      </c>
      <c r="N7" s="63">
        <v>14</v>
      </c>
      <c r="O7" s="63">
        <v>15</v>
      </c>
      <c r="P7" s="63">
        <v>16</v>
      </c>
      <c r="Q7" s="64">
        <v>17</v>
      </c>
      <c r="R7" s="63">
        <v>18</v>
      </c>
      <c r="S7" s="63">
        <v>19</v>
      </c>
      <c r="T7" s="63">
        <v>20</v>
      </c>
      <c r="U7" s="63">
        <v>21</v>
      </c>
      <c r="V7" s="63">
        <v>22</v>
      </c>
      <c r="W7" s="63">
        <v>23</v>
      </c>
      <c r="X7" s="63">
        <v>24</v>
      </c>
      <c r="Y7" s="65">
        <v>25</v>
      </c>
      <c r="Z7" s="65">
        <v>26</v>
      </c>
    </row>
    <row r="8" spans="1:26" ht="35.15" customHeight="1" x14ac:dyDescent="0.35">
      <c r="A8" s="16">
        <v>1</v>
      </c>
      <c r="B8" s="17" t="s">
        <v>742</v>
      </c>
      <c r="C8" s="18" t="s">
        <v>743</v>
      </c>
      <c r="D8" s="119">
        <f t="shared" ref="D8:D39" si="0">DATE(YEAR(H8)+58,MONTH(H8),1)</f>
        <v>45809</v>
      </c>
      <c r="E8" s="16" t="s">
        <v>44</v>
      </c>
      <c r="F8" s="16"/>
      <c r="G8" s="20"/>
      <c r="H8" s="112">
        <v>24645</v>
      </c>
      <c r="I8" s="431" t="s">
        <v>749</v>
      </c>
      <c r="J8" s="21" t="s">
        <v>744</v>
      </c>
      <c r="K8" s="102">
        <v>44652</v>
      </c>
      <c r="L8" s="135"/>
      <c r="M8" s="135"/>
      <c r="O8" s="136"/>
      <c r="P8" s="137"/>
      <c r="Q8" s="138"/>
      <c r="R8" s="139"/>
      <c r="S8" s="139"/>
      <c r="T8" s="139"/>
      <c r="U8" s="139"/>
      <c r="V8" s="139"/>
      <c r="W8" s="425"/>
      <c r="X8" s="435">
        <v>44256</v>
      </c>
      <c r="Y8" s="72" t="s">
        <v>60</v>
      </c>
      <c r="Z8" s="72"/>
    </row>
    <row r="9" spans="1:26" ht="35.15" customHeight="1" x14ac:dyDescent="0.35">
      <c r="A9" s="16">
        <v>2</v>
      </c>
      <c r="B9" s="17" t="s">
        <v>204</v>
      </c>
      <c r="C9" s="18" t="s">
        <v>61</v>
      </c>
      <c r="D9" s="114">
        <f t="shared" si="0"/>
        <v>45139</v>
      </c>
      <c r="E9" s="16" t="s">
        <v>44</v>
      </c>
      <c r="F9" s="16"/>
      <c r="G9" s="20" t="s">
        <v>62</v>
      </c>
      <c r="H9" s="112">
        <v>23981</v>
      </c>
      <c r="I9" s="431" t="s">
        <v>63</v>
      </c>
      <c r="J9" s="30" t="s">
        <v>64</v>
      </c>
      <c r="K9" s="102" t="s">
        <v>723</v>
      </c>
      <c r="L9" s="19">
        <v>31048</v>
      </c>
      <c r="M9" s="23">
        <v>31778</v>
      </c>
      <c r="N9" s="19">
        <v>42461</v>
      </c>
      <c r="O9" s="16">
        <v>29</v>
      </c>
      <c r="P9" s="26" t="s">
        <v>716</v>
      </c>
      <c r="Q9" s="15" t="s">
        <v>65</v>
      </c>
      <c r="R9" s="27" t="s">
        <v>66</v>
      </c>
      <c r="S9" s="24" t="s">
        <v>70</v>
      </c>
      <c r="T9" s="24" t="s">
        <v>70</v>
      </c>
      <c r="U9" s="24" t="s">
        <v>70</v>
      </c>
      <c r="V9" s="27"/>
      <c r="W9" s="28">
        <v>43922</v>
      </c>
      <c r="X9" s="378">
        <v>44166</v>
      </c>
      <c r="Y9" s="72" t="s">
        <v>60</v>
      </c>
      <c r="Z9" s="72"/>
    </row>
    <row r="10" spans="1:26" ht="55.5" customHeight="1" x14ac:dyDescent="0.35">
      <c r="A10" s="16">
        <v>11</v>
      </c>
      <c r="B10" s="117" t="s">
        <v>590</v>
      </c>
      <c r="C10" s="422" t="s">
        <v>697</v>
      </c>
      <c r="D10" s="119">
        <f>DATE(YEAR(H10)+58,MONTH(H10),1)</f>
        <v>45323</v>
      </c>
      <c r="E10" s="46"/>
      <c r="F10" s="46" t="s">
        <v>45</v>
      </c>
      <c r="G10" s="48" t="s">
        <v>698</v>
      </c>
      <c r="H10" s="120">
        <v>24140</v>
      </c>
      <c r="I10" s="432" t="s">
        <v>358</v>
      </c>
      <c r="J10" s="49" t="s">
        <v>757</v>
      </c>
      <c r="K10" s="102" t="s">
        <v>725</v>
      </c>
      <c r="L10" s="135"/>
      <c r="M10" s="135"/>
      <c r="N10" s="423"/>
      <c r="O10" s="424"/>
      <c r="P10" s="137"/>
      <c r="Q10" s="138"/>
      <c r="R10" s="139"/>
      <c r="S10" s="139"/>
      <c r="T10" s="139"/>
      <c r="U10" s="139"/>
      <c r="V10" s="139"/>
      <c r="W10" s="425"/>
      <c r="X10" s="426"/>
      <c r="Y10" s="121" t="s">
        <v>60</v>
      </c>
      <c r="Z10" s="72"/>
    </row>
    <row r="11" spans="1:26" s="8" customFormat="1" ht="35.15" customHeight="1" x14ac:dyDescent="0.35">
      <c r="A11" s="16">
        <v>3</v>
      </c>
      <c r="B11" s="117" t="s">
        <v>786</v>
      </c>
      <c r="C11" s="118" t="s">
        <v>787</v>
      </c>
      <c r="D11" s="119">
        <f t="shared" si="0"/>
        <v>45658</v>
      </c>
      <c r="E11" s="46" t="s">
        <v>44</v>
      </c>
      <c r="F11" s="46"/>
      <c r="G11" s="48" t="s">
        <v>58</v>
      </c>
      <c r="H11" s="120">
        <v>24479</v>
      </c>
      <c r="I11" s="432" t="s">
        <v>403</v>
      </c>
      <c r="J11" s="49" t="s">
        <v>67</v>
      </c>
      <c r="K11" s="102">
        <v>44652</v>
      </c>
      <c r="L11" s="75" t="s">
        <v>788</v>
      </c>
      <c r="M11" s="75" t="s">
        <v>789</v>
      </c>
      <c r="N11" s="129" t="s">
        <v>790</v>
      </c>
      <c r="O11" s="52" t="s">
        <v>791</v>
      </c>
      <c r="P11" s="53" t="s">
        <v>792</v>
      </c>
      <c r="Q11" s="14" t="s">
        <v>793</v>
      </c>
      <c r="R11" s="45" t="s">
        <v>795</v>
      </c>
      <c r="S11" s="54" t="s">
        <v>797</v>
      </c>
      <c r="T11" s="45" t="s">
        <v>794</v>
      </c>
      <c r="U11" s="379" t="s">
        <v>796</v>
      </c>
      <c r="V11" s="54" t="s">
        <v>287</v>
      </c>
      <c r="W11" s="75">
        <v>45383</v>
      </c>
      <c r="X11" s="378"/>
      <c r="Y11" s="121" t="s">
        <v>60</v>
      </c>
      <c r="Z11" s="121"/>
    </row>
    <row r="12" spans="1:26" ht="35.15" customHeight="1" x14ac:dyDescent="0.35">
      <c r="A12" s="16">
        <v>4</v>
      </c>
      <c r="B12" s="34" t="s">
        <v>82</v>
      </c>
      <c r="C12" s="27" t="s">
        <v>20</v>
      </c>
      <c r="D12" s="446">
        <f t="shared" si="0"/>
        <v>44805</v>
      </c>
      <c r="E12" s="16"/>
      <c r="F12" s="16" t="s">
        <v>45</v>
      </c>
      <c r="G12" s="20" t="s">
        <v>58</v>
      </c>
      <c r="H12" s="111">
        <v>23633</v>
      </c>
      <c r="I12" s="431" t="s">
        <v>11</v>
      </c>
      <c r="J12" s="30" t="s">
        <v>625</v>
      </c>
      <c r="K12" s="102" t="s">
        <v>725</v>
      </c>
      <c r="L12" s="23">
        <v>33298</v>
      </c>
      <c r="M12" s="23">
        <v>34243</v>
      </c>
      <c r="N12" s="23">
        <v>42461</v>
      </c>
      <c r="O12" s="32" t="s">
        <v>146</v>
      </c>
      <c r="P12" s="26" t="s">
        <v>717</v>
      </c>
      <c r="Q12" s="15" t="s">
        <v>162</v>
      </c>
      <c r="R12" s="27" t="s">
        <v>163</v>
      </c>
      <c r="S12" s="24" t="s">
        <v>164</v>
      </c>
      <c r="T12" s="27" t="s">
        <v>165</v>
      </c>
      <c r="U12" s="27" t="s">
        <v>166</v>
      </c>
      <c r="V12" s="24" t="s">
        <v>167</v>
      </c>
      <c r="W12" s="123">
        <v>43871</v>
      </c>
      <c r="X12" s="124">
        <v>44621</v>
      </c>
      <c r="Y12" s="72" t="s">
        <v>60</v>
      </c>
      <c r="Z12" s="72" t="s">
        <v>751</v>
      </c>
    </row>
    <row r="13" spans="1:26" ht="48" customHeight="1" x14ac:dyDescent="0.35">
      <c r="A13" s="16">
        <v>8</v>
      </c>
      <c r="B13" s="31" t="s">
        <v>205</v>
      </c>
      <c r="C13" s="18" t="s">
        <v>84</v>
      </c>
      <c r="D13" s="114">
        <f>DATE(YEAR(H13)+58,MONTH(H13),1)</f>
        <v>48670</v>
      </c>
      <c r="E13" s="16" t="s">
        <v>44</v>
      </c>
      <c r="F13" s="16"/>
      <c r="G13" s="20" t="s">
        <v>85</v>
      </c>
      <c r="H13" s="112">
        <v>27488</v>
      </c>
      <c r="I13" s="431" t="s">
        <v>183</v>
      </c>
      <c r="J13" s="30" t="s">
        <v>760</v>
      </c>
      <c r="K13" s="102" t="s">
        <v>725</v>
      </c>
      <c r="L13" s="23">
        <v>37226</v>
      </c>
      <c r="M13" s="23">
        <v>37653</v>
      </c>
      <c r="N13" s="19">
        <v>42826</v>
      </c>
      <c r="O13" s="32" t="s">
        <v>140</v>
      </c>
      <c r="P13" s="26" t="s">
        <v>718</v>
      </c>
      <c r="Q13" s="15" t="s">
        <v>184</v>
      </c>
      <c r="R13" s="27" t="s">
        <v>185</v>
      </c>
      <c r="S13" s="27">
        <v>1998</v>
      </c>
      <c r="T13" s="27" t="s">
        <v>186</v>
      </c>
      <c r="U13" s="27" t="s">
        <v>187</v>
      </c>
      <c r="V13" s="27">
        <v>2016</v>
      </c>
      <c r="W13" s="28">
        <v>44287</v>
      </c>
      <c r="X13" s="33">
        <v>44531</v>
      </c>
      <c r="Y13" s="72" t="s">
        <v>60</v>
      </c>
      <c r="Z13" s="72"/>
    </row>
    <row r="14" spans="1:26" ht="39" customHeight="1" x14ac:dyDescent="0.35">
      <c r="A14" s="16">
        <v>9</v>
      </c>
      <c r="B14" s="31" t="s">
        <v>663</v>
      </c>
      <c r="C14" s="77" t="s">
        <v>685</v>
      </c>
      <c r="D14" s="114">
        <f>DATE(YEAR(H14)+58,MONTH(H14),1)</f>
        <v>48458</v>
      </c>
      <c r="E14" s="16"/>
      <c r="F14" s="16" t="s">
        <v>45</v>
      </c>
      <c r="G14" s="20" t="s">
        <v>710</v>
      </c>
      <c r="H14" s="113">
        <v>27273</v>
      </c>
      <c r="I14" s="431" t="s">
        <v>222</v>
      </c>
      <c r="J14" s="30" t="s">
        <v>79</v>
      </c>
      <c r="K14" s="102" t="s">
        <v>725</v>
      </c>
      <c r="L14" s="75" t="s">
        <v>561</v>
      </c>
      <c r="M14" s="75" t="s">
        <v>689</v>
      </c>
      <c r="N14" s="51" t="s">
        <v>262</v>
      </c>
      <c r="O14" s="52" t="s">
        <v>711</v>
      </c>
      <c r="P14" s="53" t="s">
        <v>712</v>
      </c>
      <c r="Q14" s="75"/>
      <c r="R14" s="75"/>
      <c r="S14" s="75"/>
      <c r="T14" s="75" t="s">
        <v>713</v>
      </c>
      <c r="U14" s="438" t="s">
        <v>714</v>
      </c>
      <c r="V14" s="54">
        <v>2018</v>
      </c>
      <c r="W14" s="74" t="s">
        <v>715</v>
      </c>
      <c r="X14" s="427" t="s">
        <v>568</v>
      </c>
      <c r="Y14" s="404" t="s">
        <v>60</v>
      </c>
      <c r="Z14" s="404"/>
    </row>
    <row r="15" spans="1:26" ht="46.5" customHeight="1" x14ac:dyDescent="0.35">
      <c r="A15" s="16">
        <v>12</v>
      </c>
      <c r="B15" s="117" t="s">
        <v>253</v>
      </c>
      <c r="C15" s="422" t="s">
        <v>254</v>
      </c>
      <c r="D15" s="119">
        <f>DATE(YEAR(H15)+58,MONTH(H15),1)</f>
        <v>47178</v>
      </c>
      <c r="E15" s="46" t="s">
        <v>44</v>
      </c>
      <c r="F15" s="46"/>
      <c r="G15" s="48" t="s">
        <v>178</v>
      </c>
      <c r="H15" s="120">
        <v>26001</v>
      </c>
      <c r="I15" s="431" t="s">
        <v>222</v>
      </c>
      <c r="J15" s="49" t="s">
        <v>170</v>
      </c>
      <c r="K15" s="102" t="s">
        <v>725</v>
      </c>
      <c r="L15" s="35">
        <v>37226</v>
      </c>
      <c r="M15" s="23">
        <v>37628</v>
      </c>
      <c r="N15" s="19">
        <v>42739</v>
      </c>
      <c r="O15" s="25" t="s">
        <v>256</v>
      </c>
      <c r="P15" s="26" t="s">
        <v>719</v>
      </c>
      <c r="Q15" s="15" t="s">
        <v>171</v>
      </c>
      <c r="R15" s="27" t="s">
        <v>257</v>
      </c>
      <c r="S15" s="27">
        <v>1998</v>
      </c>
      <c r="T15" s="27" t="s">
        <v>258</v>
      </c>
      <c r="U15" s="27" t="s">
        <v>259</v>
      </c>
      <c r="V15" s="27">
        <v>2004</v>
      </c>
      <c r="W15" s="73">
        <v>44287</v>
      </c>
      <c r="X15" s="126">
        <v>43800</v>
      </c>
      <c r="Y15" s="72" t="s">
        <v>60</v>
      </c>
      <c r="Z15" s="72"/>
    </row>
    <row r="16" spans="1:26" ht="35.15" customHeight="1" x14ac:dyDescent="0.35">
      <c r="A16" s="16">
        <v>13</v>
      </c>
      <c r="B16" s="34" t="s">
        <v>659</v>
      </c>
      <c r="C16" s="78" t="s">
        <v>686</v>
      </c>
      <c r="D16" s="114">
        <f>DATE(YEAR(H16)+58,MONTH(H16),1)</f>
        <v>47150</v>
      </c>
      <c r="E16" s="16"/>
      <c r="F16" s="16" t="s">
        <v>45</v>
      </c>
      <c r="G16" s="20" t="s">
        <v>688</v>
      </c>
      <c r="H16" s="112">
        <v>25985</v>
      </c>
      <c r="I16" s="431" t="s">
        <v>11</v>
      </c>
      <c r="J16" s="30" t="s">
        <v>764</v>
      </c>
      <c r="K16" s="102" t="s">
        <v>725</v>
      </c>
      <c r="L16" s="75" t="s">
        <v>690</v>
      </c>
      <c r="M16" s="75" t="s">
        <v>691</v>
      </c>
      <c r="N16" s="75">
        <v>42826</v>
      </c>
      <c r="O16" s="52" t="s">
        <v>141</v>
      </c>
      <c r="P16" s="53" t="s">
        <v>228</v>
      </c>
      <c r="Q16" s="14" t="s">
        <v>692</v>
      </c>
      <c r="R16" s="45" t="s">
        <v>693</v>
      </c>
      <c r="S16" s="45">
        <v>1996</v>
      </c>
      <c r="T16" s="54" t="s">
        <v>98</v>
      </c>
      <c r="U16" s="54" t="s">
        <v>694</v>
      </c>
      <c r="V16" s="54">
        <v>2007</v>
      </c>
      <c r="W16" s="420" t="s">
        <v>695</v>
      </c>
      <c r="X16" s="421" t="s">
        <v>696</v>
      </c>
      <c r="Y16" s="72" t="s">
        <v>60</v>
      </c>
      <c r="Z16" s="72"/>
    </row>
    <row r="17" spans="1:26" s="8" customFormat="1" ht="50.25" customHeight="1" x14ac:dyDescent="0.35">
      <c r="A17" s="46">
        <v>10</v>
      </c>
      <c r="B17" s="117" t="s">
        <v>781</v>
      </c>
      <c r="C17" s="422" t="s">
        <v>782</v>
      </c>
      <c r="D17" s="119">
        <f>DATE(YEAR(H17)+58,MONTH(H17),1)</f>
        <v>45108</v>
      </c>
      <c r="E17" s="46" t="s">
        <v>44</v>
      </c>
      <c r="F17" s="46"/>
      <c r="G17" s="48" t="s">
        <v>816</v>
      </c>
      <c r="H17" s="120">
        <v>23942</v>
      </c>
      <c r="I17" s="432" t="s">
        <v>222</v>
      </c>
      <c r="J17" s="49" t="s">
        <v>136</v>
      </c>
      <c r="K17" s="50">
        <v>44652</v>
      </c>
      <c r="L17" s="75" t="s">
        <v>806</v>
      </c>
      <c r="M17" s="51" t="s">
        <v>807</v>
      </c>
      <c r="N17" s="75" t="s">
        <v>808</v>
      </c>
      <c r="O17" s="52" t="s">
        <v>809</v>
      </c>
      <c r="P17" s="53" t="s">
        <v>810</v>
      </c>
      <c r="Q17" s="14" t="s">
        <v>811</v>
      </c>
      <c r="R17" s="45" t="s">
        <v>812</v>
      </c>
      <c r="S17" s="45">
        <v>1997</v>
      </c>
      <c r="T17" s="45" t="s">
        <v>813</v>
      </c>
      <c r="U17" s="45" t="s">
        <v>812</v>
      </c>
      <c r="V17" s="45">
        <v>2006</v>
      </c>
      <c r="W17" s="75" t="s">
        <v>814</v>
      </c>
      <c r="X17" s="427" t="s">
        <v>815</v>
      </c>
      <c r="Y17" s="121" t="s">
        <v>60</v>
      </c>
      <c r="Z17" s="121"/>
    </row>
    <row r="18" spans="1:26" ht="35.15" customHeight="1" x14ac:dyDescent="0.35">
      <c r="A18" s="16">
        <v>5</v>
      </c>
      <c r="B18" s="31" t="s">
        <v>779</v>
      </c>
      <c r="C18" s="18" t="s">
        <v>277</v>
      </c>
      <c r="D18" s="114">
        <f t="shared" si="0"/>
        <v>45870</v>
      </c>
      <c r="E18" s="16" t="s">
        <v>44</v>
      </c>
      <c r="F18" s="16"/>
      <c r="G18" s="20" t="s">
        <v>71</v>
      </c>
      <c r="H18" s="112">
        <v>24698</v>
      </c>
      <c r="I18" s="431" t="s">
        <v>222</v>
      </c>
      <c r="J18" s="30" t="s">
        <v>13</v>
      </c>
      <c r="K18" s="102">
        <v>44652</v>
      </c>
      <c r="L18" s="23"/>
      <c r="M18" s="23"/>
      <c r="N18" s="23"/>
      <c r="O18" s="32"/>
      <c r="P18" s="26"/>
      <c r="Q18" s="15"/>
      <c r="R18" s="27"/>
      <c r="S18" s="27"/>
      <c r="T18" s="24"/>
      <c r="U18" s="24"/>
      <c r="V18" s="24"/>
      <c r="W18" s="40"/>
      <c r="X18" s="33"/>
      <c r="Y18" s="404" t="s">
        <v>60</v>
      </c>
      <c r="Z18" s="72"/>
    </row>
    <row r="19" spans="1:26" s="8" customFormat="1" ht="35.15" customHeight="1" x14ac:dyDescent="0.35">
      <c r="A19" s="16">
        <v>6</v>
      </c>
      <c r="B19" s="44" t="s">
        <v>305</v>
      </c>
      <c r="C19" s="54" t="s">
        <v>306</v>
      </c>
      <c r="D19" s="119">
        <f t="shared" ref="D19:D21" si="1">DATE(YEAR(H19)+58,MONTH(H19),1)</f>
        <v>45870</v>
      </c>
      <c r="E19" s="46"/>
      <c r="F19" s="46" t="s">
        <v>45</v>
      </c>
      <c r="G19" s="48" t="s">
        <v>229</v>
      </c>
      <c r="H19" s="436">
        <v>24712</v>
      </c>
      <c r="I19" s="437" t="s">
        <v>222</v>
      </c>
      <c r="J19" s="49" t="s">
        <v>780</v>
      </c>
      <c r="K19" s="102">
        <v>44652</v>
      </c>
      <c r="L19" s="75" t="s">
        <v>722</v>
      </c>
      <c r="M19" s="75" t="s">
        <v>70</v>
      </c>
      <c r="N19" s="75" t="s">
        <v>309</v>
      </c>
      <c r="O19" s="434" t="s">
        <v>308</v>
      </c>
      <c r="P19" s="53" t="s">
        <v>720</v>
      </c>
      <c r="Q19" s="14"/>
      <c r="R19" s="45"/>
      <c r="S19" s="45"/>
      <c r="T19" s="45"/>
      <c r="U19" s="45"/>
      <c r="V19" s="45"/>
      <c r="W19" s="75" t="s">
        <v>262</v>
      </c>
      <c r="X19" s="427">
        <v>43800</v>
      </c>
      <c r="Y19" s="72" t="s">
        <v>60</v>
      </c>
      <c r="Z19" s="121"/>
    </row>
    <row r="20" spans="1:26" ht="48" customHeight="1" x14ac:dyDescent="0.35">
      <c r="A20" s="16">
        <v>7</v>
      </c>
      <c r="B20" s="31" t="s">
        <v>783</v>
      </c>
      <c r="C20" s="18" t="s">
        <v>784</v>
      </c>
      <c r="D20" s="114">
        <f t="shared" ref="D20" si="2">DATE(YEAR(H20)+58,MONTH(H20),1)</f>
        <v>45017</v>
      </c>
      <c r="E20" s="16" t="s">
        <v>44</v>
      </c>
      <c r="F20" s="16"/>
      <c r="G20" s="20" t="s">
        <v>58</v>
      </c>
      <c r="H20" s="112">
        <v>23853</v>
      </c>
      <c r="I20" s="431" t="s">
        <v>183</v>
      </c>
      <c r="J20" s="30" t="s">
        <v>785</v>
      </c>
      <c r="K20" s="102">
        <v>44652</v>
      </c>
      <c r="L20" s="23"/>
      <c r="M20" s="23"/>
      <c r="N20" s="19"/>
      <c r="O20" s="32"/>
      <c r="P20" s="26"/>
      <c r="Q20" s="15"/>
      <c r="R20" s="27"/>
      <c r="S20" s="27"/>
      <c r="T20" s="27"/>
      <c r="U20" s="27"/>
      <c r="V20" s="27"/>
      <c r="W20" s="28"/>
      <c r="X20" s="33"/>
      <c r="Y20" s="72" t="s">
        <v>60</v>
      </c>
      <c r="Z20" s="72"/>
    </row>
    <row r="21" spans="1:26" ht="35.15" customHeight="1" x14ac:dyDescent="0.35">
      <c r="A21" s="16">
        <v>15</v>
      </c>
      <c r="B21" s="31" t="s">
        <v>86</v>
      </c>
      <c r="C21" s="18" t="s">
        <v>6</v>
      </c>
      <c r="D21" s="114">
        <f t="shared" si="1"/>
        <v>46174</v>
      </c>
      <c r="E21" s="16" t="s">
        <v>44</v>
      </c>
      <c r="F21" s="16"/>
      <c r="G21" s="20" t="s">
        <v>58</v>
      </c>
      <c r="H21" s="112">
        <v>25015</v>
      </c>
      <c r="I21" s="431" t="s">
        <v>197</v>
      </c>
      <c r="J21" s="30" t="s">
        <v>760</v>
      </c>
      <c r="K21" s="102" t="s">
        <v>725</v>
      </c>
      <c r="L21" s="23">
        <v>34759</v>
      </c>
      <c r="M21" s="23">
        <v>34775</v>
      </c>
      <c r="N21" s="19">
        <v>42278</v>
      </c>
      <c r="O21" s="16" t="s">
        <v>168</v>
      </c>
      <c r="P21" s="26" t="s">
        <v>142</v>
      </c>
      <c r="Q21" s="15" t="s">
        <v>87</v>
      </c>
      <c r="R21" s="27" t="s">
        <v>81</v>
      </c>
      <c r="S21" s="27">
        <v>2008</v>
      </c>
      <c r="T21" s="27" t="s">
        <v>68</v>
      </c>
      <c r="U21" s="27" t="s">
        <v>88</v>
      </c>
      <c r="V21" s="27">
        <v>2011</v>
      </c>
      <c r="W21" s="73">
        <v>43739</v>
      </c>
      <c r="X21" s="126">
        <v>43891</v>
      </c>
      <c r="Y21" s="72" t="s">
        <v>60</v>
      </c>
      <c r="Z21" s="72"/>
    </row>
    <row r="22" spans="1:26" ht="35.15" customHeight="1" x14ac:dyDescent="0.35">
      <c r="A22" s="16">
        <v>16</v>
      </c>
      <c r="B22" s="31" t="s">
        <v>245</v>
      </c>
      <c r="C22" s="77" t="s">
        <v>246</v>
      </c>
      <c r="D22" s="114">
        <f t="shared" ref="D22:D33" si="3">DATE(YEAR(H22)+58,MONTH(H22),1)</f>
        <v>49369</v>
      </c>
      <c r="E22" s="16"/>
      <c r="F22" s="16" t="s">
        <v>45</v>
      </c>
      <c r="G22" s="20" t="s">
        <v>58</v>
      </c>
      <c r="H22" s="114">
        <v>28198</v>
      </c>
      <c r="I22" s="431" t="s">
        <v>247</v>
      </c>
      <c r="J22" s="30" t="s">
        <v>759</v>
      </c>
      <c r="K22" s="102" t="s">
        <v>725</v>
      </c>
      <c r="L22" s="23" t="s">
        <v>250</v>
      </c>
      <c r="M22" s="23" t="s">
        <v>249</v>
      </c>
      <c r="N22" s="38">
        <v>43556</v>
      </c>
      <c r="O22" s="32" t="s">
        <v>251</v>
      </c>
      <c r="P22" s="26" t="s">
        <v>721</v>
      </c>
      <c r="Q22" s="15" t="s">
        <v>218</v>
      </c>
      <c r="R22" s="27" t="s">
        <v>217</v>
      </c>
      <c r="S22" s="27">
        <v>2011</v>
      </c>
      <c r="T22" s="24" t="s">
        <v>70</v>
      </c>
      <c r="U22" s="24" t="s">
        <v>70</v>
      </c>
      <c r="V22" s="24" t="s">
        <v>70</v>
      </c>
      <c r="W22" s="28">
        <v>45017</v>
      </c>
      <c r="X22" s="124" t="s">
        <v>273</v>
      </c>
      <c r="Y22" s="121" t="s">
        <v>60</v>
      </c>
      <c r="Z22" s="72"/>
    </row>
    <row r="23" spans="1:26" ht="35.15" customHeight="1" x14ac:dyDescent="0.35">
      <c r="A23" s="16">
        <v>17</v>
      </c>
      <c r="B23" s="31" t="s">
        <v>613</v>
      </c>
      <c r="C23" s="18" t="s">
        <v>699</v>
      </c>
      <c r="D23" s="114">
        <f t="shared" si="3"/>
        <v>49279</v>
      </c>
      <c r="E23" s="16"/>
      <c r="F23" s="16" t="s">
        <v>45</v>
      </c>
      <c r="G23" s="20"/>
      <c r="H23" s="112">
        <v>28121</v>
      </c>
      <c r="I23" s="431" t="s">
        <v>611</v>
      </c>
      <c r="J23" s="30" t="s">
        <v>762</v>
      </c>
      <c r="K23" s="102" t="s">
        <v>725</v>
      </c>
      <c r="L23" s="135"/>
      <c r="M23" s="135"/>
      <c r="N23" s="135"/>
      <c r="O23" s="424"/>
      <c r="P23" s="137"/>
      <c r="Q23" s="138"/>
      <c r="R23" s="139"/>
      <c r="S23" s="139"/>
      <c r="T23" s="139"/>
      <c r="U23" s="139"/>
      <c r="V23" s="139"/>
      <c r="W23" s="425"/>
      <c r="X23" s="140"/>
      <c r="Y23" s="72" t="s">
        <v>60</v>
      </c>
      <c r="Z23" s="72"/>
    </row>
    <row r="24" spans="1:26" ht="36" customHeight="1" x14ac:dyDescent="0.35">
      <c r="A24" s="16">
        <v>19</v>
      </c>
      <c r="B24" s="31" t="s">
        <v>620</v>
      </c>
      <c r="C24" s="18" t="s">
        <v>700</v>
      </c>
      <c r="D24" s="114">
        <f t="shared" ref="D24:D31" si="4">DATE(YEAR(H24)+58,MONTH(H24),1)</f>
        <v>50830</v>
      </c>
      <c r="E24" s="16" t="s">
        <v>44</v>
      </c>
      <c r="F24" s="16"/>
      <c r="G24" s="20"/>
      <c r="H24" s="112">
        <v>29661</v>
      </c>
      <c r="I24" s="431" t="s">
        <v>618</v>
      </c>
      <c r="J24" s="30" t="s">
        <v>760</v>
      </c>
      <c r="K24" s="102" t="s">
        <v>725</v>
      </c>
      <c r="L24" s="135" t="s">
        <v>817</v>
      </c>
      <c r="M24" s="135" t="s">
        <v>818</v>
      </c>
      <c r="N24" s="135"/>
      <c r="O24" s="424"/>
      <c r="P24" s="137"/>
      <c r="Q24" s="138" t="s">
        <v>819</v>
      </c>
      <c r="R24" s="139" t="s">
        <v>117</v>
      </c>
      <c r="S24" s="129" t="s">
        <v>820</v>
      </c>
      <c r="T24" s="139"/>
      <c r="U24" s="139"/>
      <c r="V24" s="139"/>
      <c r="W24" s="425"/>
      <c r="X24" s="140"/>
      <c r="Y24" s="72" t="s">
        <v>60</v>
      </c>
      <c r="Z24" s="72"/>
    </row>
    <row r="25" spans="1:26" ht="35.15" customHeight="1" x14ac:dyDescent="0.35">
      <c r="A25" s="16">
        <v>20</v>
      </c>
      <c r="B25" s="44" t="s">
        <v>647</v>
      </c>
      <c r="C25" s="27" t="s">
        <v>702</v>
      </c>
      <c r="D25" s="114">
        <f t="shared" si="4"/>
        <v>51044</v>
      </c>
      <c r="E25" s="16"/>
      <c r="F25" s="16" t="s">
        <v>45</v>
      </c>
      <c r="G25" s="15" t="s">
        <v>214</v>
      </c>
      <c r="H25" s="111">
        <v>29884</v>
      </c>
      <c r="I25" s="431" t="s">
        <v>611</v>
      </c>
      <c r="J25" s="49" t="s">
        <v>759</v>
      </c>
      <c r="K25" s="102" t="s">
        <v>725</v>
      </c>
      <c r="L25" s="122"/>
      <c r="M25" s="122"/>
      <c r="N25" s="428"/>
      <c r="O25" s="400"/>
      <c r="P25" s="401"/>
      <c r="Q25" s="402"/>
      <c r="R25" s="403"/>
      <c r="S25" s="403"/>
      <c r="T25" s="407"/>
      <c r="U25" s="407"/>
      <c r="V25" s="407"/>
      <c r="W25" s="123"/>
      <c r="X25" s="126"/>
      <c r="Y25" s="72" t="s">
        <v>60</v>
      </c>
      <c r="Z25" s="72"/>
    </row>
    <row r="26" spans="1:26" ht="35.15" customHeight="1" x14ac:dyDescent="0.35">
      <c r="A26" s="16">
        <v>21</v>
      </c>
      <c r="B26" s="44" t="s">
        <v>739</v>
      </c>
      <c r="C26" s="27" t="s">
        <v>740</v>
      </c>
      <c r="D26" s="114">
        <f t="shared" si="4"/>
        <v>50891</v>
      </c>
      <c r="E26" s="16" t="s">
        <v>44</v>
      </c>
      <c r="F26" s="16"/>
      <c r="G26" s="15"/>
      <c r="H26" s="111">
        <v>29710</v>
      </c>
      <c r="I26" s="431" t="s">
        <v>611</v>
      </c>
      <c r="J26" s="49" t="s">
        <v>759</v>
      </c>
      <c r="K26" s="102" t="s">
        <v>725</v>
      </c>
      <c r="L26" s="122"/>
      <c r="M26" s="122"/>
      <c r="N26" s="428"/>
      <c r="O26" s="400"/>
      <c r="P26" s="401"/>
      <c r="Q26" s="402"/>
      <c r="R26" s="403"/>
      <c r="S26" s="403"/>
      <c r="T26" s="407"/>
      <c r="U26" s="407"/>
      <c r="V26" s="407"/>
      <c r="W26" s="123"/>
      <c r="X26" s="126"/>
      <c r="Y26" s="72"/>
      <c r="Z26" s="72"/>
    </row>
    <row r="27" spans="1:26" s="443" customFormat="1" ht="36" customHeight="1" x14ac:dyDescent="0.35">
      <c r="A27" s="16">
        <v>22</v>
      </c>
      <c r="B27" s="117" t="s">
        <v>735</v>
      </c>
      <c r="C27" s="422" t="s">
        <v>736</v>
      </c>
      <c r="D27" s="119">
        <f t="shared" si="4"/>
        <v>50618</v>
      </c>
      <c r="E27" s="46" t="s">
        <v>44</v>
      </c>
      <c r="F27" s="46"/>
      <c r="G27" s="48" t="s">
        <v>103</v>
      </c>
      <c r="H27" s="119">
        <v>29455</v>
      </c>
      <c r="I27" s="432" t="s">
        <v>618</v>
      </c>
      <c r="J27" s="49" t="s">
        <v>170</v>
      </c>
      <c r="K27" s="50" t="s">
        <v>725</v>
      </c>
      <c r="L27" s="75" t="s">
        <v>690</v>
      </c>
      <c r="M27" s="75">
        <v>38808</v>
      </c>
      <c r="N27" s="75" t="s">
        <v>737</v>
      </c>
      <c r="O27" s="52" t="s">
        <v>738</v>
      </c>
      <c r="P27" s="439"/>
      <c r="Q27" s="445" t="s">
        <v>705</v>
      </c>
      <c r="R27" s="440" t="s">
        <v>706</v>
      </c>
      <c r="S27" s="440">
        <v>2006</v>
      </c>
      <c r="T27" s="440" t="s">
        <v>707</v>
      </c>
      <c r="U27" s="440" t="s">
        <v>708</v>
      </c>
      <c r="V27" s="440">
        <v>2009</v>
      </c>
      <c r="W27" s="74">
        <v>43739</v>
      </c>
      <c r="X27" s="441" t="s">
        <v>709</v>
      </c>
      <c r="Y27" s="442" t="s">
        <v>60</v>
      </c>
      <c r="Z27" s="442"/>
    </row>
    <row r="28" spans="1:26" ht="35.15" customHeight="1" x14ac:dyDescent="0.35">
      <c r="A28" s="16">
        <v>25</v>
      </c>
      <c r="B28" s="31" t="s">
        <v>654</v>
      </c>
      <c r="C28" s="27" t="s">
        <v>687</v>
      </c>
      <c r="D28" s="114">
        <f t="shared" si="4"/>
        <v>52201</v>
      </c>
      <c r="E28" s="16"/>
      <c r="F28" s="16" t="s">
        <v>45</v>
      </c>
      <c r="G28" s="20" t="s">
        <v>58</v>
      </c>
      <c r="H28" s="115">
        <v>31041</v>
      </c>
      <c r="I28" s="432" t="s">
        <v>618</v>
      </c>
      <c r="J28" s="30" t="s">
        <v>651</v>
      </c>
      <c r="K28" s="102" t="s">
        <v>725</v>
      </c>
      <c r="L28" s="75" t="s">
        <v>726</v>
      </c>
      <c r="M28" s="75" t="s">
        <v>727</v>
      </c>
      <c r="N28" s="51">
        <v>44287</v>
      </c>
      <c r="O28" s="409"/>
      <c r="P28" s="401"/>
      <c r="Q28" s="402" t="s">
        <v>753</v>
      </c>
      <c r="R28" s="403" t="s">
        <v>752</v>
      </c>
      <c r="S28" s="403">
        <v>2008</v>
      </c>
      <c r="T28" s="407" t="s">
        <v>70</v>
      </c>
      <c r="U28" s="407" t="s">
        <v>70</v>
      </c>
      <c r="V28" s="407" t="s">
        <v>70</v>
      </c>
      <c r="W28" s="74">
        <v>45748</v>
      </c>
      <c r="X28" s="126">
        <v>44287</v>
      </c>
      <c r="Y28" s="121" t="s">
        <v>60</v>
      </c>
      <c r="Z28" s="404"/>
    </row>
    <row r="29" spans="1:26" ht="35.15" customHeight="1" x14ac:dyDescent="0.35">
      <c r="A29" s="16">
        <v>27</v>
      </c>
      <c r="B29" s="34" t="s">
        <v>102</v>
      </c>
      <c r="C29" s="27" t="s">
        <v>21</v>
      </c>
      <c r="D29" s="114">
        <f t="shared" si="4"/>
        <v>50100</v>
      </c>
      <c r="E29" s="16"/>
      <c r="F29" s="16" t="s">
        <v>45</v>
      </c>
      <c r="G29" s="15" t="s">
        <v>103</v>
      </c>
      <c r="H29" s="111">
        <v>28936</v>
      </c>
      <c r="I29" s="432" t="s">
        <v>618</v>
      </c>
      <c r="J29" s="30" t="s">
        <v>758</v>
      </c>
      <c r="K29" s="102" t="s">
        <v>725</v>
      </c>
      <c r="L29" s="23">
        <v>39845</v>
      </c>
      <c r="M29" s="23" t="s">
        <v>104</v>
      </c>
      <c r="N29" s="28">
        <v>44652</v>
      </c>
      <c r="O29" s="32" t="s">
        <v>153</v>
      </c>
      <c r="P29" s="26" t="s">
        <v>210</v>
      </c>
      <c r="Q29" s="15" t="s">
        <v>105</v>
      </c>
      <c r="R29" s="27" t="s">
        <v>106</v>
      </c>
      <c r="S29" s="27">
        <v>2009</v>
      </c>
      <c r="T29" s="24" t="s">
        <v>70</v>
      </c>
      <c r="U29" s="24" t="s">
        <v>70</v>
      </c>
      <c r="V29" s="24" t="s">
        <v>70</v>
      </c>
      <c r="W29" s="28">
        <v>46113</v>
      </c>
      <c r="X29" s="33">
        <v>44228</v>
      </c>
      <c r="Y29" s="404" t="s">
        <v>60</v>
      </c>
      <c r="Z29" s="72"/>
    </row>
    <row r="30" spans="1:26" ht="35.15" customHeight="1" x14ac:dyDescent="0.35">
      <c r="A30" s="16">
        <v>24</v>
      </c>
      <c r="B30" s="34" t="s">
        <v>110</v>
      </c>
      <c r="C30" s="27" t="s">
        <v>22</v>
      </c>
      <c r="D30" s="114">
        <f t="shared" si="4"/>
        <v>51288</v>
      </c>
      <c r="E30" s="16" t="s">
        <v>44</v>
      </c>
      <c r="F30" s="16"/>
      <c r="G30" s="20" t="s">
        <v>178</v>
      </c>
      <c r="H30" s="111">
        <v>30114</v>
      </c>
      <c r="I30" s="432" t="s">
        <v>618</v>
      </c>
      <c r="J30" s="30" t="s">
        <v>748</v>
      </c>
      <c r="K30" s="102" t="s">
        <v>725</v>
      </c>
      <c r="L30" s="23">
        <v>39845</v>
      </c>
      <c r="M30" s="23">
        <v>40603</v>
      </c>
      <c r="N30" s="28">
        <v>44652</v>
      </c>
      <c r="O30" s="32" t="s">
        <v>139</v>
      </c>
      <c r="P30" s="26" t="s">
        <v>210</v>
      </c>
      <c r="Q30" s="15" t="s">
        <v>112</v>
      </c>
      <c r="R30" s="27" t="s">
        <v>97</v>
      </c>
      <c r="S30" s="27">
        <v>2005</v>
      </c>
      <c r="T30" s="24" t="s">
        <v>70</v>
      </c>
      <c r="U30" s="24" t="s">
        <v>70</v>
      </c>
      <c r="V30" s="24" t="s">
        <v>70</v>
      </c>
      <c r="W30" s="28">
        <v>46113</v>
      </c>
      <c r="X30" s="39">
        <v>44228</v>
      </c>
      <c r="Y30" s="404" t="s">
        <v>60</v>
      </c>
      <c r="Z30" s="72"/>
    </row>
    <row r="31" spans="1:26" ht="36" customHeight="1" x14ac:dyDescent="0.35">
      <c r="A31" s="16">
        <v>14</v>
      </c>
      <c r="B31" s="34" t="s">
        <v>18</v>
      </c>
      <c r="C31" s="27" t="s">
        <v>23</v>
      </c>
      <c r="D31" s="114">
        <f t="shared" si="4"/>
        <v>50983</v>
      </c>
      <c r="E31" s="16"/>
      <c r="F31" s="16" t="s">
        <v>45</v>
      </c>
      <c r="G31" s="20" t="s">
        <v>58</v>
      </c>
      <c r="H31" s="111">
        <v>29801</v>
      </c>
      <c r="I31" s="431" t="s">
        <v>197</v>
      </c>
      <c r="J31" s="30" t="s">
        <v>774</v>
      </c>
      <c r="K31" s="102">
        <v>44652</v>
      </c>
      <c r="L31" s="23">
        <v>38808</v>
      </c>
      <c r="M31" s="23">
        <v>39356</v>
      </c>
      <c r="N31" s="23">
        <v>43191</v>
      </c>
      <c r="O31" s="32" t="s">
        <v>96</v>
      </c>
      <c r="P31" s="26" t="s">
        <v>704</v>
      </c>
      <c r="Q31" s="15" t="s">
        <v>80</v>
      </c>
      <c r="R31" s="27" t="s">
        <v>101</v>
      </c>
      <c r="S31" s="27">
        <v>2005</v>
      </c>
      <c r="T31" s="24" t="s">
        <v>70</v>
      </c>
      <c r="U31" s="24" t="s">
        <v>70</v>
      </c>
      <c r="V31" s="24" t="s">
        <v>70</v>
      </c>
      <c r="W31" s="28">
        <v>44652</v>
      </c>
      <c r="X31" s="124">
        <v>43922</v>
      </c>
      <c r="Y31" s="72" t="s">
        <v>60</v>
      </c>
      <c r="Z31" s="72"/>
    </row>
    <row r="32" spans="1:26" ht="54.75" customHeight="1" x14ac:dyDescent="0.35">
      <c r="A32" s="16">
        <v>18</v>
      </c>
      <c r="B32" s="31" t="s">
        <v>771</v>
      </c>
      <c r="C32" s="18" t="s">
        <v>772</v>
      </c>
      <c r="D32" s="114">
        <f t="shared" ref="D32" si="5">DATE(YEAR(H32)+58,MONTH(H32),1)</f>
        <v>45839</v>
      </c>
      <c r="E32" s="16" t="s">
        <v>44</v>
      </c>
      <c r="F32" s="16"/>
      <c r="G32" s="20" t="s">
        <v>58</v>
      </c>
      <c r="H32" s="112">
        <v>24662</v>
      </c>
      <c r="I32" s="432" t="s">
        <v>618</v>
      </c>
      <c r="J32" s="30" t="s">
        <v>773</v>
      </c>
      <c r="K32" s="102">
        <v>44652</v>
      </c>
      <c r="L32" s="23"/>
      <c r="M32" s="23"/>
      <c r="N32" s="19"/>
      <c r="O32" s="16"/>
      <c r="P32" s="26"/>
      <c r="Q32" s="15"/>
      <c r="R32" s="27"/>
      <c r="S32" s="27"/>
      <c r="T32" s="27"/>
      <c r="U32" s="27"/>
      <c r="V32" s="27"/>
      <c r="W32" s="73"/>
      <c r="X32" s="126"/>
      <c r="Y32" s="72" t="s">
        <v>60</v>
      </c>
      <c r="Z32" s="72"/>
    </row>
    <row r="33" spans="1:26" ht="35.15" customHeight="1" x14ac:dyDescent="0.35">
      <c r="A33" s="16">
        <v>23</v>
      </c>
      <c r="B33" s="31" t="s">
        <v>267</v>
      </c>
      <c r="C33" s="27" t="s">
        <v>263</v>
      </c>
      <c r="D33" s="114">
        <f t="shared" si="3"/>
        <v>48823</v>
      </c>
      <c r="E33" s="16"/>
      <c r="F33" s="16" t="s">
        <v>45</v>
      </c>
      <c r="G33" s="20" t="s">
        <v>58</v>
      </c>
      <c r="H33" s="115">
        <v>27661</v>
      </c>
      <c r="I33" s="433" t="s">
        <v>127</v>
      </c>
      <c r="J33" s="30" t="s">
        <v>15</v>
      </c>
      <c r="K33" s="102" t="s">
        <v>725</v>
      </c>
      <c r="L33" s="23" t="s">
        <v>250</v>
      </c>
      <c r="M33" s="23">
        <v>40057</v>
      </c>
      <c r="N33" s="19" t="s">
        <v>264</v>
      </c>
      <c r="O33" s="25" t="s">
        <v>266</v>
      </c>
      <c r="P33" s="26" t="s">
        <v>210</v>
      </c>
      <c r="Q33" s="15" t="s">
        <v>269</v>
      </c>
      <c r="R33" s="27" t="s">
        <v>270</v>
      </c>
      <c r="S33" s="27">
        <v>2012</v>
      </c>
      <c r="T33" s="27" t="s">
        <v>192</v>
      </c>
      <c r="U33" s="27" t="s">
        <v>268</v>
      </c>
      <c r="V33" s="27">
        <v>2014</v>
      </c>
      <c r="W33" s="28" t="s">
        <v>265</v>
      </c>
      <c r="X33" s="126" t="s">
        <v>557</v>
      </c>
      <c r="Y33" s="72" t="s">
        <v>60</v>
      </c>
      <c r="Z33" s="72"/>
    </row>
    <row r="34" spans="1:26" ht="54" customHeight="1" x14ac:dyDescent="0.35">
      <c r="A34" s="16">
        <v>28</v>
      </c>
      <c r="B34" s="44" t="s">
        <v>650</v>
      </c>
      <c r="C34" s="27" t="s">
        <v>701</v>
      </c>
      <c r="D34" s="114">
        <f t="shared" ref="D34:D35" si="6">DATE(YEAR(H34)+58,MONTH(H34),1)</f>
        <v>49461</v>
      </c>
      <c r="E34" s="16" t="s">
        <v>44</v>
      </c>
      <c r="F34" s="16"/>
      <c r="G34" s="15"/>
      <c r="H34" s="112">
        <v>28285</v>
      </c>
      <c r="I34" s="431" t="s">
        <v>90</v>
      </c>
      <c r="J34" s="49" t="s">
        <v>756</v>
      </c>
      <c r="K34" s="102" t="s">
        <v>723</v>
      </c>
      <c r="L34" s="75">
        <v>38808</v>
      </c>
      <c r="M34" s="122"/>
      <c r="N34" s="75">
        <v>43922</v>
      </c>
      <c r="O34" s="52" t="s">
        <v>728</v>
      </c>
      <c r="P34" s="401"/>
      <c r="Q34" s="402"/>
      <c r="R34" s="403"/>
      <c r="S34" s="403"/>
      <c r="T34" s="407"/>
      <c r="U34" s="407"/>
      <c r="V34" s="407"/>
      <c r="W34" s="123"/>
      <c r="X34" s="126"/>
      <c r="Y34" s="121" t="s">
        <v>60</v>
      </c>
      <c r="Z34" s="72"/>
    </row>
    <row r="35" spans="1:26" ht="35.15" customHeight="1" x14ac:dyDescent="0.35">
      <c r="A35" s="16">
        <v>29</v>
      </c>
      <c r="B35" s="97" t="s">
        <v>271</v>
      </c>
      <c r="C35" s="98" t="s">
        <v>272</v>
      </c>
      <c r="D35" s="114">
        <f t="shared" si="6"/>
        <v>47300</v>
      </c>
      <c r="E35" s="96"/>
      <c r="F35" s="96"/>
      <c r="G35" s="99"/>
      <c r="H35" s="111">
        <v>26131</v>
      </c>
      <c r="I35" s="431" t="s">
        <v>90</v>
      </c>
      <c r="J35" s="101" t="s">
        <v>759</v>
      </c>
      <c r="K35" s="102" t="s">
        <v>723</v>
      </c>
      <c r="L35" s="103" t="s">
        <v>291</v>
      </c>
      <c r="M35" s="444">
        <v>41000</v>
      </c>
      <c r="N35" s="103">
        <v>43191</v>
      </c>
      <c r="O35" s="105" t="s">
        <v>724</v>
      </c>
      <c r="P35" s="106"/>
      <c r="Q35" s="99"/>
      <c r="R35" s="98"/>
      <c r="S35" s="107"/>
      <c r="T35" s="107"/>
      <c r="U35" s="107"/>
      <c r="V35" s="107"/>
      <c r="W35" s="108"/>
      <c r="X35" s="109"/>
      <c r="Y35" s="72" t="s">
        <v>60</v>
      </c>
      <c r="Z35" s="110"/>
    </row>
    <row r="36" spans="1:26" ht="35.15" customHeight="1" x14ac:dyDescent="0.35">
      <c r="A36" s="16">
        <v>34</v>
      </c>
      <c r="B36" s="117" t="s">
        <v>644</v>
      </c>
      <c r="C36" s="18" t="s">
        <v>703</v>
      </c>
      <c r="D36" s="114">
        <f>DATE(YEAR(H36)+58,MONTH(H36),1)</f>
        <v>48884</v>
      </c>
      <c r="E36" s="16" t="s">
        <v>44</v>
      </c>
      <c r="F36" s="16"/>
      <c r="G36" s="20" t="s">
        <v>103</v>
      </c>
      <c r="H36" s="112">
        <v>27727</v>
      </c>
      <c r="I36" s="431" t="s">
        <v>90</v>
      </c>
      <c r="J36" s="49" t="s">
        <v>761</v>
      </c>
      <c r="K36" s="102" t="s">
        <v>725</v>
      </c>
      <c r="L36" s="122" t="s">
        <v>730</v>
      </c>
      <c r="M36" s="122" t="s">
        <v>731</v>
      </c>
      <c r="N36" s="123">
        <v>43556</v>
      </c>
      <c r="O36" s="429" t="s">
        <v>732</v>
      </c>
      <c r="P36" s="401"/>
      <c r="Q36" s="402" t="s">
        <v>733</v>
      </c>
      <c r="R36" s="403" t="s">
        <v>734</v>
      </c>
      <c r="S36" s="428">
        <v>39354</v>
      </c>
      <c r="T36" s="407" t="s">
        <v>70</v>
      </c>
      <c r="U36" s="407" t="s">
        <v>70</v>
      </c>
      <c r="V36" s="407" t="s">
        <v>70</v>
      </c>
      <c r="W36" s="430">
        <v>45017</v>
      </c>
      <c r="X36" s="126" t="s">
        <v>729</v>
      </c>
      <c r="Y36" s="72" t="s">
        <v>60</v>
      </c>
      <c r="Z36" s="72"/>
    </row>
    <row r="37" spans="1:26" ht="35.15" customHeight="1" x14ac:dyDescent="0.35">
      <c r="A37" s="16">
        <v>32</v>
      </c>
      <c r="B37" s="31" t="s">
        <v>289</v>
      </c>
      <c r="C37" s="18" t="s">
        <v>290</v>
      </c>
      <c r="D37" s="114">
        <f>DATE(YEAR(H37)+58,MONTH(H37),1)</f>
        <v>52871</v>
      </c>
      <c r="E37" s="16"/>
      <c r="F37" s="16" t="s">
        <v>45</v>
      </c>
      <c r="G37" s="20" t="s">
        <v>58</v>
      </c>
      <c r="H37" s="111">
        <v>31712</v>
      </c>
      <c r="I37" s="431" t="s">
        <v>215</v>
      </c>
      <c r="J37" s="15" t="s">
        <v>119</v>
      </c>
      <c r="K37" s="102" t="s">
        <v>725</v>
      </c>
      <c r="L37" s="23" t="s">
        <v>291</v>
      </c>
      <c r="M37" s="23">
        <v>41000</v>
      </c>
      <c r="N37" s="28">
        <v>43556</v>
      </c>
      <c r="O37" s="43"/>
      <c r="P37" s="26"/>
      <c r="Q37" s="15" t="s">
        <v>298</v>
      </c>
      <c r="R37" s="27" t="s">
        <v>299</v>
      </c>
      <c r="S37" s="24">
        <v>2008</v>
      </c>
      <c r="T37" s="27" t="s">
        <v>292</v>
      </c>
      <c r="U37" s="27" t="s">
        <v>293</v>
      </c>
      <c r="V37" s="24">
        <v>2013</v>
      </c>
      <c r="W37" s="28">
        <v>45017</v>
      </c>
      <c r="X37" s="39">
        <v>45017</v>
      </c>
      <c r="Y37" s="121" t="s">
        <v>60</v>
      </c>
      <c r="Z37" s="72"/>
    </row>
    <row r="38" spans="1:26" ht="42.75" customHeight="1" x14ac:dyDescent="0.35">
      <c r="A38" s="16">
        <v>33</v>
      </c>
      <c r="B38" s="44" t="s">
        <v>123</v>
      </c>
      <c r="C38" s="45" t="s">
        <v>124</v>
      </c>
      <c r="D38" s="114">
        <f t="shared" ref="D38" si="7">DATE(YEAR(H38)+58,MONTH(H38),1)</f>
        <v>50284</v>
      </c>
      <c r="E38" s="46"/>
      <c r="F38" s="46" t="s">
        <v>45</v>
      </c>
      <c r="G38" s="47" t="s">
        <v>152</v>
      </c>
      <c r="H38" s="116">
        <v>29121</v>
      </c>
      <c r="I38" s="431" t="s">
        <v>361</v>
      </c>
      <c r="J38" s="15" t="s">
        <v>119</v>
      </c>
      <c r="K38" s="102" t="s">
        <v>725</v>
      </c>
      <c r="L38" s="51">
        <v>41699</v>
      </c>
      <c r="M38" s="51">
        <v>42064</v>
      </c>
      <c r="N38" s="55">
        <v>44652</v>
      </c>
      <c r="O38" s="52" t="s">
        <v>150</v>
      </c>
      <c r="P38" s="53" t="s">
        <v>213</v>
      </c>
      <c r="Q38" s="14" t="s">
        <v>179</v>
      </c>
      <c r="R38" s="45" t="s">
        <v>180</v>
      </c>
      <c r="S38" s="54" t="s">
        <v>287</v>
      </c>
      <c r="T38" s="54" t="s">
        <v>70</v>
      </c>
      <c r="U38" s="54" t="s">
        <v>70</v>
      </c>
      <c r="V38" s="54" t="s">
        <v>70</v>
      </c>
      <c r="W38" s="55">
        <v>46113</v>
      </c>
      <c r="X38" s="126">
        <v>44621</v>
      </c>
      <c r="Y38" s="72" t="s">
        <v>60</v>
      </c>
      <c r="Z38" s="72"/>
    </row>
    <row r="39" spans="1:26" ht="35.15" customHeight="1" x14ac:dyDescent="0.35">
      <c r="A39" s="16">
        <v>26</v>
      </c>
      <c r="B39" s="31" t="s">
        <v>768</v>
      </c>
      <c r="C39" s="18" t="s">
        <v>769</v>
      </c>
      <c r="D39" s="114">
        <f t="shared" si="0"/>
        <v>49949</v>
      </c>
      <c r="E39" s="16" t="s">
        <v>44</v>
      </c>
      <c r="F39" s="16"/>
      <c r="G39" s="20" t="s">
        <v>58</v>
      </c>
      <c r="H39" s="112">
        <v>28769</v>
      </c>
      <c r="I39" s="431" t="s">
        <v>361</v>
      </c>
      <c r="J39" s="30" t="s">
        <v>770</v>
      </c>
      <c r="K39" s="102">
        <v>44652</v>
      </c>
      <c r="L39" s="23" t="s">
        <v>798</v>
      </c>
      <c r="M39" s="23" t="s">
        <v>799</v>
      </c>
      <c r="N39" s="23" t="s">
        <v>800</v>
      </c>
      <c r="O39" s="32" t="s">
        <v>801</v>
      </c>
      <c r="P39" s="26" t="s">
        <v>209</v>
      </c>
      <c r="Q39" s="15" t="s">
        <v>802</v>
      </c>
      <c r="R39" s="27" t="s">
        <v>803</v>
      </c>
      <c r="S39" s="27">
        <v>2005</v>
      </c>
      <c r="T39" s="24" t="s">
        <v>70</v>
      </c>
      <c r="U39" s="24" t="s">
        <v>70</v>
      </c>
      <c r="V39" s="24" t="s">
        <v>70</v>
      </c>
      <c r="W39" s="452" t="s">
        <v>804</v>
      </c>
      <c r="X39" s="453" t="s">
        <v>805</v>
      </c>
      <c r="Y39" s="72" t="s">
        <v>60</v>
      </c>
      <c r="Z39" s="72"/>
    </row>
    <row r="40" spans="1:26" ht="35.15" customHeight="1" x14ac:dyDescent="0.35">
      <c r="A40" s="16">
        <v>30</v>
      </c>
      <c r="B40" s="31" t="s">
        <v>775</v>
      </c>
      <c r="C40" s="18" t="s">
        <v>776</v>
      </c>
      <c r="D40" s="114">
        <f t="shared" ref="D40" si="8">DATE(YEAR(H40)+58,MONTH(H40),1)</f>
        <v>48580</v>
      </c>
      <c r="E40" s="16" t="s">
        <v>44</v>
      </c>
      <c r="F40" s="16"/>
      <c r="G40" s="20" t="s">
        <v>58</v>
      </c>
      <c r="H40" s="112">
        <v>27396</v>
      </c>
      <c r="I40" s="432" t="s">
        <v>353</v>
      </c>
      <c r="J40" s="30" t="s">
        <v>777</v>
      </c>
      <c r="K40" s="102">
        <v>44652</v>
      </c>
      <c r="L40" s="146"/>
      <c r="M40" s="146"/>
      <c r="N40" s="41"/>
      <c r="O40" s="32"/>
      <c r="P40" s="26"/>
      <c r="Q40" s="15"/>
      <c r="R40" s="27"/>
      <c r="S40" s="27"/>
      <c r="T40" s="27"/>
      <c r="U40" s="27"/>
      <c r="V40" s="27"/>
      <c r="W40" s="28"/>
      <c r="X40" s="145"/>
      <c r="Y40" s="404" t="s">
        <v>60</v>
      </c>
      <c r="Z40" s="72"/>
    </row>
    <row r="41" spans="1:26" ht="35.15" customHeight="1" x14ac:dyDescent="0.35">
      <c r="A41" s="16">
        <v>31</v>
      </c>
      <c r="B41" s="56" t="s">
        <v>203</v>
      </c>
      <c r="C41" s="27" t="s">
        <v>26</v>
      </c>
      <c r="D41" s="114">
        <f>DATE(YEAR(H41)+58,MONTH(H41),1)</f>
        <v>48458</v>
      </c>
      <c r="E41" s="57" t="s">
        <v>44</v>
      </c>
      <c r="F41" s="57"/>
      <c r="G41" s="15" t="s">
        <v>125</v>
      </c>
      <c r="H41" s="111">
        <v>27286</v>
      </c>
      <c r="I41" s="432" t="s">
        <v>201</v>
      </c>
      <c r="J41" s="15" t="s">
        <v>778</v>
      </c>
      <c r="K41" s="102">
        <v>44652</v>
      </c>
      <c r="L41" s="58"/>
      <c r="M41" s="58"/>
      <c r="N41" s="26"/>
      <c r="O41" s="59"/>
      <c r="P41" s="26"/>
      <c r="Q41" s="15"/>
      <c r="R41" s="57"/>
      <c r="S41" s="16"/>
      <c r="T41" s="32"/>
      <c r="U41" s="59"/>
      <c r="V41" s="32"/>
      <c r="W41" s="60"/>
      <c r="X41" s="126"/>
      <c r="Y41" s="72" t="s">
        <v>60</v>
      </c>
      <c r="Z41" s="72"/>
    </row>
    <row r="42" spans="1:26" ht="35.15" customHeight="1" x14ac:dyDescent="0.35">
      <c r="A42" s="16">
        <v>35</v>
      </c>
      <c r="B42" s="34" t="s">
        <v>238</v>
      </c>
      <c r="C42" s="27" t="s">
        <v>239</v>
      </c>
      <c r="D42" s="114">
        <f>DATE(YEAR(H42)+58,MONTH(H42),1)</f>
        <v>53144</v>
      </c>
      <c r="E42" s="16"/>
      <c r="F42" s="16" t="s">
        <v>45</v>
      </c>
      <c r="G42" s="15" t="s">
        <v>240</v>
      </c>
      <c r="H42" s="111">
        <v>31981</v>
      </c>
      <c r="I42" s="432" t="s">
        <v>201</v>
      </c>
      <c r="J42" s="49" t="s">
        <v>138</v>
      </c>
      <c r="K42" s="102" t="s">
        <v>725</v>
      </c>
      <c r="L42" s="23">
        <v>43497</v>
      </c>
      <c r="M42" s="75" t="s">
        <v>70</v>
      </c>
      <c r="N42" s="75" t="s">
        <v>70</v>
      </c>
      <c r="O42" s="52" t="s">
        <v>70</v>
      </c>
      <c r="P42" s="26"/>
      <c r="Q42" s="15" t="s">
        <v>303</v>
      </c>
      <c r="R42" s="27" t="s">
        <v>235</v>
      </c>
      <c r="S42" s="27">
        <v>2013</v>
      </c>
      <c r="T42" s="24" t="s">
        <v>70</v>
      </c>
      <c r="U42" s="24" t="s">
        <v>70</v>
      </c>
      <c r="V42" s="24" t="s">
        <v>70</v>
      </c>
      <c r="W42" s="55"/>
      <c r="X42" s="39"/>
      <c r="Y42" s="72" t="s">
        <v>60</v>
      </c>
      <c r="Z42" s="72"/>
    </row>
    <row r="43" spans="1:26" ht="35.15" customHeight="1" x14ac:dyDescent="0.35">
      <c r="A43" s="16">
        <v>37</v>
      </c>
      <c r="B43" s="34" t="s">
        <v>755</v>
      </c>
      <c r="C43" s="27" t="s">
        <v>741</v>
      </c>
      <c r="D43" s="114">
        <f>DATE(YEAR(H43)+58,MONTH(H43),1)</f>
        <v>55093</v>
      </c>
      <c r="E43" s="16"/>
      <c r="F43" s="16" t="s">
        <v>45</v>
      </c>
      <c r="G43" s="15" t="s">
        <v>58</v>
      </c>
      <c r="H43" s="116">
        <v>33920</v>
      </c>
      <c r="I43" s="432" t="s">
        <v>201</v>
      </c>
      <c r="J43" s="30" t="s">
        <v>170</v>
      </c>
      <c r="K43" s="102" t="s">
        <v>725</v>
      </c>
      <c r="L43" s="23">
        <v>42064</v>
      </c>
      <c r="M43" s="23">
        <v>42430</v>
      </c>
      <c r="N43" s="19">
        <v>44470</v>
      </c>
      <c r="O43" s="32"/>
      <c r="P43" s="26"/>
      <c r="Q43" s="15" t="s">
        <v>745</v>
      </c>
      <c r="R43" s="27" t="s">
        <v>746</v>
      </c>
      <c r="S43" s="27" t="s">
        <v>747</v>
      </c>
      <c r="T43" s="24"/>
      <c r="U43" s="24"/>
      <c r="V43" s="24"/>
      <c r="W43" s="55">
        <v>45931</v>
      </c>
      <c r="X43" s="39"/>
      <c r="Y43" s="404" t="s">
        <v>60</v>
      </c>
      <c r="Z43" s="72"/>
    </row>
    <row r="44" spans="1:26" ht="35.15" customHeight="1" x14ac:dyDescent="0.35">
      <c r="A44" s="16">
        <v>38</v>
      </c>
      <c r="B44" s="31" t="s">
        <v>821</v>
      </c>
      <c r="C44" s="18" t="s">
        <v>822</v>
      </c>
      <c r="D44" s="114">
        <f>DATE(YEAR(H44)+58,MONTH(H44),1)</f>
        <v>55671</v>
      </c>
      <c r="E44" s="16"/>
      <c r="F44" s="16"/>
      <c r="G44" s="20" t="s">
        <v>178</v>
      </c>
      <c r="H44" s="116">
        <v>34514</v>
      </c>
      <c r="I44" s="432" t="s">
        <v>201</v>
      </c>
      <c r="J44" s="30" t="s">
        <v>823</v>
      </c>
      <c r="K44" s="102" t="s">
        <v>862</v>
      </c>
      <c r="L44" s="23">
        <v>44621</v>
      </c>
      <c r="M44" s="146"/>
      <c r="N44" s="41"/>
      <c r="O44" s="32"/>
      <c r="P44" s="26"/>
      <c r="Q44" s="15" t="s">
        <v>824</v>
      </c>
      <c r="R44" s="27" t="s">
        <v>825</v>
      </c>
      <c r="S44" s="27">
        <v>2018</v>
      </c>
      <c r="T44" s="24" t="s">
        <v>70</v>
      </c>
      <c r="U44" s="24" t="s">
        <v>70</v>
      </c>
      <c r="V44" s="24" t="s">
        <v>70</v>
      </c>
      <c r="W44" s="454" t="s">
        <v>70</v>
      </c>
      <c r="X44" s="455" t="s">
        <v>826</v>
      </c>
      <c r="Y44" s="404"/>
      <c r="Z44" s="72"/>
    </row>
    <row r="45" spans="1:26" ht="35.15" customHeight="1" x14ac:dyDescent="0.35">
      <c r="A45" s="16">
        <v>40</v>
      </c>
      <c r="B45" s="31" t="s">
        <v>832</v>
      </c>
      <c r="C45" s="18" t="s">
        <v>833</v>
      </c>
      <c r="D45" s="114">
        <f t="shared" ref="D45:D50" si="9">DATE(YEAR(H45)+58,MONTH(H45),1)</f>
        <v>54240</v>
      </c>
      <c r="E45" s="16"/>
      <c r="F45" s="16"/>
      <c r="G45" s="20" t="s">
        <v>58</v>
      </c>
      <c r="H45" s="111">
        <v>33060</v>
      </c>
      <c r="I45" s="432" t="s">
        <v>201</v>
      </c>
      <c r="J45" s="15" t="s">
        <v>834</v>
      </c>
      <c r="K45" s="102" t="s">
        <v>862</v>
      </c>
      <c r="L45" s="23">
        <v>44621</v>
      </c>
      <c r="M45" s="23"/>
      <c r="N45" s="28"/>
      <c r="O45" s="43"/>
      <c r="P45" s="26"/>
      <c r="Q45" s="15" t="s">
        <v>835</v>
      </c>
      <c r="R45" s="27" t="s">
        <v>825</v>
      </c>
      <c r="S45" s="24">
        <v>2013</v>
      </c>
      <c r="T45" s="24" t="s">
        <v>70</v>
      </c>
      <c r="U45" s="24" t="s">
        <v>70</v>
      </c>
      <c r="V45" s="24" t="s">
        <v>70</v>
      </c>
      <c r="W45" s="454" t="s">
        <v>70</v>
      </c>
      <c r="X45" s="455" t="s">
        <v>70</v>
      </c>
      <c r="Y45" s="121"/>
      <c r="Z45" s="72"/>
    </row>
    <row r="46" spans="1:26" ht="42.75" customHeight="1" x14ac:dyDescent="0.35">
      <c r="A46" s="16">
        <v>41</v>
      </c>
      <c r="B46" s="44" t="s">
        <v>836</v>
      </c>
      <c r="C46" s="45" t="s">
        <v>837</v>
      </c>
      <c r="D46" s="114">
        <f t="shared" si="9"/>
        <v>56523</v>
      </c>
      <c r="E46" s="46"/>
      <c r="F46" s="46"/>
      <c r="G46" s="47" t="s">
        <v>58</v>
      </c>
      <c r="H46" s="116">
        <v>35345</v>
      </c>
      <c r="I46" s="432" t="s">
        <v>201</v>
      </c>
      <c r="J46" s="15" t="s">
        <v>838</v>
      </c>
      <c r="K46" s="102" t="s">
        <v>862</v>
      </c>
      <c r="L46" s="23">
        <v>44621</v>
      </c>
      <c r="M46" s="51"/>
      <c r="N46" s="51"/>
      <c r="O46" s="52"/>
      <c r="P46" s="53"/>
      <c r="Q46" s="14" t="s">
        <v>839</v>
      </c>
      <c r="R46" s="45" t="s">
        <v>840</v>
      </c>
      <c r="S46" s="54">
        <v>2019</v>
      </c>
      <c r="T46" s="54" t="s">
        <v>70</v>
      </c>
      <c r="U46" s="54" t="s">
        <v>70</v>
      </c>
      <c r="V46" s="54" t="s">
        <v>70</v>
      </c>
      <c r="W46" s="456" t="s">
        <v>70</v>
      </c>
      <c r="X46" s="453" t="s">
        <v>70</v>
      </c>
      <c r="Y46" s="72"/>
      <c r="Z46" s="72"/>
    </row>
    <row r="47" spans="1:26" ht="35.15" customHeight="1" x14ac:dyDescent="0.35">
      <c r="A47" s="16">
        <v>42</v>
      </c>
      <c r="B47" s="117" t="s">
        <v>841</v>
      </c>
      <c r="C47" s="18" t="s">
        <v>842</v>
      </c>
      <c r="D47" s="114">
        <f t="shared" si="9"/>
        <v>56919</v>
      </c>
      <c r="E47" s="16"/>
      <c r="F47" s="16"/>
      <c r="G47" s="20" t="s">
        <v>843</v>
      </c>
      <c r="H47" s="116">
        <v>35736</v>
      </c>
      <c r="I47" s="432" t="s">
        <v>201</v>
      </c>
      <c r="J47" s="49" t="s">
        <v>844</v>
      </c>
      <c r="K47" s="102" t="s">
        <v>862</v>
      </c>
      <c r="L47" s="23">
        <v>44621</v>
      </c>
      <c r="M47" s="122"/>
      <c r="N47" s="123"/>
      <c r="O47" s="429"/>
      <c r="P47" s="401"/>
      <c r="Q47" s="402" t="s">
        <v>179</v>
      </c>
      <c r="R47" s="403" t="s">
        <v>845</v>
      </c>
      <c r="S47" s="428">
        <v>2021</v>
      </c>
      <c r="T47" s="407" t="s">
        <v>70</v>
      </c>
      <c r="U47" s="407" t="s">
        <v>70</v>
      </c>
      <c r="V47" s="407" t="s">
        <v>70</v>
      </c>
      <c r="W47" s="457" t="s">
        <v>70</v>
      </c>
      <c r="X47" s="453" t="s">
        <v>70</v>
      </c>
      <c r="Y47" s="72"/>
      <c r="Z47" s="72"/>
    </row>
    <row r="48" spans="1:26" ht="35.15" customHeight="1" x14ac:dyDescent="0.35">
      <c r="A48" s="16">
        <v>43</v>
      </c>
      <c r="B48" s="34" t="s">
        <v>846</v>
      </c>
      <c r="C48" s="27" t="s">
        <v>847</v>
      </c>
      <c r="D48" s="114">
        <f t="shared" si="9"/>
        <v>56097</v>
      </c>
      <c r="E48" s="16"/>
      <c r="F48" s="16"/>
      <c r="G48" s="15" t="s">
        <v>848</v>
      </c>
      <c r="H48" s="116">
        <v>34933</v>
      </c>
      <c r="I48" s="432" t="s">
        <v>201</v>
      </c>
      <c r="J48" s="49" t="s">
        <v>849</v>
      </c>
      <c r="K48" s="102" t="s">
        <v>862</v>
      </c>
      <c r="L48" s="23">
        <v>44621</v>
      </c>
      <c r="M48" s="75"/>
      <c r="N48" s="75"/>
      <c r="O48" s="52"/>
      <c r="P48" s="26"/>
      <c r="Q48" s="15" t="s">
        <v>850</v>
      </c>
      <c r="R48" s="27" t="s">
        <v>851</v>
      </c>
      <c r="S48" s="27">
        <v>2017</v>
      </c>
      <c r="T48" s="24" t="s">
        <v>70</v>
      </c>
      <c r="U48" s="24" t="s">
        <v>70</v>
      </c>
      <c r="V48" s="24" t="s">
        <v>70</v>
      </c>
      <c r="W48" s="456" t="s">
        <v>70</v>
      </c>
      <c r="X48" s="455" t="s">
        <v>70</v>
      </c>
      <c r="Y48" s="72"/>
      <c r="Z48" s="72"/>
    </row>
    <row r="49" spans="1:28" ht="35.15" customHeight="1" x14ac:dyDescent="0.35">
      <c r="A49" s="16">
        <v>44</v>
      </c>
      <c r="B49" s="34" t="s">
        <v>852</v>
      </c>
      <c r="C49" s="27" t="s">
        <v>853</v>
      </c>
      <c r="D49" s="114">
        <f t="shared" si="9"/>
        <v>53571</v>
      </c>
      <c r="E49" s="16"/>
      <c r="F49" s="16"/>
      <c r="G49" s="15" t="s">
        <v>854</v>
      </c>
      <c r="H49" s="111">
        <v>32415</v>
      </c>
      <c r="I49" s="432" t="s">
        <v>201</v>
      </c>
      <c r="J49" s="30" t="s">
        <v>855</v>
      </c>
      <c r="K49" s="102" t="s">
        <v>862</v>
      </c>
      <c r="L49" s="23">
        <v>44621</v>
      </c>
      <c r="M49" s="23"/>
      <c r="N49" s="19"/>
      <c r="O49" s="32"/>
      <c r="P49" s="26"/>
      <c r="Q49" s="15" t="s">
        <v>856</v>
      </c>
      <c r="R49" s="27" t="s">
        <v>845</v>
      </c>
      <c r="S49" s="27">
        <v>2017</v>
      </c>
      <c r="T49" s="24" t="s">
        <v>70</v>
      </c>
      <c r="U49" s="24" t="s">
        <v>70</v>
      </c>
      <c r="V49" s="24" t="s">
        <v>70</v>
      </c>
      <c r="W49" s="456" t="s">
        <v>70</v>
      </c>
      <c r="X49" s="455" t="s">
        <v>70</v>
      </c>
      <c r="Y49" s="404"/>
      <c r="Z49" s="72"/>
    </row>
    <row r="50" spans="1:28" ht="35.15" customHeight="1" x14ac:dyDescent="0.35">
      <c r="A50" s="16">
        <v>45</v>
      </c>
      <c r="B50" s="34" t="s">
        <v>857</v>
      </c>
      <c r="C50" s="27" t="s">
        <v>858</v>
      </c>
      <c r="D50" s="114">
        <f t="shared" si="9"/>
        <v>55397</v>
      </c>
      <c r="E50" s="16"/>
      <c r="F50" s="16"/>
      <c r="G50" s="15" t="s">
        <v>58</v>
      </c>
      <c r="H50" s="111">
        <v>34214</v>
      </c>
      <c r="I50" s="432" t="s">
        <v>201</v>
      </c>
      <c r="J50" s="30" t="s">
        <v>859</v>
      </c>
      <c r="K50" s="102" t="s">
        <v>862</v>
      </c>
      <c r="L50" s="23">
        <v>44621</v>
      </c>
      <c r="M50" s="23"/>
      <c r="N50" s="19"/>
      <c r="O50" s="32"/>
      <c r="P50" s="26"/>
      <c r="Q50" s="15" t="s">
        <v>860</v>
      </c>
      <c r="R50" s="27" t="s">
        <v>861</v>
      </c>
      <c r="S50" s="27">
        <v>2019</v>
      </c>
      <c r="T50" s="24" t="s">
        <v>70</v>
      </c>
      <c r="U50" s="24" t="s">
        <v>70</v>
      </c>
      <c r="V50" s="24" t="s">
        <v>70</v>
      </c>
      <c r="W50" s="456" t="s">
        <v>70</v>
      </c>
      <c r="X50" s="455" t="s">
        <v>70</v>
      </c>
      <c r="Y50" s="404"/>
      <c r="Z50" s="72"/>
    </row>
    <row r="51" spans="1:28" ht="35.15" customHeight="1" x14ac:dyDescent="0.35">
      <c r="A51" s="16">
        <v>36</v>
      </c>
      <c r="B51" s="34" t="s">
        <v>19</v>
      </c>
      <c r="C51" s="27" t="s">
        <v>25</v>
      </c>
      <c r="D51" s="114">
        <f>DATE(YEAR(H51)+58,MONTH(H51),1)</f>
        <v>45108</v>
      </c>
      <c r="E51" s="16" t="s">
        <v>44</v>
      </c>
      <c r="F51" s="16"/>
      <c r="G51" s="15" t="s">
        <v>58</v>
      </c>
      <c r="H51" s="116">
        <v>23953</v>
      </c>
      <c r="I51" s="431" t="s">
        <v>169</v>
      </c>
      <c r="J51" s="30" t="s">
        <v>170</v>
      </c>
      <c r="K51" s="102" t="s">
        <v>725</v>
      </c>
      <c r="L51" s="23">
        <v>31472</v>
      </c>
      <c r="M51" s="23">
        <v>31959</v>
      </c>
      <c r="N51" s="19">
        <v>43009</v>
      </c>
      <c r="O51" s="32" t="s">
        <v>145</v>
      </c>
      <c r="P51" s="26" t="s">
        <v>207</v>
      </c>
      <c r="Q51" s="15" t="s">
        <v>122</v>
      </c>
      <c r="R51" s="27"/>
      <c r="S51" s="27">
        <v>2012</v>
      </c>
      <c r="T51" s="24" t="s">
        <v>70</v>
      </c>
      <c r="U51" s="24" t="s">
        <v>70</v>
      </c>
      <c r="V51" s="24" t="s">
        <v>70</v>
      </c>
      <c r="W51" s="55">
        <v>44470</v>
      </c>
      <c r="X51" s="39">
        <v>44257</v>
      </c>
      <c r="Y51" s="404" t="s">
        <v>60</v>
      </c>
      <c r="Z51" s="72"/>
    </row>
    <row r="52" spans="1:28" ht="35.15" customHeight="1" x14ac:dyDescent="0.35">
      <c r="A52" s="16">
        <v>39</v>
      </c>
      <c r="B52" s="56" t="s">
        <v>828</v>
      </c>
      <c r="C52" s="27" t="s">
        <v>827</v>
      </c>
      <c r="D52" s="114">
        <f>DATE(YEAR(H52)+58,MONTH(H52),1)</f>
        <v>57193</v>
      </c>
      <c r="E52" s="57"/>
      <c r="F52" s="57"/>
      <c r="G52" s="15" t="s">
        <v>58</v>
      </c>
      <c r="H52" s="116">
        <v>36012</v>
      </c>
      <c r="I52" s="431" t="s">
        <v>169</v>
      </c>
      <c r="J52" s="15" t="s">
        <v>829</v>
      </c>
      <c r="K52" s="102" t="s">
        <v>862</v>
      </c>
      <c r="L52" s="23">
        <v>44621</v>
      </c>
      <c r="M52" s="58"/>
      <c r="N52" s="26"/>
      <c r="O52" s="59"/>
      <c r="P52" s="26"/>
      <c r="Q52" s="15" t="s">
        <v>830</v>
      </c>
      <c r="R52" s="57" t="s">
        <v>831</v>
      </c>
      <c r="S52" s="16">
        <v>2019</v>
      </c>
      <c r="T52" s="32" t="s">
        <v>70</v>
      </c>
      <c r="U52" s="59" t="s">
        <v>70</v>
      </c>
      <c r="V52" s="32" t="s">
        <v>70</v>
      </c>
      <c r="W52" s="58" t="s">
        <v>70</v>
      </c>
      <c r="X52" s="453" t="s">
        <v>70</v>
      </c>
      <c r="Y52" s="72"/>
      <c r="Z52" s="72"/>
    </row>
    <row r="53" spans="1:28" ht="35.15" customHeight="1" x14ac:dyDescent="0.35">
      <c r="A53" s="79"/>
      <c r="B53" s="80"/>
      <c r="C53" s="81"/>
      <c r="D53" s="82"/>
      <c r="E53" s="79"/>
      <c r="F53" s="79"/>
      <c r="G53" s="83"/>
      <c r="H53" s="84"/>
      <c r="I53" s="85"/>
      <c r="J53" s="86"/>
      <c r="K53" s="87"/>
      <c r="L53" s="88"/>
      <c r="M53" s="89"/>
      <c r="N53" s="89"/>
      <c r="O53" s="90"/>
      <c r="P53" s="91"/>
      <c r="Q53" s="83"/>
      <c r="R53" s="81"/>
      <c r="S53" s="81"/>
      <c r="T53" s="92"/>
      <c r="U53" s="92"/>
      <c r="V53" s="92"/>
      <c r="W53" s="93"/>
      <c r="X53" s="94"/>
      <c r="Y53" s="95"/>
      <c r="Z53" s="95"/>
    </row>
    <row r="54" spans="1:28" ht="15" customHeight="1" x14ac:dyDescent="0.35">
      <c r="A54" s="79"/>
      <c r="B54" s="80"/>
      <c r="C54" s="81"/>
      <c r="D54" s="82"/>
      <c r="E54" s="79"/>
      <c r="F54" s="79"/>
      <c r="G54" s="83"/>
      <c r="H54" s="84"/>
      <c r="I54" s="85"/>
      <c r="J54" s="86"/>
      <c r="K54" s="87"/>
      <c r="L54" s="88"/>
      <c r="M54" s="89"/>
      <c r="N54" s="89"/>
      <c r="O54" s="90"/>
      <c r="P54" s="91"/>
      <c r="Q54" s="83"/>
      <c r="R54" s="81"/>
      <c r="S54" s="447" t="s">
        <v>765</v>
      </c>
      <c r="T54" s="451"/>
      <c r="U54" s="451"/>
      <c r="V54" s="451"/>
      <c r="W54" s="451"/>
      <c r="X54" s="447"/>
      <c r="Y54" s="95"/>
      <c r="Z54" s="95"/>
    </row>
    <row r="55" spans="1:28" ht="17.5" x14ac:dyDescent="0.35">
      <c r="B55" s="11"/>
      <c r="C55" s="12"/>
      <c r="D55" s="13"/>
      <c r="E55" s="10"/>
      <c r="G55" s="10"/>
      <c r="H55" s="5"/>
      <c r="M55" s="5"/>
      <c r="R55" s="6"/>
      <c r="S55" s="447" t="s">
        <v>766</v>
      </c>
      <c r="T55" s="4"/>
      <c r="U55" s="4"/>
      <c r="V55" s="4"/>
      <c r="W55" s="4"/>
      <c r="X55" s="447"/>
      <c r="Y55" s="4"/>
      <c r="Z55" s="4"/>
      <c r="AA55" s="6"/>
      <c r="AB55" s="6"/>
    </row>
    <row r="56" spans="1:28" ht="15.5" x14ac:dyDescent="0.35">
      <c r="H56" s="5"/>
      <c r="M56" s="5"/>
      <c r="S56" s="448"/>
      <c r="T56" s="6"/>
      <c r="U56" s="6"/>
      <c r="V56" s="6"/>
      <c r="W56" s="6"/>
      <c r="X56" s="448"/>
    </row>
    <row r="57" spans="1:28" ht="15.5" x14ac:dyDescent="0.35">
      <c r="S57" s="448"/>
      <c r="T57" s="6"/>
      <c r="U57" s="6"/>
      <c r="V57" s="6"/>
      <c r="W57" s="6"/>
      <c r="X57" s="448"/>
    </row>
    <row r="58" spans="1:28" ht="15.5" x14ac:dyDescent="0.35">
      <c r="N58" s="5"/>
      <c r="S58" s="448"/>
      <c r="T58" s="6"/>
      <c r="U58" s="6"/>
      <c r="V58" s="6"/>
      <c r="W58" s="6"/>
      <c r="X58" s="448"/>
    </row>
    <row r="59" spans="1:28" ht="15" customHeight="1" x14ac:dyDescent="0.35">
      <c r="N59" s="5"/>
      <c r="S59" s="449" t="s">
        <v>742</v>
      </c>
      <c r="T59" s="247"/>
      <c r="U59" s="247"/>
      <c r="V59" s="247"/>
      <c r="W59" s="247"/>
      <c r="X59" s="449"/>
      <c r="Y59" s="7"/>
      <c r="Z59" s="7"/>
    </row>
    <row r="60" spans="1:28" ht="17.5" x14ac:dyDescent="0.35">
      <c r="S60" s="450" t="s">
        <v>767</v>
      </c>
      <c r="T60" s="4"/>
      <c r="U60" s="4"/>
      <c r="V60" s="4"/>
      <c r="W60" s="4"/>
      <c r="X60" s="450"/>
    </row>
    <row r="61" spans="1:28" x14ac:dyDescent="0.35">
      <c r="T61" s="9"/>
      <c r="U61" s="9"/>
      <c r="V61" s="9"/>
      <c r="W61" s="9"/>
    </row>
  </sheetData>
  <mergeCells count="18">
    <mergeCell ref="L5:N5"/>
    <mergeCell ref="O5:P5"/>
    <mergeCell ref="Q5:S5"/>
    <mergeCell ref="T5:V5"/>
    <mergeCell ref="Z5:Z6"/>
    <mergeCell ref="W5:X5"/>
    <mergeCell ref="A1:Y1"/>
    <mergeCell ref="A2:B2"/>
    <mergeCell ref="A5:A6"/>
    <mergeCell ref="B5:B6"/>
    <mergeCell ref="C5:C6"/>
    <mergeCell ref="D5:D6"/>
    <mergeCell ref="E5:F5"/>
    <mergeCell ref="G5:H5"/>
    <mergeCell ref="I5:I6"/>
    <mergeCell ref="J5:J6"/>
    <mergeCell ref="Y5:Y6"/>
    <mergeCell ref="K5:K6"/>
  </mergeCells>
  <phoneticPr fontId="65" type="noConversion"/>
  <printOptions horizontalCentered="1"/>
  <pageMargins left="0.51181102362204722" right="0.51181102362204722" top="0.55118110236220474" bottom="0.55118110236220474" header="0.51181102362204722" footer="0.51181102362204722"/>
  <pageSetup paperSize="9" scale="52" fitToHeight="0" orientation="landscape" r:id="rId1"/>
  <rowBreaks count="1" manualBreakCount="1">
    <brk id="26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52"/>
  <sheetViews>
    <sheetView zoomScale="80" zoomScaleNormal="80" zoomScalePageLayoutView="50" workbookViewId="0">
      <selection sqref="A1:Y1"/>
    </sheetView>
  </sheetViews>
  <sheetFormatPr defaultRowHeight="14.5" x14ac:dyDescent="0.35"/>
  <cols>
    <col min="1" max="1" width="4.81640625" customWidth="1"/>
    <col min="2" max="2" width="17.7265625" customWidth="1"/>
    <col min="3" max="3" width="18.1796875" customWidth="1"/>
    <col min="4" max="4" width="16" customWidth="1"/>
    <col min="5" max="5" width="4.7265625" customWidth="1"/>
    <col min="6" max="6" width="3.54296875" customWidth="1"/>
    <col min="7" max="7" width="8.81640625" customWidth="1"/>
    <col min="8" max="8" width="17.453125" customWidth="1"/>
    <col min="9" max="9" width="14" customWidth="1"/>
    <col min="10" max="10" width="15.54296875" customWidth="1"/>
    <col min="12" max="12" width="9.453125" bestFit="1" customWidth="1"/>
    <col min="14" max="14" width="9.453125" bestFit="1" customWidth="1"/>
    <col min="15" max="15" width="7.1796875" customWidth="1"/>
    <col min="16" max="16" width="4.7265625" customWidth="1"/>
    <col min="19" max="19" width="9.453125" customWidth="1"/>
    <col min="21" max="21" width="9.81640625" customWidth="1"/>
    <col min="22" max="22" width="5.26953125" customWidth="1"/>
  </cols>
  <sheetData>
    <row r="1" spans="1:26" x14ac:dyDescent="0.35">
      <c r="A1" s="477" t="s">
        <v>200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</row>
    <row r="2" spans="1:26" ht="24" customHeight="1" x14ac:dyDescent="0.35">
      <c r="A2" s="477" t="s">
        <v>302</v>
      </c>
      <c r="B2" s="477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1"/>
    </row>
    <row r="3" spans="1:26" x14ac:dyDescent="0.35">
      <c r="A3" s="67"/>
      <c r="B3" s="68" t="s">
        <v>199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9"/>
      <c r="R3" s="67"/>
      <c r="S3" s="67"/>
      <c r="T3" s="70"/>
      <c r="U3" s="67"/>
      <c r="V3" s="67"/>
      <c r="W3" s="67"/>
      <c r="X3" s="67"/>
      <c r="Y3" s="67"/>
      <c r="Z3" s="2"/>
    </row>
    <row r="4" spans="1:26" ht="15" thickBot="1" x14ac:dyDescent="0.4">
      <c r="A4" s="67"/>
      <c r="B4" s="68" t="s">
        <v>31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9"/>
      <c r="R4" s="67"/>
      <c r="S4" s="67"/>
      <c r="T4" s="70"/>
      <c r="U4" s="67"/>
      <c r="V4" s="67"/>
      <c r="W4" s="67"/>
      <c r="X4" s="67"/>
      <c r="Y4" s="71"/>
      <c r="Z4" s="3" t="s">
        <v>32</v>
      </c>
    </row>
    <row r="5" spans="1:26" ht="27" customHeight="1" x14ac:dyDescent="0.35">
      <c r="A5" s="478" t="s">
        <v>0</v>
      </c>
      <c r="B5" s="480" t="s">
        <v>1</v>
      </c>
      <c r="C5" s="480" t="s">
        <v>2</v>
      </c>
      <c r="D5" s="480" t="s">
        <v>33</v>
      </c>
      <c r="E5" s="472" t="s">
        <v>34</v>
      </c>
      <c r="F5" s="474"/>
      <c r="G5" s="472" t="s">
        <v>35</v>
      </c>
      <c r="H5" s="474"/>
      <c r="I5" s="480" t="s">
        <v>3</v>
      </c>
      <c r="J5" s="480" t="s">
        <v>36</v>
      </c>
      <c r="K5" s="480" t="s">
        <v>37</v>
      </c>
      <c r="L5" s="472" t="s">
        <v>38</v>
      </c>
      <c r="M5" s="473"/>
      <c r="N5" s="474"/>
      <c r="O5" s="472" t="s">
        <v>39</v>
      </c>
      <c r="P5" s="474"/>
      <c r="Q5" s="472" t="s">
        <v>40</v>
      </c>
      <c r="R5" s="473"/>
      <c r="S5" s="474"/>
      <c r="T5" s="472" t="s">
        <v>41</v>
      </c>
      <c r="U5" s="473"/>
      <c r="V5" s="474"/>
      <c r="W5" s="472" t="s">
        <v>42</v>
      </c>
      <c r="X5" s="474"/>
      <c r="Y5" s="475" t="s">
        <v>43</v>
      </c>
      <c r="Z5" s="475" t="s">
        <v>4</v>
      </c>
    </row>
    <row r="6" spans="1:26" ht="54" customHeight="1" x14ac:dyDescent="0.35">
      <c r="A6" s="479"/>
      <c r="B6" s="481"/>
      <c r="C6" s="481"/>
      <c r="D6" s="481"/>
      <c r="E6" s="61" t="s">
        <v>44</v>
      </c>
      <c r="F6" s="61" t="s">
        <v>45</v>
      </c>
      <c r="G6" s="61" t="s">
        <v>46</v>
      </c>
      <c r="H6" s="61" t="s">
        <v>47</v>
      </c>
      <c r="I6" s="481"/>
      <c r="J6" s="481"/>
      <c r="K6" s="481"/>
      <c r="L6" s="61" t="s">
        <v>48</v>
      </c>
      <c r="M6" s="61" t="s">
        <v>49</v>
      </c>
      <c r="N6" s="61" t="s">
        <v>50</v>
      </c>
      <c r="O6" s="61" t="s">
        <v>51</v>
      </c>
      <c r="P6" s="61" t="s">
        <v>52</v>
      </c>
      <c r="Q6" s="61" t="s">
        <v>53</v>
      </c>
      <c r="R6" s="61" t="s">
        <v>54</v>
      </c>
      <c r="S6" s="61" t="s">
        <v>55</v>
      </c>
      <c r="T6" s="61" t="s">
        <v>53</v>
      </c>
      <c r="U6" s="61" t="s">
        <v>54</v>
      </c>
      <c r="V6" s="61" t="s">
        <v>55</v>
      </c>
      <c r="W6" s="61" t="s">
        <v>56</v>
      </c>
      <c r="X6" s="61" t="s">
        <v>57</v>
      </c>
      <c r="Y6" s="476"/>
      <c r="Z6" s="476"/>
    </row>
    <row r="7" spans="1:26" x14ac:dyDescent="0.35">
      <c r="A7" s="62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3">
        <v>8</v>
      </c>
      <c r="I7" s="63">
        <v>9</v>
      </c>
      <c r="J7" s="63">
        <v>10</v>
      </c>
      <c r="K7" s="63">
        <v>11</v>
      </c>
      <c r="L7" s="63">
        <v>12</v>
      </c>
      <c r="M7" s="63">
        <v>13</v>
      </c>
      <c r="N7" s="63">
        <v>14</v>
      </c>
      <c r="O7" s="63">
        <v>15</v>
      </c>
      <c r="P7" s="63">
        <v>16</v>
      </c>
      <c r="Q7" s="64">
        <v>17</v>
      </c>
      <c r="R7" s="63">
        <v>18</v>
      </c>
      <c r="S7" s="63">
        <v>19</v>
      </c>
      <c r="T7" s="63">
        <v>20</v>
      </c>
      <c r="U7" s="63">
        <v>21</v>
      </c>
      <c r="V7" s="63">
        <v>22</v>
      </c>
      <c r="W7" s="63">
        <v>23</v>
      </c>
      <c r="X7" s="63">
        <v>24</v>
      </c>
      <c r="Y7" s="65">
        <v>25</v>
      </c>
      <c r="Z7" s="65">
        <v>26</v>
      </c>
    </row>
    <row r="8" spans="1:26" ht="35.15" customHeight="1" x14ac:dyDescent="0.35">
      <c r="A8" s="16">
        <v>1</v>
      </c>
      <c r="B8" s="17" t="s">
        <v>230</v>
      </c>
      <c r="C8" s="18" t="s">
        <v>231</v>
      </c>
      <c r="D8" s="114">
        <f t="shared" ref="D8:D42" si="0">DATE(YEAR(H8)+58,MONTH(H8),1)</f>
        <v>45231</v>
      </c>
      <c r="E8" s="16" t="s">
        <v>44</v>
      </c>
      <c r="F8" s="16"/>
      <c r="G8" s="20" t="s">
        <v>232</v>
      </c>
      <c r="H8" s="112">
        <v>24055</v>
      </c>
      <c r="I8" s="20" t="s">
        <v>274</v>
      </c>
      <c r="J8" s="21" t="s">
        <v>59</v>
      </c>
      <c r="K8" s="22" t="s">
        <v>233</v>
      </c>
      <c r="L8" s="23">
        <v>31415</v>
      </c>
      <c r="M8" s="23"/>
      <c r="N8" s="24"/>
      <c r="O8" s="25"/>
      <c r="P8" s="26"/>
      <c r="Q8" s="15"/>
      <c r="R8" s="27"/>
      <c r="S8" s="27"/>
      <c r="T8" s="27"/>
      <c r="U8" s="27"/>
      <c r="V8" s="27"/>
      <c r="W8" s="28"/>
      <c r="X8" s="29">
        <v>44256</v>
      </c>
      <c r="Y8" s="72" t="s">
        <v>60</v>
      </c>
      <c r="Z8" s="72"/>
    </row>
    <row r="9" spans="1:26" ht="35.15" customHeight="1" x14ac:dyDescent="0.35">
      <c r="A9" s="16">
        <v>2</v>
      </c>
      <c r="B9" s="17" t="s">
        <v>204</v>
      </c>
      <c r="C9" s="18" t="s">
        <v>61</v>
      </c>
      <c r="D9" s="114">
        <f t="shared" si="0"/>
        <v>45139</v>
      </c>
      <c r="E9" s="16" t="s">
        <v>44</v>
      </c>
      <c r="F9" s="16"/>
      <c r="G9" s="20" t="s">
        <v>62</v>
      </c>
      <c r="H9" s="112">
        <v>23981</v>
      </c>
      <c r="I9" s="20" t="s">
        <v>63</v>
      </c>
      <c r="J9" s="30" t="s">
        <v>64</v>
      </c>
      <c r="K9" s="22">
        <v>42739</v>
      </c>
      <c r="L9" s="19">
        <v>31048</v>
      </c>
      <c r="M9" s="23">
        <v>31778</v>
      </c>
      <c r="N9" s="19">
        <v>42461</v>
      </c>
      <c r="O9" s="16">
        <v>29</v>
      </c>
      <c r="P9" s="26" t="s">
        <v>206</v>
      </c>
      <c r="Q9" s="15" t="s">
        <v>65</v>
      </c>
      <c r="R9" s="27" t="s">
        <v>66</v>
      </c>
      <c r="S9" s="24" t="s">
        <v>70</v>
      </c>
      <c r="T9" s="24" t="s">
        <v>70</v>
      </c>
      <c r="U9" s="24" t="s">
        <v>70</v>
      </c>
      <c r="V9" s="27"/>
      <c r="W9" s="28">
        <v>43922</v>
      </c>
      <c r="X9" s="378">
        <v>44166</v>
      </c>
      <c r="Y9" s="72" t="s">
        <v>60</v>
      </c>
      <c r="Z9" s="72"/>
    </row>
    <row r="10" spans="1:26" s="8" customFormat="1" ht="35.15" customHeight="1" x14ac:dyDescent="0.35">
      <c r="A10" s="16">
        <v>3</v>
      </c>
      <c r="B10" s="117" t="s">
        <v>559</v>
      </c>
      <c r="C10" s="118" t="s">
        <v>558</v>
      </c>
      <c r="D10" s="119">
        <f t="shared" si="0"/>
        <v>47574</v>
      </c>
      <c r="E10" s="46" t="s">
        <v>44</v>
      </c>
      <c r="F10" s="46"/>
      <c r="G10" s="48" t="s">
        <v>58</v>
      </c>
      <c r="H10" s="120">
        <v>26397</v>
      </c>
      <c r="I10" s="48" t="s">
        <v>403</v>
      </c>
      <c r="J10" s="49" t="s">
        <v>67</v>
      </c>
      <c r="K10" s="50"/>
      <c r="L10" s="75" t="s">
        <v>561</v>
      </c>
      <c r="M10" s="75" t="s">
        <v>560</v>
      </c>
      <c r="N10" s="75" t="s">
        <v>562</v>
      </c>
      <c r="O10" s="52" t="s">
        <v>261</v>
      </c>
      <c r="P10" s="53"/>
      <c r="Q10" s="14" t="s">
        <v>563</v>
      </c>
      <c r="R10" s="45" t="s">
        <v>566</v>
      </c>
      <c r="S10" s="45"/>
      <c r="T10" s="45" t="s">
        <v>564</v>
      </c>
      <c r="U10" s="379" t="s">
        <v>565</v>
      </c>
      <c r="V10" s="45"/>
      <c r="W10" s="75" t="s">
        <v>567</v>
      </c>
      <c r="X10" s="378" t="s">
        <v>568</v>
      </c>
      <c r="Y10" s="121" t="s">
        <v>60</v>
      </c>
      <c r="Z10" s="121"/>
    </row>
    <row r="11" spans="1:26" ht="35.15" customHeight="1" x14ac:dyDescent="0.35">
      <c r="A11" s="16">
        <v>4</v>
      </c>
      <c r="B11" s="34" t="s">
        <v>82</v>
      </c>
      <c r="C11" s="27" t="s">
        <v>20</v>
      </c>
      <c r="D11" s="114">
        <f t="shared" si="0"/>
        <v>44805</v>
      </c>
      <c r="E11" s="16"/>
      <c r="F11" s="16" t="s">
        <v>45</v>
      </c>
      <c r="G11" s="20" t="s">
        <v>58</v>
      </c>
      <c r="H11" s="111">
        <v>23633</v>
      </c>
      <c r="I11" s="20" t="s">
        <v>11</v>
      </c>
      <c r="J11" s="30" t="s">
        <v>83</v>
      </c>
      <c r="K11" s="35">
        <v>42751</v>
      </c>
      <c r="L11" s="23">
        <v>33298</v>
      </c>
      <c r="M11" s="23">
        <v>34243</v>
      </c>
      <c r="N11" s="23">
        <v>42461</v>
      </c>
      <c r="O11" s="32" t="s">
        <v>146</v>
      </c>
      <c r="P11" s="26" t="s">
        <v>72</v>
      </c>
      <c r="Q11" s="15" t="s">
        <v>162</v>
      </c>
      <c r="R11" s="27" t="s">
        <v>163</v>
      </c>
      <c r="S11" s="24" t="s">
        <v>164</v>
      </c>
      <c r="T11" s="27" t="s">
        <v>165</v>
      </c>
      <c r="U11" s="27" t="s">
        <v>166</v>
      </c>
      <c r="V11" s="24" t="s">
        <v>167</v>
      </c>
      <c r="W11" s="123">
        <v>43871</v>
      </c>
      <c r="X11" s="124">
        <v>43891</v>
      </c>
      <c r="Y11" s="72" t="s">
        <v>60</v>
      </c>
      <c r="Z11" s="72"/>
    </row>
    <row r="12" spans="1:26" ht="35.15" customHeight="1" x14ac:dyDescent="0.35">
      <c r="A12" s="16">
        <v>5</v>
      </c>
      <c r="B12" s="31" t="s">
        <v>220</v>
      </c>
      <c r="C12" s="77" t="s">
        <v>221</v>
      </c>
      <c r="D12" s="114">
        <f t="shared" si="0"/>
        <v>44378</v>
      </c>
      <c r="E12" s="16" t="s">
        <v>44</v>
      </c>
      <c r="F12" s="16"/>
      <c r="G12" s="20" t="s">
        <v>58</v>
      </c>
      <c r="H12" s="113">
        <v>23193</v>
      </c>
      <c r="I12" s="20" t="s">
        <v>222</v>
      </c>
      <c r="J12" s="30" t="s">
        <v>69</v>
      </c>
      <c r="K12" s="36">
        <v>43770</v>
      </c>
      <c r="L12" s="23">
        <v>32568</v>
      </c>
      <c r="M12" s="23"/>
      <c r="N12" s="19">
        <v>36708</v>
      </c>
      <c r="O12" s="32"/>
      <c r="P12" s="26"/>
      <c r="Q12" s="23"/>
      <c r="R12" s="23"/>
      <c r="S12" s="23"/>
      <c r="T12" s="23" t="s">
        <v>224</v>
      </c>
      <c r="U12" s="37" t="s">
        <v>223</v>
      </c>
      <c r="V12" s="27"/>
      <c r="W12" s="28">
        <v>38169</v>
      </c>
      <c r="X12" s="33">
        <v>44256</v>
      </c>
      <c r="Y12" s="72" t="s">
        <v>60</v>
      </c>
      <c r="Z12" s="72"/>
    </row>
    <row r="13" spans="1:26" ht="39" customHeight="1" x14ac:dyDescent="0.35">
      <c r="A13" s="16">
        <v>6</v>
      </c>
      <c r="B13" s="31" t="s">
        <v>663</v>
      </c>
      <c r="C13" s="77" t="s">
        <v>685</v>
      </c>
      <c r="D13" s="114">
        <f t="shared" si="0"/>
        <v>48458</v>
      </c>
      <c r="E13" s="16"/>
      <c r="F13" s="16" t="s">
        <v>45</v>
      </c>
      <c r="G13" s="20"/>
      <c r="H13" s="113">
        <v>27273</v>
      </c>
      <c r="I13" s="20" t="s">
        <v>222</v>
      </c>
      <c r="J13" s="30" t="s">
        <v>79</v>
      </c>
      <c r="K13" s="405">
        <v>43770</v>
      </c>
      <c r="L13" s="122" t="s">
        <v>288</v>
      </c>
      <c r="M13" s="122" t="s">
        <v>310</v>
      </c>
      <c r="N13" s="399"/>
      <c r="O13" s="400"/>
      <c r="P13" s="401"/>
      <c r="Q13" s="122" t="s">
        <v>285</v>
      </c>
      <c r="R13" s="122" t="s">
        <v>286</v>
      </c>
      <c r="S13" s="122" t="s">
        <v>287</v>
      </c>
      <c r="T13" s="122" t="s">
        <v>70</v>
      </c>
      <c r="U13" s="406" t="s">
        <v>70</v>
      </c>
      <c r="V13" s="407" t="s">
        <v>70</v>
      </c>
      <c r="W13" s="123"/>
      <c r="X13" s="124" t="s">
        <v>284</v>
      </c>
      <c r="Y13" s="404"/>
      <c r="Z13" s="404"/>
    </row>
    <row r="14" spans="1:26" ht="35.15" customHeight="1" x14ac:dyDescent="0.35">
      <c r="A14" s="16">
        <v>7</v>
      </c>
      <c r="B14" s="31" t="s">
        <v>276</v>
      </c>
      <c r="C14" s="18" t="s">
        <v>277</v>
      </c>
      <c r="D14" s="114">
        <f t="shared" si="0"/>
        <v>45870</v>
      </c>
      <c r="E14" s="16" t="s">
        <v>44</v>
      </c>
      <c r="F14" s="16"/>
      <c r="G14" s="20" t="s">
        <v>71</v>
      </c>
      <c r="H14" s="112">
        <v>24698</v>
      </c>
      <c r="I14" s="20" t="s">
        <v>255</v>
      </c>
      <c r="J14" s="30" t="s">
        <v>13</v>
      </c>
      <c r="K14" s="22">
        <v>43770</v>
      </c>
      <c r="L14" s="23" t="s">
        <v>278</v>
      </c>
      <c r="M14" s="23" t="s">
        <v>279</v>
      </c>
      <c r="N14" s="23" t="s">
        <v>280</v>
      </c>
      <c r="O14" s="32" t="s">
        <v>251</v>
      </c>
      <c r="P14" s="26"/>
      <c r="Q14" s="15" t="s">
        <v>296</v>
      </c>
      <c r="R14" s="27" t="s">
        <v>297</v>
      </c>
      <c r="S14" s="27">
        <v>1989</v>
      </c>
      <c r="T14" s="24" t="s">
        <v>294</v>
      </c>
      <c r="U14" s="24" t="s">
        <v>295</v>
      </c>
      <c r="V14" s="24">
        <v>2004</v>
      </c>
      <c r="W14" s="40" t="s">
        <v>275</v>
      </c>
      <c r="X14" s="33" t="s">
        <v>281</v>
      </c>
      <c r="Y14" s="72" t="s">
        <v>60</v>
      </c>
      <c r="Z14" s="72"/>
    </row>
    <row r="15" spans="1:26" s="8" customFormat="1" ht="35.15" customHeight="1" x14ac:dyDescent="0.35">
      <c r="A15" s="127">
        <v>8</v>
      </c>
      <c r="B15" s="128" t="s">
        <v>305</v>
      </c>
      <c r="C15" s="129" t="s">
        <v>306</v>
      </c>
      <c r="D15" s="130">
        <f>DATE(YEAR(H15)+58,MONTH(H15),1)</f>
        <v>45870</v>
      </c>
      <c r="E15" s="127"/>
      <c r="F15" s="127" t="s">
        <v>45</v>
      </c>
      <c r="G15" s="131" t="s">
        <v>229</v>
      </c>
      <c r="H15" s="142">
        <v>24712</v>
      </c>
      <c r="I15" s="132" t="s">
        <v>222</v>
      </c>
      <c r="J15" s="133" t="s">
        <v>14</v>
      </c>
      <c r="K15" s="134">
        <v>43770</v>
      </c>
      <c r="L15" s="135" t="s">
        <v>307</v>
      </c>
      <c r="M15" s="135" t="s">
        <v>70</v>
      </c>
      <c r="N15" s="135" t="s">
        <v>309</v>
      </c>
      <c r="O15" s="136" t="s">
        <v>308</v>
      </c>
      <c r="P15" s="137"/>
      <c r="Q15" s="138"/>
      <c r="R15" s="139"/>
      <c r="S15" s="139"/>
      <c r="T15" s="139"/>
      <c r="U15" s="139"/>
      <c r="V15" s="139"/>
      <c r="W15" s="135" t="s">
        <v>262</v>
      </c>
      <c r="X15" s="140">
        <v>43800</v>
      </c>
      <c r="Y15" s="141" t="s">
        <v>60</v>
      </c>
      <c r="Z15" s="141"/>
    </row>
    <row r="16" spans="1:26" ht="48" customHeight="1" x14ac:dyDescent="0.35">
      <c r="A16" s="16">
        <v>9</v>
      </c>
      <c r="B16" s="31" t="s">
        <v>205</v>
      </c>
      <c r="C16" s="18" t="s">
        <v>84</v>
      </c>
      <c r="D16" s="114">
        <f>DATE(YEAR(H16)+58,MONTH(H16),1)</f>
        <v>48670</v>
      </c>
      <c r="E16" s="16" t="s">
        <v>44</v>
      </c>
      <c r="F16" s="16"/>
      <c r="G16" s="20" t="s">
        <v>85</v>
      </c>
      <c r="H16" s="112">
        <v>27488</v>
      </c>
      <c r="I16" s="20" t="s">
        <v>183</v>
      </c>
      <c r="J16" s="30" t="s">
        <v>159</v>
      </c>
      <c r="K16" s="35">
        <v>42745</v>
      </c>
      <c r="L16" s="23">
        <v>37226</v>
      </c>
      <c r="M16" s="23">
        <v>37653</v>
      </c>
      <c r="N16" s="19">
        <v>42826</v>
      </c>
      <c r="O16" s="32" t="s">
        <v>140</v>
      </c>
      <c r="P16" s="26" t="s">
        <v>208</v>
      </c>
      <c r="Q16" s="15" t="s">
        <v>184</v>
      </c>
      <c r="R16" s="27" t="s">
        <v>185</v>
      </c>
      <c r="S16" s="27">
        <v>1998</v>
      </c>
      <c r="T16" s="27" t="s">
        <v>186</v>
      </c>
      <c r="U16" s="27" t="s">
        <v>187</v>
      </c>
      <c r="V16" s="27">
        <v>2016</v>
      </c>
      <c r="W16" s="28">
        <v>44287</v>
      </c>
      <c r="X16" s="33">
        <v>44531</v>
      </c>
      <c r="Y16" s="72" t="s">
        <v>60</v>
      </c>
      <c r="Z16" s="72"/>
    </row>
    <row r="17" spans="1:26" ht="50.25" customHeight="1" x14ac:dyDescent="0.35">
      <c r="A17" s="16">
        <v>10</v>
      </c>
      <c r="B17" s="31" t="s">
        <v>674</v>
      </c>
      <c r="C17" s="18" t="s">
        <v>673</v>
      </c>
      <c r="D17" s="114">
        <f>DATE(YEAR(H17)+58,MONTH(H17),1)</f>
        <v>48761</v>
      </c>
      <c r="E17" s="16" t="s">
        <v>44</v>
      </c>
      <c r="F17" s="16"/>
      <c r="G17" s="20"/>
      <c r="H17" s="112">
        <v>27601</v>
      </c>
      <c r="I17" s="20" t="s">
        <v>255</v>
      </c>
      <c r="J17" s="30" t="s">
        <v>136</v>
      </c>
      <c r="K17" s="398">
        <v>43104</v>
      </c>
      <c r="L17" s="122">
        <v>37591</v>
      </c>
      <c r="M17" s="399">
        <v>38018</v>
      </c>
      <c r="N17" s="122">
        <v>41913</v>
      </c>
      <c r="O17" s="400" t="s">
        <v>161</v>
      </c>
      <c r="P17" s="401" t="s">
        <v>74</v>
      </c>
      <c r="Q17" s="402" t="s">
        <v>75</v>
      </c>
      <c r="R17" s="403" t="s">
        <v>76</v>
      </c>
      <c r="S17" s="403">
        <v>2000</v>
      </c>
      <c r="T17" s="403" t="s">
        <v>77</v>
      </c>
      <c r="U17" s="403" t="s">
        <v>78</v>
      </c>
      <c r="V17" s="403">
        <v>2011</v>
      </c>
      <c r="W17" s="122">
        <v>44835</v>
      </c>
      <c r="X17" s="124">
        <v>44287</v>
      </c>
      <c r="Y17" s="404" t="s">
        <v>60</v>
      </c>
      <c r="Z17" s="72"/>
    </row>
    <row r="18" spans="1:26" ht="35.15" customHeight="1" x14ac:dyDescent="0.35">
      <c r="A18" s="16">
        <v>11</v>
      </c>
      <c r="B18" s="31" t="s">
        <v>253</v>
      </c>
      <c r="C18" s="18" t="s">
        <v>254</v>
      </c>
      <c r="D18" s="114">
        <f>DATE(YEAR(H18)+58,MONTH(H18),1)</f>
        <v>47178</v>
      </c>
      <c r="E18" s="16" t="s">
        <v>44</v>
      </c>
      <c r="F18" s="16"/>
      <c r="G18" s="20" t="s">
        <v>178</v>
      </c>
      <c r="H18" s="112">
        <v>26001</v>
      </c>
      <c r="I18" s="20" t="s">
        <v>255</v>
      </c>
      <c r="J18" s="30" t="s">
        <v>132</v>
      </c>
      <c r="K18" s="36" t="s">
        <v>219</v>
      </c>
      <c r="L18" s="35">
        <v>37226</v>
      </c>
      <c r="M18" s="23">
        <v>37628</v>
      </c>
      <c r="N18" s="19">
        <v>42739</v>
      </c>
      <c r="O18" s="25" t="s">
        <v>256</v>
      </c>
      <c r="P18" s="26" t="s">
        <v>96</v>
      </c>
      <c r="Q18" s="15" t="s">
        <v>171</v>
      </c>
      <c r="R18" s="27" t="s">
        <v>257</v>
      </c>
      <c r="S18" s="27">
        <v>1998</v>
      </c>
      <c r="T18" s="27" t="s">
        <v>258</v>
      </c>
      <c r="U18" s="27" t="s">
        <v>259</v>
      </c>
      <c r="V18" s="27">
        <v>2004</v>
      </c>
      <c r="W18" s="73">
        <v>44287</v>
      </c>
      <c r="X18" s="126">
        <v>43800</v>
      </c>
      <c r="Y18" s="72" t="s">
        <v>60</v>
      </c>
      <c r="Z18" s="72"/>
    </row>
    <row r="19" spans="1:26" ht="35.15" customHeight="1" x14ac:dyDescent="0.35">
      <c r="A19" s="16">
        <v>12</v>
      </c>
      <c r="B19" s="31" t="s">
        <v>151</v>
      </c>
      <c r="C19" s="18" t="s">
        <v>133</v>
      </c>
      <c r="D19" s="114">
        <f t="shared" si="0"/>
        <v>49919</v>
      </c>
      <c r="E19" s="16"/>
      <c r="F19" s="16" t="s">
        <v>45</v>
      </c>
      <c r="G19" s="20" t="s">
        <v>157</v>
      </c>
      <c r="H19" s="112">
        <v>28757</v>
      </c>
      <c r="I19" s="20" t="s">
        <v>11</v>
      </c>
      <c r="J19" s="30" t="s">
        <v>134</v>
      </c>
      <c r="K19" s="35">
        <v>43283</v>
      </c>
      <c r="L19" s="23">
        <v>38384</v>
      </c>
      <c r="M19" s="23">
        <v>38808</v>
      </c>
      <c r="N19" s="38">
        <v>42826</v>
      </c>
      <c r="O19" s="32" t="s">
        <v>141</v>
      </c>
      <c r="P19" s="26" t="s">
        <v>209</v>
      </c>
      <c r="Q19" s="15" t="s">
        <v>75</v>
      </c>
      <c r="R19" s="27" t="s">
        <v>154</v>
      </c>
      <c r="S19" s="27">
        <v>2003</v>
      </c>
      <c r="T19" s="27" t="s">
        <v>155</v>
      </c>
      <c r="U19" s="27" t="s">
        <v>156</v>
      </c>
      <c r="V19" s="27">
        <v>2006</v>
      </c>
      <c r="W19" s="28">
        <v>44287</v>
      </c>
      <c r="X19" s="39">
        <v>44228</v>
      </c>
      <c r="Y19" s="72" t="s">
        <v>60</v>
      </c>
      <c r="Z19" s="72"/>
    </row>
    <row r="20" spans="1:26" ht="35.15" customHeight="1" x14ac:dyDescent="0.35">
      <c r="A20" s="16">
        <v>13</v>
      </c>
      <c r="B20" s="34" t="s">
        <v>18</v>
      </c>
      <c r="C20" s="27" t="s">
        <v>23</v>
      </c>
      <c r="D20" s="114">
        <f t="shared" si="0"/>
        <v>50983</v>
      </c>
      <c r="E20" s="16"/>
      <c r="F20" s="16" t="s">
        <v>45</v>
      </c>
      <c r="G20" s="20" t="s">
        <v>58</v>
      </c>
      <c r="H20" s="111">
        <v>29801</v>
      </c>
      <c r="I20" s="20" t="s">
        <v>197</v>
      </c>
      <c r="J20" s="30" t="s">
        <v>99</v>
      </c>
      <c r="K20" s="35">
        <v>42751</v>
      </c>
      <c r="L20" s="23">
        <v>38808</v>
      </c>
      <c r="M20" s="23">
        <v>39356</v>
      </c>
      <c r="N20" s="23">
        <v>43191</v>
      </c>
      <c r="O20" s="32" t="s">
        <v>96</v>
      </c>
      <c r="P20" s="26" t="s">
        <v>211</v>
      </c>
      <c r="Q20" s="15" t="s">
        <v>80</v>
      </c>
      <c r="R20" s="27" t="s">
        <v>101</v>
      </c>
      <c r="S20" s="27">
        <v>2005</v>
      </c>
      <c r="T20" s="24" t="s">
        <v>70</v>
      </c>
      <c r="U20" s="24" t="s">
        <v>70</v>
      </c>
      <c r="V20" s="24" t="s">
        <v>70</v>
      </c>
      <c r="W20" s="28">
        <v>44652</v>
      </c>
      <c r="X20" s="124">
        <v>43922</v>
      </c>
      <c r="Y20" s="72" t="s">
        <v>60</v>
      </c>
      <c r="Z20" s="72"/>
    </row>
    <row r="21" spans="1:26" ht="35.15" customHeight="1" x14ac:dyDescent="0.35">
      <c r="A21" s="16">
        <v>14</v>
      </c>
      <c r="B21" s="34" t="s">
        <v>659</v>
      </c>
      <c r="C21" s="78" t="s">
        <v>686</v>
      </c>
      <c r="D21" s="114">
        <f t="shared" ref="D21" si="1">DATE(YEAR(H21)+58,MONTH(H21),1)</f>
        <v>47150</v>
      </c>
      <c r="E21" s="16"/>
      <c r="F21" s="16" t="s">
        <v>45</v>
      </c>
      <c r="G21" s="20"/>
      <c r="H21" s="112">
        <v>25985</v>
      </c>
      <c r="I21" s="20" t="s">
        <v>11</v>
      </c>
      <c r="J21" s="30" t="s">
        <v>148</v>
      </c>
      <c r="K21" s="408" t="s">
        <v>219</v>
      </c>
      <c r="L21" s="122">
        <v>34759</v>
      </c>
      <c r="M21" s="122">
        <v>35156</v>
      </c>
      <c r="N21" s="122">
        <v>41365</v>
      </c>
      <c r="O21" s="400" t="s">
        <v>228</v>
      </c>
      <c r="P21" s="401"/>
      <c r="Q21" s="402"/>
      <c r="R21" s="403"/>
      <c r="S21" s="403"/>
      <c r="T21" s="407"/>
      <c r="U21" s="407"/>
      <c r="V21" s="407"/>
      <c r="W21" s="123">
        <v>42826</v>
      </c>
      <c r="X21" s="126">
        <v>44256</v>
      </c>
      <c r="Y21" s="72" t="s">
        <v>60</v>
      </c>
      <c r="Z21" s="72"/>
    </row>
    <row r="22" spans="1:26" ht="35.15" customHeight="1" x14ac:dyDescent="0.35">
      <c r="A22" s="16">
        <v>15</v>
      </c>
      <c r="B22" s="31" t="s">
        <v>245</v>
      </c>
      <c r="C22" s="77" t="s">
        <v>246</v>
      </c>
      <c r="D22" s="114">
        <f>DATE(YEAR(H22)+58,MONTH(H22),1)</f>
        <v>49369</v>
      </c>
      <c r="E22" s="16"/>
      <c r="F22" s="16" t="s">
        <v>45</v>
      </c>
      <c r="G22" s="20" t="s">
        <v>58</v>
      </c>
      <c r="H22" s="114">
        <v>28198</v>
      </c>
      <c r="I22" s="20" t="s">
        <v>247</v>
      </c>
      <c r="J22" s="30" t="s">
        <v>129</v>
      </c>
      <c r="K22" s="42" t="s">
        <v>248</v>
      </c>
      <c r="L22" s="23" t="s">
        <v>250</v>
      </c>
      <c r="M22" s="23" t="s">
        <v>249</v>
      </c>
      <c r="N22" s="38">
        <v>43556</v>
      </c>
      <c r="O22" s="32" t="s">
        <v>251</v>
      </c>
      <c r="P22" s="26"/>
      <c r="Q22" s="15" t="s">
        <v>218</v>
      </c>
      <c r="R22" s="27" t="s">
        <v>217</v>
      </c>
      <c r="S22" s="27">
        <v>2011</v>
      </c>
      <c r="T22" s="24"/>
      <c r="U22" s="24"/>
      <c r="V22" s="24"/>
      <c r="W22" s="28">
        <v>45017</v>
      </c>
      <c r="X22" s="124" t="s">
        <v>273</v>
      </c>
      <c r="Y22" s="72" t="s">
        <v>60</v>
      </c>
      <c r="Z22" s="72"/>
    </row>
    <row r="23" spans="1:26" ht="50.25" customHeight="1" x14ac:dyDescent="0.35">
      <c r="A23" s="16">
        <v>16</v>
      </c>
      <c r="B23" s="31" t="s">
        <v>242</v>
      </c>
      <c r="C23" s="18" t="s">
        <v>243</v>
      </c>
      <c r="D23" s="114">
        <f t="shared" ref="D23" si="2">DATE(YEAR(H23)+58,MONTH(H23),1)</f>
        <v>44501</v>
      </c>
      <c r="E23" s="16" t="s">
        <v>44</v>
      </c>
      <c r="F23" s="16"/>
      <c r="G23" s="20" t="s">
        <v>58</v>
      </c>
      <c r="H23" s="112">
        <v>23333</v>
      </c>
      <c r="I23" s="20" t="s">
        <v>216</v>
      </c>
      <c r="J23" s="30" t="s">
        <v>160</v>
      </c>
      <c r="K23" s="35" t="s">
        <v>244</v>
      </c>
      <c r="L23" s="23">
        <v>39448</v>
      </c>
      <c r="M23" s="23"/>
      <c r="N23" s="23"/>
      <c r="O23" s="32" t="s">
        <v>89</v>
      </c>
      <c r="P23" s="26" t="s">
        <v>212</v>
      </c>
      <c r="Q23" s="15"/>
      <c r="R23" s="27"/>
      <c r="S23" s="27"/>
      <c r="T23" s="27"/>
      <c r="U23" s="27"/>
      <c r="V23" s="27"/>
      <c r="W23" s="74"/>
      <c r="X23" s="33">
        <v>44228</v>
      </c>
      <c r="Y23" s="72" t="s">
        <v>60</v>
      </c>
      <c r="Z23" s="72"/>
    </row>
    <row r="24" spans="1:26" ht="35.15" customHeight="1" x14ac:dyDescent="0.35">
      <c r="A24" s="16">
        <v>17</v>
      </c>
      <c r="B24" s="34" t="s">
        <v>110</v>
      </c>
      <c r="C24" s="27" t="s">
        <v>22</v>
      </c>
      <c r="D24" s="114">
        <f t="shared" si="0"/>
        <v>51288</v>
      </c>
      <c r="E24" s="16" t="s">
        <v>44</v>
      </c>
      <c r="F24" s="16"/>
      <c r="G24" s="20" t="s">
        <v>178</v>
      </c>
      <c r="H24" s="111">
        <v>30114</v>
      </c>
      <c r="I24" s="27" t="s">
        <v>12</v>
      </c>
      <c r="J24" s="30" t="s">
        <v>111</v>
      </c>
      <c r="K24" s="35">
        <v>42751</v>
      </c>
      <c r="L24" s="23">
        <v>39845</v>
      </c>
      <c r="M24" s="23">
        <v>40603</v>
      </c>
      <c r="N24" s="19">
        <v>43191</v>
      </c>
      <c r="O24" s="32" t="s">
        <v>139</v>
      </c>
      <c r="P24" s="26" t="s">
        <v>210</v>
      </c>
      <c r="Q24" s="15" t="s">
        <v>112</v>
      </c>
      <c r="R24" s="27" t="s">
        <v>97</v>
      </c>
      <c r="S24" s="27">
        <v>2005</v>
      </c>
      <c r="T24" s="24" t="s">
        <v>70</v>
      </c>
      <c r="U24" s="24" t="s">
        <v>70</v>
      </c>
      <c r="V24" s="24" t="s">
        <v>70</v>
      </c>
      <c r="W24" s="28">
        <v>44652</v>
      </c>
      <c r="X24" s="39">
        <v>44228</v>
      </c>
      <c r="Y24" s="72" t="s">
        <v>60</v>
      </c>
      <c r="Z24" s="72"/>
    </row>
    <row r="25" spans="1:26" ht="35.15" customHeight="1" x14ac:dyDescent="0.35">
      <c r="A25" s="16">
        <v>18</v>
      </c>
      <c r="B25" s="31" t="s">
        <v>267</v>
      </c>
      <c r="C25" s="27" t="s">
        <v>263</v>
      </c>
      <c r="D25" s="114">
        <f t="shared" si="0"/>
        <v>48823</v>
      </c>
      <c r="E25" s="16"/>
      <c r="F25" s="16" t="s">
        <v>45</v>
      </c>
      <c r="G25" s="20" t="s">
        <v>58</v>
      </c>
      <c r="H25" s="115">
        <v>27661</v>
      </c>
      <c r="I25" s="15" t="s">
        <v>127</v>
      </c>
      <c r="J25" s="30" t="s">
        <v>15</v>
      </c>
      <c r="K25" s="35" t="s">
        <v>244</v>
      </c>
      <c r="L25" s="23" t="s">
        <v>250</v>
      </c>
      <c r="M25" s="23">
        <v>40057</v>
      </c>
      <c r="N25" s="19" t="s">
        <v>264</v>
      </c>
      <c r="O25" s="25" t="s">
        <v>266</v>
      </c>
      <c r="P25" s="26" t="s">
        <v>210</v>
      </c>
      <c r="Q25" s="15" t="s">
        <v>269</v>
      </c>
      <c r="R25" s="27" t="s">
        <v>270</v>
      </c>
      <c r="S25" s="27">
        <v>2012</v>
      </c>
      <c r="T25" s="27" t="s">
        <v>192</v>
      </c>
      <c r="U25" s="27" t="s">
        <v>268</v>
      </c>
      <c r="V25" s="27">
        <v>2014</v>
      </c>
      <c r="W25" s="28" t="s">
        <v>265</v>
      </c>
      <c r="X25" s="126" t="s">
        <v>557</v>
      </c>
      <c r="Y25" s="72" t="s">
        <v>60</v>
      </c>
      <c r="Z25" s="72"/>
    </row>
    <row r="26" spans="1:26" ht="35.15" customHeight="1" x14ac:dyDescent="0.35">
      <c r="A26" s="16"/>
      <c r="B26" s="31" t="s">
        <v>654</v>
      </c>
      <c r="C26" s="27" t="s">
        <v>687</v>
      </c>
      <c r="D26" s="114">
        <f t="shared" si="0"/>
        <v>52201</v>
      </c>
      <c r="E26" s="16"/>
      <c r="F26" s="16" t="s">
        <v>45</v>
      </c>
      <c r="G26" s="20"/>
      <c r="H26" s="115">
        <v>31041</v>
      </c>
      <c r="I26" s="15" t="s">
        <v>652</v>
      </c>
      <c r="J26" s="30" t="s">
        <v>651</v>
      </c>
      <c r="K26" s="408"/>
      <c r="L26" s="122"/>
      <c r="M26" s="122"/>
      <c r="N26" s="399"/>
      <c r="O26" s="409"/>
      <c r="P26" s="401"/>
      <c r="Q26" s="402"/>
      <c r="R26" s="403"/>
      <c r="S26" s="403"/>
      <c r="T26" s="403"/>
      <c r="U26" s="403"/>
      <c r="V26" s="403"/>
      <c r="W26" s="123"/>
      <c r="X26" s="126"/>
      <c r="Y26" s="404"/>
      <c r="Z26" s="404"/>
    </row>
    <row r="27" spans="1:26" ht="35.15" customHeight="1" x14ac:dyDescent="0.35">
      <c r="A27" s="16">
        <v>19</v>
      </c>
      <c r="B27" s="31" t="s">
        <v>86</v>
      </c>
      <c r="C27" s="18" t="s">
        <v>6</v>
      </c>
      <c r="D27" s="114">
        <f t="shared" si="0"/>
        <v>46174</v>
      </c>
      <c r="E27" s="16" t="s">
        <v>44</v>
      </c>
      <c r="F27" s="16"/>
      <c r="G27" s="20" t="s">
        <v>58</v>
      </c>
      <c r="H27" s="112">
        <v>25015</v>
      </c>
      <c r="I27" s="20" t="s">
        <v>12</v>
      </c>
      <c r="J27" s="30" t="s">
        <v>158</v>
      </c>
      <c r="K27" s="35">
        <v>42751</v>
      </c>
      <c r="L27" s="23">
        <v>34759</v>
      </c>
      <c r="M27" s="23">
        <v>34775</v>
      </c>
      <c r="N27" s="19">
        <v>42278</v>
      </c>
      <c r="O27" s="16" t="s">
        <v>168</v>
      </c>
      <c r="P27" s="26" t="s">
        <v>142</v>
      </c>
      <c r="Q27" s="15" t="s">
        <v>87</v>
      </c>
      <c r="R27" s="27" t="s">
        <v>81</v>
      </c>
      <c r="S27" s="27">
        <v>2008</v>
      </c>
      <c r="T27" s="27" t="s">
        <v>68</v>
      </c>
      <c r="U27" s="27" t="s">
        <v>88</v>
      </c>
      <c r="V27" s="27">
        <v>2011</v>
      </c>
      <c r="W27" s="73">
        <v>43739</v>
      </c>
      <c r="X27" s="126">
        <v>43891</v>
      </c>
      <c r="Y27" s="72" t="s">
        <v>60</v>
      </c>
      <c r="Z27" s="72"/>
    </row>
    <row r="28" spans="1:26" ht="35.15" customHeight="1" x14ac:dyDescent="0.35">
      <c r="A28" s="16">
        <v>20</v>
      </c>
      <c r="B28" s="31" t="s">
        <v>92</v>
      </c>
      <c r="C28" s="27" t="s">
        <v>7</v>
      </c>
      <c r="D28" s="114">
        <f t="shared" si="0"/>
        <v>50345</v>
      </c>
      <c r="E28" s="16" t="s">
        <v>44</v>
      </c>
      <c r="F28" s="16"/>
      <c r="G28" s="20" t="s">
        <v>58</v>
      </c>
      <c r="H28" s="115">
        <v>29160</v>
      </c>
      <c r="I28" s="15" t="s">
        <v>90</v>
      </c>
      <c r="J28" s="30" t="s">
        <v>93</v>
      </c>
      <c r="K28" s="35">
        <v>43009</v>
      </c>
      <c r="L28" s="23">
        <v>39448</v>
      </c>
      <c r="M28" s="23">
        <v>40269</v>
      </c>
      <c r="N28" s="28">
        <v>42461</v>
      </c>
      <c r="O28" s="32" t="s">
        <v>143</v>
      </c>
      <c r="P28" s="26" t="s">
        <v>100</v>
      </c>
      <c r="Q28" s="15" t="s">
        <v>94</v>
      </c>
      <c r="R28" s="27" t="s">
        <v>95</v>
      </c>
      <c r="S28" s="27">
        <v>2002</v>
      </c>
      <c r="T28" s="27" t="s">
        <v>70</v>
      </c>
      <c r="U28" s="27" t="s">
        <v>70</v>
      </c>
      <c r="V28" s="24" t="s">
        <v>70</v>
      </c>
      <c r="W28" s="123">
        <v>43922</v>
      </c>
      <c r="X28" s="39">
        <v>44287</v>
      </c>
      <c r="Y28" s="72" t="s">
        <v>60</v>
      </c>
      <c r="Z28" s="72"/>
    </row>
    <row r="29" spans="1:26" ht="35.15" customHeight="1" x14ac:dyDescent="0.35">
      <c r="A29" s="16">
        <v>21</v>
      </c>
      <c r="B29" s="31" t="s">
        <v>128</v>
      </c>
      <c r="C29" s="27" t="s">
        <v>8</v>
      </c>
      <c r="D29" s="114">
        <f t="shared" si="0"/>
        <v>48580</v>
      </c>
      <c r="E29" s="16"/>
      <c r="F29" s="16" t="s">
        <v>45</v>
      </c>
      <c r="G29" s="20" t="s">
        <v>58</v>
      </c>
      <c r="H29" s="115">
        <v>27395</v>
      </c>
      <c r="I29" s="15" t="s">
        <v>90</v>
      </c>
      <c r="J29" s="30" t="s">
        <v>16</v>
      </c>
      <c r="K29" s="35">
        <v>43255</v>
      </c>
      <c r="L29" s="23">
        <v>39845</v>
      </c>
      <c r="M29" s="23">
        <v>40513</v>
      </c>
      <c r="N29" s="19">
        <v>42461</v>
      </c>
      <c r="O29" s="25" t="s">
        <v>153</v>
      </c>
      <c r="P29" s="26" t="s">
        <v>210</v>
      </c>
      <c r="Q29" s="15"/>
      <c r="R29" s="27" t="s">
        <v>196</v>
      </c>
      <c r="S29" s="27">
        <v>1998</v>
      </c>
      <c r="T29" s="24" t="s">
        <v>70</v>
      </c>
      <c r="U29" s="24" t="s">
        <v>70</v>
      </c>
      <c r="V29" s="24" t="s">
        <v>70</v>
      </c>
      <c r="W29" s="123">
        <v>43922</v>
      </c>
      <c r="X29" s="39">
        <v>44228</v>
      </c>
      <c r="Y29" s="72" t="s">
        <v>60</v>
      </c>
      <c r="Z29" s="72"/>
    </row>
    <row r="30" spans="1:26" ht="35.15" customHeight="1" x14ac:dyDescent="0.35">
      <c r="A30" s="16">
        <v>22</v>
      </c>
      <c r="B30" s="34" t="s">
        <v>102</v>
      </c>
      <c r="C30" s="27" t="s">
        <v>21</v>
      </c>
      <c r="D30" s="114">
        <f t="shared" si="0"/>
        <v>50100</v>
      </c>
      <c r="E30" s="16"/>
      <c r="F30" s="16" t="s">
        <v>45</v>
      </c>
      <c r="G30" s="15" t="s">
        <v>103</v>
      </c>
      <c r="H30" s="111">
        <v>28936</v>
      </c>
      <c r="I30" s="20" t="s">
        <v>12</v>
      </c>
      <c r="J30" s="30" t="s">
        <v>194</v>
      </c>
      <c r="K30" s="35" t="s">
        <v>195</v>
      </c>
      <c r="L30" s="23">
        <v>39845</v>
      </c>
      <c r="M30" s="23" t="s">
        <v>104</v>
      </c>
      <c r="N30" s="23">
        <v>43191</v>
      </c>
      <c r="O30" s="32" t="s">
        <v>153</v>
      </c>
      <c r="P30" s="26" t="s">
        <v>210</v>
      </c>
      <c r="Q30" s="15" t="s">
        <v>105</v>
      </c>
      <c r="R30" s="27" t="s">
        <v>106</v>
      </c>
      <c r="S30" s="27">
        <v>2009</v>
      </c>
      <c r="T30" s="24" t="s">
        <v>70</v>
      </c>
      <c r="U30" s="24" t="s">
        <v>70</v>
      </c>
      <c r="V30" s="24" t="s">
        <v>70</v>
      </c>
      <c r="W30" s="28">
        <v>44652</v>
      </c>
      <c r="X30" s="33">
        <v>44228</v>
      </c>
      <c r="Y30" s="72" t="s">
        <v>60</v>
      </c>
      <c r="Z30" s="72"/>
    </row>
    <row r="31" spans="1:26" ht="35.15" customHeight="1" x14ac:dyDescent="0.35">
      <c r="A31" s="16">
        <v>23</v>
      </c>
      <c r="B31" s="34" t="s">
        <v>130</v>
      </c>
      <c r="C31" s="27" t="s">
        <v>9</v>
      </c>
      <c r="D31" s="114">
        <f t="shared" si="0"/>
        <v>53175</v>
      </c>
      <c r="E31" s="16"/>
      <c r="F31" s="16" t="s">
        <v>45</v>
      </c>
      <c r="G31" s="15" t="s">
        <v>58</v>
      </c>
      <c r="H31" s="111">
        <v>32017</v>
      </c>
      <c r="I31" s="20" t="s">
        <v>12</v>
      </c>
      <c r="J31" s="30" t="s">
        <v>17</v>
      </c>
      <c r="K31" s="35">
        <v>43283</v>
      </c>
      <c r="L31" s="23">
        <v>40179</v>
      </c>
      <c r="M31" s="23">
        <v>40878</v>
      </c>
      <c r="N31" s="23">
        <v>42461</v>
      </c>
      <c r="O31" s="32" t="s">
        <v>188</v>
      </c>
      <c r="P31" s="26" t="s">
        <v>91</v>
      </c>
      <c r="Q31" s="15" t="s">
        <v>189</v>
      </c>
      <c r="R31" s="27" t="s">
        <v>190</v>
      </c>
      <c r="S31" s="27">
        <v>2009</v>
      </c>
      <c r="T31" s="27" t="s">
        <v>172</v>
      </c>
      <c r="U31" s="27" t="s">
        <v>191</v>
      </c>
      <c r="V31" s="27">
        <v>2012</v>
      </c>
      <c r="W31" s="122">
        <v>43922</v>
      </c>
      <c r="X31" s="126">
        <v>44562</v>
      </c>
      <c r="Y31" s="72" t="s">
        <v>60</v>
      </c>
      <c r="Z31" s="72"/>
    </row>
    <row r="32" spans="1:26" ht="35.15" customHeight="1" x14ac:dyDescent="0.35">
      <c r="A32" s="16">
        <v>24</v>
      </c>
      <c r="B32" s="31" t="s">
        <v>202</v>
      </c>
      <c r="C32" s="18" t="s">
        <v>10</v>
      </c>
      <c r="D32" s="114">
        <f t="shared" si="0"/>
        <v>53114</v>
      </c>
      <c r="E32" s="16"/>
      <c r="F32" s="16" t="s">
        <v>45</v>
      </c>
      <c r="G32" s="20" t="s">
        <v>58</v>
      </c>
      <c r="H32" s="112">
        <v>31932</v>
      </c>
      <c r="I32" s="20" t="s">
        <v>12</v>
      </c>
      <c r="J32" s="30" t="s">
        <v>107</v>
      </c>
      <c r="K32" s="35">
        <v>42751</v>
      </c>
      <c r="L32" s="23">
        <v>40179</v>
      </c>
      <c r="M32" s="23">
        <v>40878</v>
      </c>
      <c r="N32" s="19">
        <v>43009</v>
      </c>
      <c r="O32" s="25" t="s">
        <v>147</v>
      </c>
      <c r="P32" s="26" t="s">
        <v>91</v>
      </c>
      <c r="Q32" s="15" t="s">
        <v>108</v>
      </c>
      <c r="R32" s="27" t="s">
        <v>109</v>
      </c>
      <c r="S32" s="27">
        <v>2013</v>
      </c>
      <c r="T32" s="27" t="s">
        <v>192</v>
      </c>
      <c r="U32" s="27" t="s">
        <v>193</v>
      </c>
      <c r="V32" s="27">
        <v>2015</v>
      </c>
      <c r="W32" s="28">
        <v>44470</v>
      </c>
      <c r="X32" s="126">
        <v>44713</v>
      </c>
      <c r="Y32" s="72" t="s">
        <v>60</v>
      </c>
      <c r="Z32" s="72"/>
    </row>
    <row r="33" spans="1:28" ht="35.15" customHeight="1" x14ac:dyDescent="0.35">
      <c r="A33" s="16">
        <v>25</v>
      </c>
      <c r="B33" s="34" t="s">
        <v>113</v>
      </c>
      <c r="C33" s="27" t="s">
        <v>30</v>
      </c>
      <c r="D33" s="114">
        <f>DATE(YEAR(H33)+58,MONTH(H33),1)</f>
        <v>52963</v>
      </c>
      <c r="E33" s="16" t="s">
        <v>44</v>
      </c>
      <c r="F33" s="16"/>
      <c r="G33" s="15" t="s">
        <v>58</v>
      </c>
      <c r="H33" s="112">
        <v>31800</v>
      </c>
      <c r="I33" s="20" t="s">
        <v>12</v>
      </c>
      <c r="J33" s="30" t="s">
        <v>137</v>
      </c>
      <c r="K33" s="35">
        <v>42751</v>
      </c>
      <c r="L33" s="23" t="s">
        <v>114</v>
      </c>
      <c r="M33" s="23">
        <v>40878</v>
      </c>
      <c r="N33" s="23">
        <v>43191</v>
      </c>
      <c r="O33" s="32" t="s">
        <v>144</v>
      </c>
      <c r="P33" s="26" t="s">
        <v>210</v>
      </c>
      <c r="Q33" s="15" t="s">
        <v>116</v>
      </c>
      <c r="R33" s="27" t="s">
        <v>117</v>
      </c>
      <c r="S33" s="27">
        <v>2008</v>
      </c>
      <c r="T33" s="24" t="s">
        <v>70</v>
      </c>
      <c r="U33" s="24" t="s">
        <v>70</v>
      </c>
      <c r="V33" s="24" t="s">
        <v>70</v>
      </c>
      <c r="W33" s="28">
        <v>44652</v>
      </c>
      <c r="X33" s="126">
        <v>44562</v>
      </c>
      <c r="Y33" s="72" t="s">
        <v>60</v>
      </c>
      <c r="Z33" s="72"/>
    </row>
    <row r="34" spans="1:28" ht="35.15" customHeight="1" x14ac:dyDescent="0.35">
      <c r="A34" s="16">
        <v>26</v>
      </c>
      <c r="B34" s="34" t="s">
        <v>118</v>
      </c>
      <c r="C34" s="27" t="s">
        <v>24</v>
      </c>
      <c r="D34" s="114">
        <f>DATE(YEAR(H34)+58,MONTH(H34),1)</f>
        <v>51561</v>
      </c>
      <c r="E34" s="16"/>
      <c r="F34" s="16" t="s">
        <v>45</v>
      </c>
      <c r="G34" s="15" t="s">
        <v>214</v>
      </c>
      <c r="H34" s="111">
        <v>30383</v>
      </c>
      <c r="I34" s="20" t="s">
        <v>12</v>
      </c>
      <c r="J34" s="30" t="s">
        <v>252</v>
      </c>
      <c r="K34" s="35">
        <v>42739</v>
      </c>
      <c r="L34" s="23">
        <v>40179</v>
      </c>
      <c r="M34" s="23">
        <v>40878</v>
      </c>
      <c r="N34" s="41">
        <v>43191</v>
      </c>
      <c r="O34" s="32" t="s">
        <v>144</v>
      </c>
      <c r="P34" s="26" t="s">
        <v>91</v>
      </c>
      <c r="Q34" s="15" t="s">
        <v>120</v>
      </c>
      <c r="R34" s="27" t="s">
        <v>121</v>
      </c>
      <c r="S34" s="27">
        <v>2006</v>
      </c>
      <c r="T34" s="24" t="s">
        <v>70</v>
      </c>
      <c r="U34" s="24" t="s">
        <v>70</v>
      </c>
      <c r="V34" s="24" t="s">
        <v>70</v>
      </c>
      <c r="W34" s="28">
        <v>44652</v>
      </c>
      <c r="X34" s="126">
        <v>44562</v>
      </c>
      <c r="Y34" s="72" t="s">
        <v>60</v>
      </c>
      <c r="Z34" s="72"/>
    </row>
    <row r="35" spans="1:28" ht="35.15" customHeight="1" x14ac:dyDescent="0.35">
      <c r="A35" s="16">
        <v>27</v>
      </c>
      <c r="B35" s="97" t="s">
        <v>271</v>
      </c>
      <c r="C35" s="98" t="s">
        <v>272</v>
      </c>
      <c r="D35" s="114">
        <f>DATE(YEAR(H35)+58,MONTH(H35),1)</f>
        <v>47300</v>
      </c>
      <c r="E35" s="96"/>
      <c r="F35" s="96"/>
      <c r="G35" s="99"/>
      <c r="H35" s="111">
        <v>26131</v>
      </c>
      <c r="I35" s="100"/>
      <c r="J35" s="101" t="s">
        <v>315</v>
      </c>
      <c r="K35" s="102"/>
      <c r="L35" s="103"/>
      <c r="M35" s="104"/>
      <c r="N35" s="103"/>
      <c r="O35" s="105"/>
      <c r="P35" s="106"/>
      <c r="Q35" s="99"/>
      <c r="R35" s="98"/>
      <c r="S35" s="107"/>
      <c r="T35" s="107"/>
      <c r="U35" s="107"/>
      <c r="V35" s="107"/>
      <c r="W35" s="108"/>
      <c r="X35" s="109"/>
      <c r="Y35" s="72" t="s">
        <v>60</v>
      </c>
      <c r="Z35" s="110"/>
    </row>
    <row r="36" spans="1:28" ht="35.15" customHeight="1" x14ac:dyDescent="0.35">
      <c r="A36" s="16">
        <v>28</v>
      </c>
      <c r="B36" s="31" t="s">
        <v>135</v>
      </c>
      <c r="C36" s="18" t="s">
        <v>27</v>
      </c>
      <c r="D36" s="114">
        <f t="shared" si="0"/>
        <v>50983</v>
      </c>
      <c r="E36" s="16" t="s">
        <v>44</v>
      </c>
      <c r="F36" s="16"/>
      <c r="G36" s="20" t="s">
        <v>103</v>
      </c>
      <c r="H36" s="112">
        <v>29822</v>
      </c>
      <c r="I36" s="20" t="s">
        <v>215</v>
      </c>
      <c r="J36" s="30" t="s">
        <v>29</v>
      </c>
      <c r="K36" s="35">
        <v>43285</v>
      </c>
      <c r="L36" s="23">
        <v>40544</v>
      </c>
      <c r="M36" s="23">
        <v>41000</v>
      </c>
      <c r="N36" s="28">
        <v>42095</v>
      </c>
      <c r="O36" s="43" t="s">
        <v>115</v>
      </c>
      <c r="P36" s="26" t="s">
        <v>96</v>
      </c>
      <c r="Q36" s="15" t="s">
        <v>172</v>
      </c>
      <c r="R36" s="27" t="s">
        <v>173</v>
      </c>
      <c r="S36" s="24" t="s">
        <v>167</v>
      </c>
      <c r="T36" s="27" t="s">
        <v>174</v>
      </c>
      <c r="U36" s="27" t="s">
        <v>175</v>
      </c>
      <c r="V36" s="24" t="s">
        <v>176</v>
      </c>
      <c r="W36" s="76">
        <v>45017</v>
      </c>
      <c r="X36" s="39">
        <v>44197</v>
      </c>
      <c r="Y36" s="72" t="s">
        <v>60</v>
      </c>
      <c r="Z36" s="72"/>
    </row>
    <row r="37" spans="1:28" ht="35.15" customHeight="1" x14ac:dyDescent="0.35">
      <c r="A37" s="16">
        <v>29</v>
      </c>
      <c r="B37" s="31" t="s">
        <v>314</v>
      </c>
      <c r="C37" s="18" t="s">
        <v>313</v>
      </c>
      <c r="D37" s="114">
        <f>DATE(YEAR(H37)+58,MONTH(H37),1)</f>
        <v>51987</v>
      </c>
      <c r="E37" s="16" t="s">
        <v>44</v>
      </c>
      <c r="F37" s="16"/>
      <c r="G37" s="20" t="s">
        <v>58</v>
      </c>
      <c r="H37" s="112">
        <v>30806</v>
      </c>
      <c r="I37" s="20" t="s">
        <v>90</v>
      </c>
      <c r="J37" s="30" t="s">
        <v>28</v>
      </c>
      <c r="K37" s="35">
        <v>43770</v>
      </c>
      <c r="L37" s="146"/>
      <c r="M37" s="146"/>
      <c r="N37" s="41" t="s">
        <v>275</v>
      </c>
      <c r="O37" s="32" t="s">
        <v>149</v>
      </c>
      <c r="P37" s="26"/>
      <c r="Q37" s="15"/>
      <c r="R37" s="27" t="s">
        <v>312</v>
      </c>
      <c r="S37" s="27"/>
      <c r="T37" s="27" t="s">
        <v>98</v>
      </c>
      <c r="U37" s="27" t="s">
        <v>311</v>
      </c>
      <c r="V37" s="27">
        <v>2012</v>
      </c>
      <c r="W37" s="28">
        <v>44835</v>
      </c>
      <c r="X37" s="145">
        <v>44228</v>
      </c>
      <c r="Y37" s="72" t="s">
        <v>60</v>
      </c>
      <c r="Z37" s="72"/>
    </row>
    <row r="38" spans="1:28" ht="35.15" customHeight="1" x14ac:dyDescent="0.35">
      <c r="A38" s="16">
        <v>30</v>
      </c>
      <c r="B38" s="31" t="s">
        <v>289</v>
      </c>
      <c r="C38" s="18" t="s">
        <v>290</v>
      </c>
      <c r="D38" s="114">
        <f>DATE(YEAR(H38)+58,MONTH(H38),1)</f>
        <v>52871</v>
      </c>
      <c r="E38" s="16"/>
      <c r="F38" s="16" t="s">
        <v>45</v>
      </c>
      <c r="G38" s="20" t="s">
        <v>58</v>
      </c>
      <c r="H38" s="111">
        <v>31712</v>
      </c>
      <c r="I38" s="20" t="s">
        <v>215</v>
      </c>
      <c r="J38" s="30" t="s">
        <v>138</v>
      </c>
      <c r="K38" s="35">
        <v>43770</v>
      </c>
      <c r="L38" s="23" t="s">
        <v>291</v>
      </c>
      <c r="M38" s="23">
        <v>41000</v>
      </c>
      <c r="N38" s="28">
        <v>43556</v>
      </c>
      <c r="O38" s="43"/>
      <c r="P38" s="26"/>
      <c r="Q38" s="15" t="s">
        <v>298</v>
      </c>
      <c r="R38" s="27" t="s">
        <v>299</v>
      </c>
      <c r="S38" s="24">
        <v>2008</v>
      </c>
      <c r="T38" s="27" t="s">
        <v>292</v>
      </c>
      <c r="U38" s="27" t="s">
        <v>293</v>
      </c>
      <c r="V38" s="24">
        <v>2013</v>
      </c>
      <c r="W38" s="74" t="s">
        <v>304</v>
      </c>
      <c r="X38" s="39">
        <v>45017</v>
      </c>
      <c r="Y38" s="72" t="s">
        <v>60</v>
      </c>
      <c r="Z38" s="72"/>
    </row>
    <row r="39" spans="1:28" ht="35.15" customHeight="1" x14ac:dyDescent="0.35">
      <c r="A39" s="16">
        <v>31</v>
      </c>
      <c r="B39" s="56" t="s">
        <v>203</v>
      </c>
      <c r="C39" s="27" t="s">
        <v>26</v>
      </c>
      <c r="D39" s="114">
        <f>DATE(YEAR(H39)+58,MONTH(H39),1)</f>
        <v>48458</v>
      </c>
      <c r="E39" s="57" t="s">
        <v>44</v>
      </c>
      <c r="F39" s="57"/>
      <c r="G39" s="15" t="s">
        <v>125</v>
      </c>
      <c r="H39" s="111">
        <v>27286</v>
      </c>
      <c r="I39" s="27" t="s">
        <v>234</v>
      </c>
      <c r="J39" s="15" t="s">
        <v>119</v>
      </c>
      <c r="K39" s="35">
        <v>42737</v>
      </c>
      <c r="L39" s="58">
        <v>39815</v>
      </c>
      <c r="M39" s="58">
        <v>40190</v>
      </c>
      <c r="N39" s="26">
        <v>42745</v>
      </c>
      <c r="O39" s="59" t="s">
        <v>181</v>
      </c>
      <c r="P39" s="26" t="s">
        <v>210</v>
      </c>
      <c r="Q39" s="15" t="s">
        <v>182</v>
      </c>
      <c r="R39" s="57" t="s">
        <v>177</v>
      </c>
      <c r="S39" s="16">
        <v>2018</v>
      </c>
      <c r="T39" s="32" t="s">
        <v>70</v>
      </c>
      <c r="U39" s="59" t="s">
        <v>70</v>
      </c>
      <c r="V39" s="32" t="s">
        <v>70</v>
      </c>
      <c r="W39" s="60">
        <v>44470</v>
      </c>
      <c r="X39" s="126">
        <v>44593</v>
      </c>
      <c r="Y39" s="72" t="s">
        <v>60</v>
      </c>
      <c r="Z39" s="72"/>
    </row>
    <row r="40" spans="1:28" ht="35.15" customHeight="1" x14ac:dyDescent="0.35">
      <c r="A40" s="16">
        <v>32</v>
      </c>
      <c r="B40" s="44" t="s">
        <v>123</v>
      </c>
      <c r="C40" s="45" t="s">
        <v>124</v>
      </c>
      <c r="D40" s="114">
        <f>DATE(YEAR(H40)+58,MONTH(H40),1)</f>
        <v>50284</v>
      </c>
      <c r="E40" s="46"/>
      <c r="F40" s="46" t="s">
        <v>45</v>
      </c>
      <c r="G40" s="47" t="s">
        <v>152</v>
      </c>
      <c r="H40" s="116">
        <v>29121</v>
      </c>
      <c r="I40" s="48" t="s">
        <v>131</v>
      </c>
      <c r="J40" s="49" t="s">
        <v>138</v>
      </c>
      <c r="K40" s="50">
        <v>43103</v>
      </c>
      <c r="L40" s="51">
        <v>41699</v>
      </c>
      <c r="M40" s="51">
        <v>42064</v>
      </c>
      <c r="N40" s="51">
        <v>43191</v>
      </c>
      <c r="O40" s="52" t="s">
        <v>150</v>
      </c>
      <c r="P40" s="53" t="s">
        <v>213</v>
      </c>
      <c r="Q40" s="14" t="s">
        <v>179</v>
      </c>
      <c r="R40" s="45" t="s">
        <v>180</v>
      </c>
      <c r="S40" s="54" t="s">
        <v>287</v>
      </c>
      <c r="T40" s="54" t="s">
        <v>70</v>
      </c>
      <c r="U40" s="54" t="s">
        <v>70</v>
      </c>
      <c r="V40" s="54" t="s">
        <v>70</v>
      </c>
      <c r="W40" s="55">
        <v>44652</v>
      </c>
      <c r="X40" s="126">
        <v>44621</v>
      </c>
      <c r="Y40" s="72" t="s">
        <v>60</v>
      </c>
      <c r="Z40" s="72"/>
    </row>
    <row r="41" spans="1:28" ht="35.15" customHeight="1" x14ac:dyDescent="0.35">
      <c r="A41" s="16">
        <v>33</v>
      </c>
      <c r="B41" s="34" t="s">
        <v>19</v>
      </c>
      <c r="C41" s="27" t="s">
        <v>25</v>
      </c>
      <c r="D41" s="114">
        <f t="shared" si="0"/>
        <v>45108</v>
      </c>
      <c r="E41" s="16" t="s">
        <v>44</v>
      </c>
      <c r="F41" s="16"/>
      <c r="G41" s="15" t="s">
        <v>58</v>
      </c>
      <c r="H41" s="116">
        <v>23953</v>
      </c>
      <c r="I41" s="20" t="s">
        <v>169</v>
      </c>
      <c r="J41" s="30" t="s">
        <v>170</v>
      </c>
      <c r="K41" s="35">
        <v>42751</v>
      </c>
      <c r="L41" s="23">
        <v>31472</v>
      </c>
      <c r="M41" s="23">
        <v>31959</v>
      </c>
      <c r="N41" s="19">
        <v>43009</v>
      </c>
      <c r="O41" s="32" t="s">
        <v>145</v>
      </c>
      <c r="P41" s="26" t="s">
        <v>207</v>
      </c>
      <c r="Q41" s="15" t="s">
        <v>122</v>
      </c>
      <c r="R41" s="27"/>
      <c r="S41" s="27">
        <v>2012</v>
      </c>
      <c r="T41" s="24" t="s">
        <v>70</v>
      </c>
      <c r="U41" s="24" t="s">
        <v>70</v>
      </c>
      <c r="V41" s="24" t="s">
        <v>70</v>
      </c>
      <c r="W41" s="55">
        <v>44470</v>
      </c>
      <c r="X41" s="39">
        <v>44257</v>
      </c>
      <c r="Y41" s="72" t="s">
        <v>60</v>
      </c>
      <c r="Z41" s="72"/>
    </row>
    <row r="42" spans="1:28" ht="35.15" customHeight="1" x14ac:dyDescent="0.35">
      <c r="A42" s="16">
        <v>34</v>
      </c>
      <c r="B42" s="56" t="s">
        <v>236</v>
      </c>
      <c r="C42" s="27" t="s">
        <v>237</v>
      </c>
      <c r="D42" s="114">
        <f t="shared" si="0"/>
        <v>54909</v>
      </c>
      <c r="E42" s="57"/>
      <c r="F42" s="57" t="s">
        <v>45</v>
      </c>
      <c r="G42" s="15"/>
      <c r="H42" s="111">
        <v>33731</v>
      </c>
      <c r="I42" s="48" t="s">
        <v>201</v>
      </c>
      <c r="J42" s="15" t="s">
        <v>138</v>
      </c>
      <c r="K42" s="125"/>
      <c r="L42" s="23">
        <v>43497</v>
      </c>
      <c r="M42" s="58" t="s">
        <v>70</v>
      </c>
      <c r="N42" s="26" t="s">
        <v>70</v>
      </c>
      <c r="O42" s="59" t="s">
        <v>70</v>
      </c>
      <c r="P42" s="26"/>
      <c r="Q42" s="15"/>
      <c r="R42" s="57"/>
      <c r="S42" s="16"/>
      <c r="T42" s="24" t="s">
        <v>70</v>
      </c>
      <c r="U42" s="24" t="s">
        <v>70</v>
      </c>
      <c r="V42" s="24" t="s">
        <v>70</v>
      </c>
      <c r="W42" s="60"/>
      <c r="X42" s="39"/>
      <c r="Y42" s="72" t="s">
        <v>60</v>
      </c>
      <c r="Z42" s="72"/>
    </row>
    <row r="43" spans="1:28" ht="35.15" customHeight="1" x14ac:dyDescent="0.35">
      <c r="A43" s="16">
        <v>35</v>
      </c>
      <c r="B43" s="34" t="s">
        <v>238</v>
      </c>
      <c r="C43" s="27" t="s">
        <v>239</v>
      </c>
      <c r="D43" s="114">
        <f>DATE(YEAR(H43)+58,MONTH(H43),1)</f>
        <v>53144</v>
      </c>
      <c r="E43" s="16"/>
      <c r="F43" s="16" t="s">
        <v>45</v>
      </c>
      <c r="G43" s="15" t="s">
        <v>240</v>
      </c>
      <c r="H43" s="111">
        <v>31981</v>
      </c>
      <c r="I43" s="48" t="s">
        <v>201</v>
      </c>
      <c r="J43" s="49" t="s">
        <v>138</v>
      </c>
      <c r="K43" s="125"/>
      <c r="L43" s="23">
        <v>43497</v>
      </c>
      <c r="M43" s="75" t="s">
        <v>70</v>
      </c>
      <c r="N43" s="75" t="s">
        <v>70</v>
      </c>
      <c r="O43" s="52" t="s">
        <v>70</v>
      </c>
      <c r="P43" s="26"/>
      <c r="Q43" s="15" t="s">
        <v>303</v>
      </c>
      <c r="R43" s="27" t="s">
        <v>235</v>
      </c>
      <c r="S43" s="27">
        <v>2013</v>
      </c>
      <c r="T43" s="24" t="s">
        <v>70</v>
      </c>
      <c r="U43" s="24" t="s">
        <v>70</v>
      </c>
      <c r="V43" s="24" t="s">
        <v>70</v>
      </c>
      <c r="W43" s="55"/>
      <c r="X43" s="39"/>
      <c r="Y43" s="72" t="s">
        <v>60</v>
      </c>
      <c r="Z43" s="72"/>
    </row>
    <row r="44" spans="1:28" ht="35.15" customHeight="1" x14ac:dyDescent="0.35">
      <c r="A44" s="79"/>
      <c r="B44" s="80"/>
      <c r="C44" s="81"/>
      <c r="D44" s="82"/>
      <c r="E44" s="79"/>
      <c r="F44" s="79"/>
      <c r="G44" s="83"/>
      <c r="H44" s="84"/>
      <c r="I44" s="85"/>
      <c r="J44" s="86"/>
      <c r="K44" s="87"/>
      <c r="L44" s="88"/>
      <c r="M44" s="89"/>
      <c r="N44" s="89"/>
      <c r="O44" s="90"/>
      <c r="P44" s="91"/>
      <c r="Q44" s="83"/>
      <c r="R44" s="81"/>
      <c r="S44" s="81"/>
      <c r="T44" s="92"/>
      <c r="U44" s="92"/>
      <c r="V44" s="92"/>
      <c r="W44" s="93"/>
      <c r="X44" s="94"/>
      <c r="Y44" s="95"/>
      <c r="Z44" s="95"/>
    </row>
    <row r="45" spans="1:28" ht="15" customHeight="1" x14ac:dyDescent="0.35">
      <c r="A45" s="79"/>
      <c r="B45" s="80"/>
      <c r="C45" s="81"/>
      <c r="D45" s="82"/>
      <c r="E45" s="79"/>
      <c r="F45" s="79"/>
      <c r="G45" s="83"/>
      <c r="H45" s="84"/>
      <c r="I45" s="85"/>
      <c r="J45" s="86"/>
      <c r="K45" s="87"/>
      <c r="L45" s="88"/>
      <c r="M45" s="89"/>
      <c r="N45" s="89"/>
      <c r="O45" s="90"/>
      <c r="P45" s="91"/>
      <c r="Q45" s="83"/>
      <c r="R45" s="81"/>
      <c r="S45" s="81"/>
      <c r="T45" s="484" t="s">
        <v>126</v>
      </c>
      <c r="U45" s="484"/>
      <c r="V45" s="484"/>
      <c r="W45" s="484"/>
      <c r="X45" s="94"/>
      <c r="Y45" s="95"/>
      <c r="Z45" s="95"/>
    </row>
    <row r="46" spans="1:28" ht="15.5" x14ac:dyDescent="0.35">
      <c r="B46" s="11"/>
      <c r="C46" s="12"/>
      <c r="D46" s="13"/>
      <c r="E46" s="10"/>
      <c r="G46" s="10"/>
      <c r="H46" s="5"/>
      <c r="M46" s="5"/>
      <c r="R46" s="6"/>
      <c r="S46" s="6"/>
      <c r="T46" s="482" t="s">
        <v>198</v>
      </c>
      <c r="U46" s="482"/>
      <c r="V46" s="482"/>
      <c r="W46" s="482"/>
      <c r="X46" s="4"/>
      <c r="Y46" s="4"/>
      <c r="Z46" s="4"/>
      <c r="AA46" s="6"/>
      <c r="AB46" s="6"/>
    </row>
    <row r="47" spans="1:28" ht="15.5" x14ac:dyDescent="0.35">
      <c r="H47" s="5"/>
      <c r="M47" s="5"/>
      <c r="T47" s="6"/>
      <c r="U47" s="6"/>
      <c r="V47" s="6"/>
      <c r="W47" s="6"/>
    </row>
    <row r="48" spans="1:28" ht="15.5" x14ac:dyDescent="0.35">
      <c r="T48" s="6"/>
      <c r="U48" s="6"/>
      <c r="V48" s="6"/>
      <c r="W48" s="6"/>
    </row>
    <row r="49" spans="14:26" ht="15.5" x14ac:dyDescent="0.35">
      <c r="N49" s="5"/>
      <c r="T49" s="6"/>
      <c r="U49" s="6"/>
      <c r="V49" s="6"/>
      <c r="W49" s="6"/>
    </row>
    <row r="50" spans="14:26" ht="15" customHeight="1" x14ac:dyDescent="0.35">
      <c r="N50" s="5"/>
      <c r="T50" s="483" t="s">
        <v>230</v>
      </c>
      <c r="U50" s="483"/>
      <c r="V50" s="483"/>
      <c r="W50" s="483"/>
      <c r="X50" s="7"/>
      <c r="Y50" s="7"/>
      <c r="Z50" s="7"/>
    </row>
    <row r="51" spans="14:26" ht="15.5" x14ac:dyDescent="0.35">
      <c r="T51" s="482" t="s">
        <v>241</v>
      </c>
      <c r="U51" s="482"/>
      <c r="V51" s="482"/>
      <c r="W51" s="482"/>
    </row>
    <row r="52" spans="14:26" x14ac:dyDescent="0.35">
      <c r="T52" s="9"/>
      <c r="U52" s="9"/>
      <c r="V52" s="9"/>
      <c r="W52" s="9"/>
    </row>
  </sheetData>
  <mergeCells count="22">
    <mergeCell ref="T51:W51"/>
    <mergeCell ref="Y5:Y6"/>
    <mergeCell ref="Z5:Z6"/>
    <mergeCell ref="T46:W46"/>
    <mergeCell ref="T50:W50"/>
    <mergeCell ref="W5:X5"/>
    <mergeCell ref="T45:W45"/>
    <mergeCell ref="A1:Y1"/>
    <mergeCell ref="A2:B2"/>
    <mergeCell ref="A5:A6"/>
    <mergeCell ref="B5:B6"/>
    <mergeCell ref="C5:C6"/>
    <mergeCell ref="D5:D6"/>
    <mergeCell ref="E5:F5"/>
    <mergeCell ref="G5:H5"/>
    <mergeCell ref="I5:I6"/>
    <mergeCell ref="J5:J6"/>
    <mergeCell ref="K5:K6"/>
    <mergeCell ref="L5:N5"/>
    <mergeCell ref="O5:P5"/>
    <mergeCell ref="Q5:S5"/>
    <mergeCell ref="T5:V5"/>
  </mergeCells>
  <printOptions horizontalCentered="1"/>
  <pageMargins left="0.51181102362204722" right="0.51181102362204722" top="0.55118110236220474" bottom="0.55118110236220474" header="0.51181102362204722" footer="0.51181102362204722"/>
  <pageSetup paperSize="5" scale="59" orientation="landscape" r:id="rId1"/>
  <rowBreaks count="1" manualBreakCount="1">
    <brk id="2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C23"/>
  <sheetViews>
    <sheetView topLeftCell="A6" zoomScaleNormal="100" workbookViewId="0">
      <selection activeCell="C22" sqref="C22"/>
    </sheetView>
  </sheetViews>
  <sheetFormatPr defaultRowHeight="14.5" x14ac:dyDescent="0.35"/>
  <cols>
    <col min="1" max="1" width="4.453125" customWidth="1"/>
    <col min="2" max="2" width="19.54296875" customWidth="1"/>
    <col min="3" max="3" width="18.1796875" bestFit="1" customWidth="1"/>
    <col min="4" max="4" width="15" customWidth="1"/>
    <col min="5" max="5" width="10.54296875" customWidth="1"/>
    <col min="6" max="6" width="11.54296875" customWidth="1"/>
  </cols>
  <sheetData>
    <row r="1" spans="1:9" ht="15.5" x14ac:dyDescent="0.35">
      <c r="A1" s="488" t="s">
        <v>316</v>
      </c>
      <c r="B1" s="488"/>
      <c r="C1" s="488"/>
      <c r="D1" s="488"/>
      <c r="E1" s="488"/>
      <c r="F1" s="488"/>
      <c r="G1" s="150"/>
      <c r="H1" s="4"/>
      <c r="I1" s="4"/>
    </row>
    <row r="2" spans="1:9" ht="15.5" x14ac:dyDescent="0.35">
      <c r="A2" s="488" t="s">
        <v>317</v>
      </c>
      <c r="B2" s="488"/>
      <c r="C2" s="488"/>
      <c r="D2" s="488"/>
      <c r="E2" s="488"/>
      <c r="F2" s="488"/>
      <c r="G2" s="150"/>
      <c r="H2" s="4"/>
      <c r="I2" s="4"/>
    </row>
    <row r="3" spans="1:9" ht="15.5" x14ac:dyDescent="0.35">
      <c r="A3" s="150"/>
      <c r="B3" s="150"/>
      <c r="C3" s="150"/>
      <c r="D3" s="150"/>
      <c r="E3" s="150"/>
      <c r="F3" s="150"/>
      <c r="G3" s="150"/>
      <c r="H3" s="4"/>
      <c r="I3" s="4"/>
    </row>
    <row r="4" spans="1:9" ht="16" thickBot="1" x14ac:dyDescent="0.4">
      <c r="A4" s="4"/>
      <c r="B4" s="4"/>
      <c r="C4" s="4"/>
      <c r="D4" s="4"/>
      <c r="E4" s="4"/>
      <c r="F4" s="4"/>
    </row>
    <row r="5" spans="1:9" ht="14.25" customHeight="1" thickBot="1" x14ac:dyDescent="0.4">
      <c r="A5" s="489" t="s">
        <v>0</v>
      </c>
      <c r="B5" s="489" t="s">
        <v>318</v>
      </c>
      <c r="C5" s="489" t="s">
        <v>319</v>
      </c>
      <c r="D5" s="491" t="s">
        <v>320</v>
      </c>
      <c r="E5" s="493" t="s">
        <v>321</v>
      </c>
      <c r="F5" s="494"/>
      <c r="G5" s="151"/>
      <c r="H5" s="151"/>
      <c r="I5" s="151"/>
    </row>
    <row r="6" spans="1:9" ht="30" customHeight="1" x14ac:dyDescent="0.35">
      <c r="A6" s="490"/>
      <c r="B6" s="490"/>
      <c r="C6" s="490"/>
      <c r="D6" s="492"/>
      <c r="E6" s="337" t="s">
        <v>323</v>
      </c>
      <c r="F6" s="337" t="s">
        <v>324</v>
      </c>
      <c r="G6" s="151"/>
      <c r="H6" s="151"/>
      <c r="I6" s="151"/>
    </row>
    <row r="7" spans="1:9" ht="18.75" customHeight="1" x14ac:dyDescent="0.35">
      <c r="A7" s="157"/>
      <c r="B7" s="157"/>
      <c r="C7" s="157"/>
      <c r="D7" s="157"/>
      <c r="E7" s="157"/>
      <c r="F7" s="157"/>
      <c r="G7" s="151"/>
      <c r="H7" s="151"/>
      <c r="I7" s="151"/>
    </row>
    <row r="8" spans="1:9" ht="22" customHeight="1" x14ac:dyDescent="0.35">
      <c r="A8" s="162">
        <v>1</v>
      </c>
      <c r="B8" s="163" t="s">
        <v>118</v>
      </c>
      <c r="C8" s="164" t="s">
        <v>24</v>
      </c>
      <c r="D8" s="165" t="s">
        <v>331</v>
      </c>
      <c r="E8" s="486" t="s">
        <v>332</v>
      </c>
      <c r="F8" s="486" t="s">
        <v>333</v>
      </c>
      <c r="G8" s="151"/>
      <c r="H8" s="151"/>
      <c r="I8" s="151"/>
    </row>
    <row r="9" spans="1:9" s="8" customFormat="1" ht="22" customHeight="1" x14ac:dyDescent="0.35">
      <c r="A9" s="166">
        <v>2</v>
      </c>
      <c r="B9" s="167" t="s">
        <v>130</v>
      </c>
      <c r="C9" s="168" t="s">
        <v>9</v>
      </c>
      <c r="D9" s="169" t="s">
        <v>12</v>
      </c>
      <c r="E9" s="486"/>
      <c r="F9" s="486"/>
      <c r="G9" s="161"/>
      <c r="H9" s="161"/>
      <c r="I9" s="161"/>
    </row>
    <row r="10" spans="1:9" ht="22" customHeight="1" x14ac:dyDescent="0.35">
      <c r="A10" s="170">
        <v>3</v>
      </c>
      <c r="B10" s="14" t="s">
        <v>113</v>
      </c>
      <c r="C10" s="171" t="s">
        <v>30</v>
      </c>
      <c r="D10" s="172" t="s">
        <v>335</v>
      </c>
      <c r="E10" s="487"/>
      <c r="F10" s="487"/>
      <c r="G10" s="151"/>
      <c r="H10" s="151"/>
      <c r="I10" s="151"/>
    </row>
    <row r="11" spans="1:9" ht="15" customHeight="1" x14ac:dyDescent="0.35">
      <c r="A11" s="173"/>
      <c r="B11" s="174"/>
      <c r="C11" s="175"/>
      <c r="D11" s="173"/>
      <c r="E11" s="176"/>
      <c r="F11" s="176"/>
      <c r="G11" s="151"/>
      <c r="H11" s="151"/>
      <c r="I11" s="151"/>
    </row>
    <row r="12" spans="1:9" ht="22" customHeight="1" x14ac:dyDescent="0.35">
      <c r="A12" s="170">
        <v>4</v>
      </c>
      <c r="B12" s="178" t="s">
        <v>336</v>
      </c>
      <c r="C12" s="179" t="s">
        <v>26</v>
      </c>
      <c r="D12" s="180" t="s">
        <v>337</v>
      </c>
      <c r="E12" s="181" t="s">
        <v>338</v>
      </c>
      <c r="F12" s="181" t="s">
        <v>339</v>
      </c>
      <c r="G12" s="151"/>
      <c r="H12" s="151"/>
      <c r="I12" s="151"/>
    </row>
    <row r="13" spans="1:9" ht="15" customHeight="1" x14ac:dyDescent="0.35">
      <c r="A13" s="173"/>
      <c r="B13" s="174"/>
      <c r="C13" s="175"/>
      <c r="D13" s="173"/>
      <c r="E13" s="176"/>
      <c r="F13" s="176"/>
      <c r="G13" s="151"/>
      <c r="H13" s="151"/>
      <c r="I13" s="151"/>
    </row>
    <row r="14" spans="1:9" ht="22" customHeight="1" x14ac:dyDescent="0.35">
      <c r="A14" s="183">
        <v>5</v>
      </c>
      <c r="B14" s="14" t="s">
        <v>82</v>
      </c>
      <c r="C14" s="171" t="s">
        <v>20</v>
      </c>
      <c r="D14" s="184" t="s">
        <v>340</v>
      </c>
      <c r="E14" s="485" t="s">
        <v>341</v>
      </c>
      <c r="F14" s="485" t="s">
        <v>342</v>
      </c>
      <c r="G14" s="151"/>
      <c r="H14" s="151"/>
      <c r="I14" s="151"/>
    </row>
    <row r="15" spans="1:9" ht="22" customHeight="1" x14ac:dyDescent="0.35">
      <c r="A15" s="183">
        <v>6</v>
      </c>
      <c r="B15" s="14" t="s">
        <v>344</v>
      </c>
      <c r="C15" s="171" t="s">
        <v>345</v>
      </c>
      <c r="D15" s="184" t="s">
        <v>346</v>
      </c>
      <c r="E15" s="486"/>
      <c r="F15" s="486"/>
      <c r="G15" s="151"/>
      <c r="H15" s="151"/>
      <c r="I15" s="151"/>
    </row>
    <row r="16" spans="1:9" ht="22" customHeight="1" x14ac:dyDescent="0.35">
      <c r="A16" s="183">
        <v>7</v>
      </c>
      <c r="B16" s="185" t="s">
        <v>86</v>
      </c>
      <c r="C16" s="186" t="s">
        <v>6</v>
      </c>
      <c r="D16" s="184" t="s">
        <v>12</v>
      </c>
      <c r="E16" s="486"/>
      <c r="F16" s="486"/>
      <c r="G16" s="151"/>
      <c r="H16" s="151"/>
      <c r="I16" s="151"/>
    </row>
    <row r="17" spans="1:16383" ht="22" customHeight="1" x14ac:dyDescent="0.35">
      <c r="A17" s="183">
        <v>8</v>
      </c>
      <c r="B17" s="14" t="s">
        <v>347</v>
      </c>
      <c r="C17" s="171" t="s">
        <v>263</v>
      </c>
      <c r="D17" s="172" t="s">
        <v>127</v>
      </c>
      <c r="E17" s="486"/>
      <c r="F17" s="486"/>
      <c r="G17" s="374"/>
      <c r="H17" s="375"/>
      <c r="I17" s="376"/>
      <c r="J17" s="377"/>
      <c r="K17" s="374"/>
      <c r="L17" s="375"/>
      <c r="M17" s="376"/>
      <c r="N17" s="377"/>
      <c r="O17" s="374"/>
      <c r="P17" s="375"/>
      <c r="Q17" s="376"/>
      <c r="R17" s="377"/>
      <c r="S17" s="374"/>
      <c r="T17" s="375"/>
      <c r="U17" s="376"/>
      <c r="V17" s="377"/>
      <c r="W17" s="374"/>
      <c r="X17" s="375"/>
      <c r="Y17" s="376"/>
      <c r="Z17" s="377"/>
      <c r="AA17" s="374"/>
      <c r="AB17" s="375"/>
      <c r="AC17" s="376"/>
      <c r="AD17" s="377"/>
      <c r="AE17" s="374"/>
      <c r="AF17" s="375"/>
      <c r="AG17" s="376"/>
      <c r="AH17" s="377"/>
      <c r="AI17" s="374"/>
      <c r="AJ17" s="375"/>
      <c r="AK17" s="376"/>
      <c r="AL17" s="377"/>
      <c r="AM17" s="374"/>
      <c r="AN17" s="375"/>
      <c r="AO17" s="376"/>
      <c r="AP17" s="377"/>
      <c r="AQ17" s="374"/>
      <c r="AR17" s="375"/>
      <c r="AS17" s="376"/>
      <c r="AT17" s="377"/>
      <c r="AU17" s="374"/>
      <c r="AV17" s="375"/>
      <c r="AW17" s="376"/>
      <c r="AX17" s="377"/>
      <c r="AY17" s="374"/>
      <c r="AZ17" s="375"/>
      <c r="BA17" s="376"/>
      <c r="BB17" s="377"/>
      <c r="BC17" s="374"/>
      <c r="BD17" s="375"/>
      <c r="BE17" s="376"/>
      <c r="BF17" s="377"/>
      <c r="BG17" s="374"/>
      <c r="BH17" s="375"/>
      <c r="BI17" s="376"/>
      <c r="BJ17" s="377"/>
      <c r="BK17" s="374"/>
      <c r="BL17" s="375"/>
      <c r="BM17" s="376"/>
      <c r="BN17" s="377"/>
      <c r="BO17" s="374"/>
      <c r="BP17" s="375"/>
      <c r="BQ17" s="376"/>
      <c r="BR17" s="377"/>
      <c r="BS17" s="374"/>
      <c r="BT17" s="375"/>
      <c r="BU17" s="376"/>
      <c r="BV17" s="377"/>
      <c r="BW17" s="374"/>
      <c r="BX17" s="375"/>
      <c r="BY17" s="376"/>
      <c r="BZ17" s="377"/>
      <c r="CA17" s="374"/>
      <c r="CB17" s="375"/>
      <c r="CC17" s="376"/>
      <c r="CD17" s="377"/>
      <c r="CE17" s="374"/>
      <c r="CF17" s="375"/>
      <c r="CG17" s="376"/>
      <c r="CH17" s="377"/>
      <c r="CI17" s="374"/>
      <c r="CJ17" s="375"/>
      <c r="CK17" s="376"/>
      <c r="CL17" s="377"/>
      <c r="CM17" s="374"/>
      <c r="CN17" s="375"/>
      <c r="CO17" s="376"/>
      <c r="CP17" s="377"/>
      <c r="CQ17" s="374"/>
      <c r="CR17" s="375"/>
      <c r="CS17" s="376"/>
      <c r="CT17" s="377"/>
      <c r="CU17" s="374"/>
      <c r="CV17" s="375"/>
      <c r="CW17" s="376"/>
      <c r="CX17" s="377"/>
      <c r="CY17" s="374"/>
      <c r="CZ17" s="375"/>
      <c r="DA17" s="376"/>
      <c r="DB17" s="377"/>
      <c r="DC17" s="374"/>
      <c r="DD17" s="375"/>
      <c r="DE17" s="376"/>
      <c r="DF17" s="377"/>
      <c r="DG17" s="374"/>
      <c r="DH17" s="375"/>
      <c r="DI17" s="376"/>
      <c r="DJ17" s="377"/>
      <c r="DK17" s="374"/>
      <c r="DL17" s="375"/>
      <c r="DM17" s="376"/>
      <c r="DN17" s="377"/>
      <c r="DO17" s="374"/>
      <c r="DP17" s="375"/>
      <c r="DQ17" s="376"/>
      <c r="DR17" s="377"/>
      <c r="DS17" s="374"/>
      <c r="DT17" s="375"/>
      <c r="DU17" s="376"/>
      <c r="DV17" s="377"/>
      <c r="DW17" s="374"/>
      <c r="DX17" s="375"/>
      <c r="DY17" s="376"/>
      <c r="DZ17" s="377"/>
      <c r="EA17" s="374"/>
      <c r="EB17" s="375"/>
      <c r="EC17" s="376"/>
      <c r="ED17" s="377"/>
      <c r="EE17" s="374"/>
      <c r="EF17" s="375"/>
      <c r="EG17" s="376"/>
      <c r="EH17" s="377"/>
      <c r="EI17" s="374"/>
      <c r="EJ17" s="375"/>
      <c r="EK17" s="376"/>
      <c r="EL17" s="377"/>
      <c r="EM17" s="374"/>
      <c r="EN17" s="375"/>
      <c r="EO17" s="376"/>
      <c r="EP17" s="377"/>
      <c r="EQ17" s="374"/>
      <c r="ER17" s="375"/>
      <c r="ES17" s="376"/>
      <c r="ET17" s="377"/>
      <c r="EU17" s="374"/>
      <c r="EV17" s="375"/>
      <c r="EW17" s="376"/>
      <c r="EX17" s="377"/>
      <c r="EY17" s="374"/>
      <c r="EZ17" s="375"/>
      <c r="FA17" s="376"/>
      <c r="FB17" s="377"/>
      <c r="FC17" s="374"/>
      <c r="FD17" s="375"/>
      <c r="FE17" s="376"/>
      <c r="FF17" s="377"/>
      <c r="FG17" s="374"/>
      <c r="FH17" s="375"/>
      <c r="FI17" s="376"/>
      <c r="FJ17" s="377"/>
      <c r="FK17" s="374"/>
      <c r="FL17" s="375"/>
      <c r="FM17" s="376"/>
      <c r="FN17" s="377"/>
      <c r="FO17" s="374"/>
      <c r="FP17" s="375"/>
      <c r="FQ17" s="376"/>
      <c r="FR17" s="377"/>
      <c r="FS17" s="374"/>
      <c r="FT17" s="375"/>
      <c r="FU17" s="376"/>
      <c r="FV17" s="377"/>
      <c r="FW17" s="374"/>
      <c r="FX17" s="375"/>
      <c r="FY17" s="376"/>
      <c r="FZ17" s="377"/>
      <c r="GA17" s="374"/>
      <c r="GB17" s="375"/>
      <c r="GC17" s="376"/>
      <c r="GD17" s="377"/>
      <c r="GE17" s="374"/>
      <c r="GF17" s="375"/>
      <c r="GG17" s="376"/>
      <c r="GH17" s="377"/>
      <c r="GI17" s="374"/>
      <c r="GJ17" s="375"/>
      <c r="GK17" s="376"/>
      <c r="GL17" s="377"/>
      <c r="GM17" s="374"/>
      <c r="GN17" s="375"/>
      <c r="GO17" s="376"/>
      <c r="GP17" s="377"/>
      <c r="GQ17" s="374"/>
      <c r="GR17" s="375"/>
      <c r="GS17" s="376"/>
      <c r="GT17" s="377"/>
      <c r="GU17" s="374"/>
      <c r="GV17" s="375"/>
      <c r="GW17" s="376"/>
      <c r="GX17" s="377"/>
      <c r="GY17" s="374"/>
      <c r="GZ17" s="375"/>
      <c r="HA17" s="376"/>
      <c r="HB17" s="377"/>
      <c r="HC17" s="374"/>
      <c r="HD17" s="375"/>
      <c r="HE17" s="376"/>
      <c r="HF17" s="377"/>
      <c r="HG17" s="374"/>
      <c r="HH17" s="375"/>
      <c r="HI17" s="376"/>
      <c r="HJ17" s="377"/>
      <c r="HK17" s="374"/>
      <c r="HL17" s="375"/>
      <c r="HM17" s="376"/>
      <c r="HN17" s="377"/>
      <c r="HO17" s="374"/>
      <c r="HP17" s="375"/>
      <c r="HQ17" s="376"/>
      <c r="HR17" s="377"/>
      <c r="HS17" s="374"/>
      <c r="HT17" s="375"/>
      <c r="HU17" s="376"/>
      <c r="HV17" s="377"/>
      <c r="HW17" s="374"/>
      <c r="HX17" s="375"/>
      <c r="HY17" s="376"/>
      <c r="HZ17" s="377"/>
      <c r="IA17" s="374"/>
      <c r="IB17" s="375"/>
      <c r="IC17" s="376"/>
      <c r="ID17" s="377"/>
      <c r="IE17" s="374"/>
      <c r="IF17" s="375"/>
      <c r="IG17" s="376"/>
      <c r="IH17" s="377"/>
      <c r="II17" s="374"/>
      <c r="IJ17" s="375"/>
      <c r="IK17" s="376"/>
      <c r="IL17" s="377"/>
      <c r="IM17" s="374"/>
      <c r="IN17" s="375"/>
      <c r="IO17" s="376"/>
      <c r="IP17" s="377"/>
      <c r="IQ17" s="374"/>
      <c r="IR17" s="375"/>
      <c r="IS17" s="376"/>
      <c r="IT17" s="377"/>
      <c r="IU17" s="374"/>
      <c r="IV17" s="375"/>
      <c r="IW17" s="376"/>
      <c r="IX17" s="377"/>
      <c r="IY17" s="374"/>
      <c r="IZ17" s="375"/>
      <c r="JA17" s="376"/>
      <c r="JB17" s="377"/>
      <c r="JC17" s="374"/>
      <c r="JD17" s="375"/>
      <c r="JE17" s="376"/>
      <c r="JF17" s="377"/>
      <c r="JG17" s="374"/>
      <c r="JH17" s="375"/>
      <c r="JI17" s="376"/>
      <c r="JJ17" s="377"/>
      <c r="JK17" s="374"/>
      <c r="JL17" s="375"/>
      <c r="JM17" s="376"/>
      <c r="JN17" s="377"/>
      <c r="JO17" s="374"/>
      <c r="JP17" s="375"/>
      <c r="JQ17" s="376"/>
      <c r="JR17" s="377"/>
      <c r="JS17" s="374"/>
      <c r="JT17" s="375"/>
      <c r="JU17" s="376"/>
      <c r="JV17" s="377"/>
      <c r="JW17" s="374"/>
      <c r="JX17" s="375"/>
      <c r="JY17" s="376"/>
      <c r="JZ17" s="377"/>
      <c r="KA17" s="374"/>
      <c r="KB17" s="375"/>
      <c r="KC17" s="376"/>
      <c r="KD17" s="377"/>
      <c r="KE17" s="374"/>
      <c r="KF17" s="375"/>
      <c r="KG17" s="376"/>
      <c r="KH17" s="377"/>
      <c r="KI17" s="374"/>
      <c r="KJ17" s="375"/>
      <c r="KK17" s="376"/>
      <c r="KL17" s="377"/>
      <c r="KM17" s="374"/>
      <c r="KN17" s="375"/>
      <c r="KO17" s="376"/>
      <c r="KP17" s="377"/>
      <c r="KQ17" s="374"/>
      <c r="KR17" s="375"/>
      <c r="KS17" s="376"/>
      <c r="KT17" s="377"/>
      <c r="KU17" s="374"/>
      <c r="KV17" s="375"/>
      <c r="KW17" s="376"/>
      <c r="KX17" s="377"/>
      <c r="KY17" s="374"/>
      <c r="KZ17" s="375"/>
      <c r="LA17" s="376"/>
      <c r="LB17" s="377"/>
      <c r="LC17" s="374"/>
      <c r="LD17" s="375"/>
      <c r="LE17" s="376"/>
      <c r="LF17" s="377"/>
      <c r="LG17" s="374"/>
      <c r="LH17" s="375"/>
      <c r="LI17" s="376"/>
      <c r="LJ17" s="377"/>
      <c r="LK17" s="374"/>
      <c r="LL17" s="375"/>
      <c r="LM17" s="376"/>
      <c r="LN17" s="377"/>
      <c r="LO17" s="374"/>
      <c r="LP17" s="375"/>
      <c r="LQ17" s="376"/>
      <c r="LR17" s="377"/>
      <c r="LS17" s="374"/>
      <c r="LT17" s="375"/>
      <c r="LU17" s="376"/>
      <c r="LV17" s="377"/>
      <c r="LW17" s="374"/>
      <c r="LX17" s="375"/>
      <c r="LY17" s="376"/>
      <c r="LZ17" s="377"/>
      <c r="MA17" s="374"/>
      <c r="MB17" s="375"/>
      <c r="MC17" s="376"/>
      <c r="MD17" s="377"/>
      <c r="ME17" s="374"/>
      <c r="MF17" s="375"/>
      <c r="MG17" s="376"/>
      <c r="MH17" s="377"/>
      <c r="MI17" s="374"/>
      <c r="MJ17" s="375"/>
      <c r="MK17" s="376"/>
      <c r="ML17" s="377"/>
      <c r="MM17" s="374"/>
      <c r="MN17" s="375"/>
      <c r="MO17" s="376"/>
      <c r="MP17" s="377"/>
      <c r="MQ17" s="374"/>
      <c r="MR17" s="375"/>
      <c r="MS17" s="376"/>
      <c r="MT17" s="377"/>
      <c r="MU17" s="374"/>
      <c r="MV17" s="375"/>
      <c r="MW17" s="376"/>
      <c r="MX17" s="377"/>
      <c r="MY17" s="374"/>
      <c r="MZ17" s="375"/>
      <c r="NA17" s="376"/>
      <c r="NB17" s="377"/>
      <c r="NC17" s="374"/>
      <c r="ND17" s="375"/>
      <c r="NE17" s="376"/>
      <c r="NF17" s="377"/>
      <c r="NG17" s="374"/>
      <c r="NH17" s="375"/>
      <c r="NI17" s="376"/>
      <c r="NJ17" s="377"/>
      <c r="NK17" s="374"/>
      <c r="NL17" s="375"/>
      <c r="NM17" s="376"/>
      <c r="NN17" s="377"/>
      <c r="NO17" s="374"/>
      <c r="NP17" s="375"/>
      <c r="NQ17" s="376"/>
      <c r="NR17" s="377"/>
      <c r="NS17" s="374"/>
      <c r="NT17" s="375"/>
      <c r="NU17" s="376"/>
      <c r="NV17" s="377"/>
      <c r="NW17" s="374"/>
      <c r="NX17" s="375"/>
      <c r="NY17" s="376"/>
      <c r="NZ17" s="377"/>
      <c r="OA17" s="374"/>
      <c r="OB17" s="375"/>
      <c r="OC17" s="376"/>
      <c r="OD17" s="377"/>
      <c r="OE17" s="374"/>
      <c r="OF17" s="375"/>
      <c r="OG17" s="376"/>
      <c r="OH17" s="377"/>
      <c r="OI17" s="374"/>
      <c r="OJ17" s="375"/>
      <c r="OK17" s="376"/>
      <c r="OL17" s="377"/>
      <c r="OM17" s="374"/>
      <c r="ON17" s="375"/>
      <c r="OO17" s="376"/>
      <c r="OP17" s="377"/>
      <c r="OQ17" s="374"/>
      <c r="OR17" s="375"/>
      <c r="OS17" s="376"/>
      <c r="OT17" s="377"/>
      <c r="OU17" s="374"/>
      <c r="OV17" s="375"/>
      <c r="OW17" s="376"/>
      <c r="OX17" s="377"/>
      <c r="OY17" s="374"/>
      <c r="OZ17" s="375"/>
      <c r="PA17" s="376"/>
      <c r="PB17" s="377"/>
      <c r="PC17" s="374"/>
      <c r="PD17" s="375"/>
      <c r="PE17" s="376"/>
      <c r="PF17" s="377"/>
      <c r="PG17" s="374"/>
      <c r="PH17" s="375"/>
      <c r="PI17" s="376"/>
      <c r="PJ17" s="377"/>
      <c r="PK17" s="374"/>
      <c r="PL17" s="375"/>
      <c r="PM17" s="376"/>
      <c r="PN17" s="377"/>
      <c r="PO17" s="374"/>
      <c r="PP17" s="375"/>
      <c r="PQ17" s="376"/>
      <c r="PR17" s="377"/>
      <c r="PS17" s="374"/>
      <c r="PT17" s="375"/>
      <c r="PU17" s="376"/>
      <c r="PV17" s="377"/>
      <c r="PW17" s="374"/>
      <c r="PX17" s="375"/>
      <c r="PY17" s="376"/>
      <c r="PZ17" s="377"/>
      <c r="QA17" s="374"/>
      <c r="QB17" s="375"/>
      <c r="QC17" s="376"/>
      <c r="QD17" s="377"/>
      <c r="QE17" s="374"/>
      <c r="QF17" s="375"/>
      <c r="QG17" s="376"/>
      <c r="QH17" s="377"/>
      <c r="QI17" s="374"/>
      <c r="QJ17" s="375"/>
      <c r="QK17" s="376"/>
      <c r="QL17" s="377"/>
      <c r="QM17" s="374"/>
      <c r="QN17" s="375"/>
      <c r="QO17" s="376"/>
      <c r="QP17" s="377"/>
      <c r="QQ17" s="374"/>
      <c r="QR17" s="375"/>
      <c r="QS17" s="376"/>
      <c r="QT17" s="377"/>
      <c r="QU17" s="374"/>
      <c r="QV17" s="375"/>
      <c r="QW17" s="376"/>
      <c r="QX17" s="377"/>
      <c r="QY17" s="374"/>
      <c r="QZ17" s="375"/>
      <c r="RA17" s="376"/>
      <c r="RB17" s="377"/>
      <c r="RC17" s="374"/>
      <c r="RD17" s="375"/>
      <c r="RE17" s="376"/>
      <c r="RF17" s="377"/>
      <c r="RG17" s="374"/>
      <c r="RH17" s="375"/>
      <c r="RI17" s="376"/>
      <c r="RJ17" s="377"/>
      <c r="RK17" s="374"/>
      <c r="RL17" s="375"/>
      <c r="RM17" s="376"/>
      <c r="RN17" s="377"/>
      <c r="RO17" s="374"/>
      <c r="RP17" s="375"/>
      <c r="RQ17" s="376"/>
      <c r="RR17" s="377"/>
      <c r="RS17" s="374"/>
      <c r="RT17" s="375"/>
      <c r="RU17" s="376"/>
      <c r="RV17" s="377"/>
      <c r="RW17" s="374"/>
      <c r="RX17" s="375"/>
      <c r="RY17" s="376"/>
      <c r="RZ17" s="377"/>
      <c r="SA17" s="374"/>
      <c r="SB17" s="375"/>
      <c r="SC17" s="376"/>
      <c r="SD17" s="377"/>
      <c r="SE17" s="374"/>
      <c r="SF17" s="375"/>
      <c r="SG17" s="376"/>
      <c r="SH17" s="377"/>
      <c r="SI17" s="374"/>
      <c r="SJ17" s="375"/>
      <c r="SK17" s="376"/>
      <c r="SL17" s="377"/>
      <c r="SM17" s="374"/>
      <c r="SN17" s="375"/>
      <c r="SO17" s="376"/>
      <c r="SP17" s="377"/>
      <c r="SQ17" s="374"/>
      <c r="SR17" s="375"/>
      <c r="SS17" s="376"/>
      <c r="ST17" s="377"/>
      <c r="SU17" s="374"/>
      <c r="SV17" s="375"/>
      <c r="SW17" s="376"/>
      <c r="SX17" s="377"/>
      <c r="SY17" s="374"/>
      <c r="SZ17" s="375"/>
      <c r="TA17" s="376"/>
      <c r="TB17" s="377"/>
      <c r="TC17" s="374"/>
      <c r="TD17" s="375"/>
      <c r="TE17" s="376"/>
      <c r="TF17" s="377"/>
      <c r="TG17" s="374"/>
      <c r="TH17" s="375"/>
      <c r="TI17" s="376"/>
      <c r="TJ17" s="377"/>
      <c r="TK17" s="374"/>
      <c r="TL17" s="375"/>
      <c r="TM17" s="376"/>
      <c r="TN17" s="377"/>
      <c r="TO17" s="374"/>
      <c r="TP17" s="375"/>
      <c r="TQ17" s="376"/>
      <c r="TR17" s="377"/>
      <c r="TS17" s="374"/>
      <c r="TT17" s="375"/>
      <c r="TU17" s="376"/>
      <c r="TV17" s="377"/>
      <c r="TW17" s="374"/>
      <c r="TX17" s="375"/>
      <c r="TY17" s="376"/>
      <c r="TZ17" s="377"/>
      <c r="UA17" s="374"/>
      <c r="UB17" s="375"/>
      <c r="UC17" s="376"/>
      <c r="UD17" s="377"/>
      <c r="UE17" s="374"/>
      <c r="UF17" s="375"/>
      <c r="UG17" s="376"/>
      <c r="UH17" s="377"/>
      <c r="UI17" s="374"/>
      <c r="UJ17" s="375"/>
      <c r="UK17" s="376"/>
      <c r="UL17" s="377"/>
      <c r="UM17" s="374"/>
      <c r="UN17" s="375"/>
      <c r="UO17" s="376"/>
      <c r="UP17" s="377"/>
      <c r="UQ17" s="374"/>
      <c r="UR17" s="375"/>
      <c r="US17" s="376"/>
      <c r="UT17" s="377"/>
      <c r="UU17" s="374"/>
      <c r="UV17" s="375"/>
      <c r="UW17" s="376"/>
      <c r="UX17" s="377"/>
      <c r="UY17" s="374"/>
      <c r="UZ17" s="375"/>
      <c r="VA17" s="376"/>
      <c r="VB17" s="377"/>
      <c r="VC17" s="374"/>
      <c r="VD17" s="375"/>
      <c r="VE17" s="376"/>
      <c r="VF17" s="377"/>
      <c r="VG17" s="374"/>
      <c r="VH17" s="375"/>
      <c r="VI17" s="376"/>
      <c r="VJ17" s="377"/>
      <c r="VK17" s="374"/>
      <c r="VL17" s="375"/>
      <c r="VM17" s="376"/>
      <c r="VN17" s="377"/>
      <c r="VO17" s="374"/>
      <c r="VP17" s="375"/>
      <c r="VQ17" s="376"/>
      <c r="VR17" s="377"/>
      <c r="VS17" s="374"/>
      <c r="VT17" s="375"/>
      <c r="VU17" s="376"/>
      <c r="VV17" s="377"/>
      <c r="VW17" s="374"/>
      <c r="VX17" s="375"/>
      <c r="VY17" s="376"/>
      <c r="VZ17" s="377"/>
      <c r="WA17" s="374"/>
      <c r="WB17" s="375"/>
      <c r="WC17" s="376"/>
      <c r="WD17" s="377"/>
      <c r="WE17" s="374"/>
      <c r="WF17" s="375"/>
      <c r="WG17" s="376"/>
      <c r="WH17" s="377"/>
      <c r="WI17" s="374"/>
      <c r="WJ17" s="375"/>
      <c r="WK17" s="376"/>
      <c r="WL17" s="377"/>
      <c r="WM17" s="374"/>
      <c r="WN17" s="375"/>
      <c r="WO17" s="376"/>
      <c r="WP17" s="377"/>
      <c r="WQ17" s="374"/>
      <c r="WR17" s="375"/>
      <c r="WS17" s="376"/>
      <c r="WT17" s="377"/>
      <c r="WU17" s="374"/>
      <c r="WV17" s="375"/>
      <c r="WW17" s="376"/>
      <c r="WX17" s="377"/>
      <c r="WY17" s="374"/>
      <c r="WZ17" s="375"/>
      <c r="XA17" s="376"/>
      <c r="XB17" s="377"/>
      <c r="XC17" s="374"/>
      <c r="XD17" s="375"/>
      <c r="XE17" s="376"/>
      <c r="XF17" s="377"/>
      <c r="XG17" s="374"/>
      <c r="XH17" s="375"/>
      <c r="XI17" s="376"/>
      <c r="XJ17" s="377"/>
      <c r="XK17" s="374"/>
      <c r="XL17" s="375"/>
      <c r="XM17" s="376"/>
      <c r="XN17" s="377"/>
      <c r="XO17" s="374"/>
      <c r="XP17" s="375"/>
      <c r="XQ17" s="376"/>
      <c r="XR17" s="377"/>
      <c r="XS17" s="374"/>
      <c r="XT17" s="375"/>
      <c r="XU17" s="376"/>
      <c r="XV17" s="377"/>
      <c r="XW17" s="374"/>
      <c r="XX17" s="375"/>
      <c r="XY17" s="376"/>
      <c r="XZ17" s="377"/>
      <c r="YA17" s="374"/>
      <c r="YB17" s="375"/>
      <c r="YC17" s="376"/>
      <c r="YD17" s="377"/>
      <c r="YE17" s="374"/>
      <c r="YF17" s="375"/>
      <c r="YG17" s="376"/>
      <c r="YH17" s="377"/>
      <c r="YI17" s="374"/>
      <c r="YJ17" s="375"/>
      <c r="YK17" s="376"/>
      <c r="YL17" s="377"/>
      <c r="YM17" s="374"/>
      <c r="YN17" s="375"/>
      <c r="YO17" s="376"/>
      <c r="YP17" s="377"/>
      <c r="YQ17" s="374"/>
      <c r="YR17" s="375"/>
      <c r="YS17" s="376"/>
      <c r="YT17" s="377"/>
      <c r="YU17" s="374"/>
      <c r="YV17" s="375"/>
      <c r="YW17" s="376"/>
      <c r="YX17" s="377"/>
      <c r="YY17" s="374"/>
      <c r="YZ17" s="375"/>
      <c r="ZA17" s="376"/>
      <c r="ZB17" s="377"/>
      <c r="ZC17" s="374"/>
      <c r="ZD17" s="375"/>
      <c r="ZE17" s="376"/>
      <c r="ZF17" s="377"/>
      <c r="ZG17" s="374"/>
      <c r="ZH17" s="375"/>
      <c r="ZI17" s="376"/>
      <c r="ZJ17" s="377"/>
      <c r="ZK17" s="374"/>
      <c r="ZL17" s="375"/>
      <c r="ZM17" s="376"/>
      <c r="ZN17" s="377"/>
      <c r="ZO17" s="374"/>
      <c r="ZP17" s="375"/>
      <c r="ZQ17" s="376"/>
      <c r="ZR17" s="377"/>
      <c r="ZS17" s="374"/>
      <c r="ZT17" s="375"/>
      <c r="ZU17" s="376"/>
      <c r="ZV17" s="377"/>
      <c r="ZW17" s="374"/>
      <c r="ZX17" s="375"/>
      <c r="ZY17" s="376"/>
      <c r="ZZ17" s="377"/>
      <c r="AAA17" s="374"/>
      <c r="AAB17" s="375"/>
      <c r="AAC17" s="376"/>
      <c r="AAD17" s="377"/>
      <c r="AAE17" s="374"/>
      <c r="AAF17" s="375"/>
      <c r="AAG17" s="376"/>
      <c r="AAH17" s="377"/>
      <c r="AAI17" s="374"/>
      <c r="AAJ17" s="375"/>
      <c r="AAK17" s="376"/>
      <c r="AAL17" s="377"/>
      <c r="AAM17" s="374"/>
      <c r="AAN17" s="375"/>
      <c r="AAO17" s="376"/>
      <c r="AAP17" s="377"/>
      <c r="AAQ17" s="374"/>
      <c r="AAR17" s="375"/>
      <c r="AAS17" s="376"/>
      <c r="AAT17" s="377"/>
      <c r="AAU17" s="374"/>
      <c r="AAV17" s="375"/>
      <c r="AAW17" s="376"/>
      <c r="AAX17" s="377"/>
      <c r="AAY17" s="374"/>
      <c r="AAZ17" s="375"/>
      <c r="ABA17" s="376"/>
      <c r="ABB17" s="377"/>
      <c r="ABC17" s="374"/>
      <c r="ABD17" s="375"/>
      <c r="ABE17" s="376"/>
      <c r="ABF17" s="377"/>
      <c r="ABG17" s="374"/>
      <c r="ABH17" s="375"/>
      <c r="ABI17" s="376"/>
      <c r="ABJ17" s="377"/>
      <c r="ABK17" s="374"/>
      <c r="ABL17" s="375"/>
      <c r="ABM17" s="376"/>
      <c r="ABN17" s="377"/>
      <c r="ABO17" s="374"/>
      <c r="ABP17" s="375"/>
      <c r="ABQ17" s="376"/>
      <c r="ABR17" s="377"/>
      <c r="ABS17" s="374"/>
      <c r="ABT17" s="375"/>
      <c r="ABU17" s="376"/>
      <c r="ABV17" s="377"/>
      <c r="ABW17" s="374"/>
      <c r="ABX17" s="375"/>
      <c r="ABY17" s="376"/>
      <c r="ABZ17" s="377"/>
      <c r="ACA17" s="374"/>
      <c r="ACB17" s="375"/>
      <c r="ACC17" s="376"/>
      <c r="ACD17" s="377"/>
      <c r="ACE17" s="374"/>
      <c r="ACF17" s="375"/>
      <c r="ACG17" s="376"/>
      <c r="ACH17" s="377"/>
      <c r="ACI17" s="374"/>
      <c r="ACJ17" s="375"/>
      <c r="ACK17" s="376"/>
      <c r="ACL17" s="377"/>
      <c r="ACM17" s="374"/>
      <c r="ACN17" s="375"/>
      <c r="ACO17" s="376"/>
      <c r="ACP17" s="377"/>
      <c r="ACQ17" s="374"/>
      <c r="ACR17" s="375"/>
      <c r="ACS17" s="376"/>
      <c r="ACT17" s="377"/>
      <c r="ACU17" s="374"/>
      <c r="ACV17" s="375"/>
      <c r="ACW17" s="376"/>
      <c r="ACX17" s="377"/>
      <c r="ACY17" s="374"/>
      <c r="ACZ17" s="375"/>
      <c r="ADA17" s="376"/>
      <c r="ADB17" s="377"/>
      <c r="ADC17" s="374"/>
      <c r="ADD17" s="375"/>
      <c r="ADE17" s="376"/>
      <c r="ADF17" s="377"/>
      <c r="ADG17" s="374"/>
      <c r="ADH17" s="375"/>
      <c r="ADI17" s="376"/>
      <c r="ADJ17" s="377"/>
      <c r="ADK17" s="374"/>
      <c r="ADL17" s="375"/>
      <c r="ADM17" s="376"/>
      <c r="ADN17" s="377"/>
      <c r="ADO17" s="374"/>
      <c r="ADP17" s="375"/>
      <c r="ADQ17" s="376"/>
      <c r="ADR17" s="377"/>
      <c r="ADS17" s="374"/>
      <c r="ADT17" s="375"/>
      <c r="ADU17" s="376"/>
      <c r="ADV17" s="377"/>
      <c r="ADW17" s="374"/>
      <c r="ADX17" s="375"/>
      <c r="ADY17" s="376"/>
      <c r="ADZ17" s="377"/>
      <c r="AEA17" s="374"/>
      <c r="AEB17" s="375"/>
      <c r="AEC17" s="376"/>
      <c r="AED17" s="377"/>
      <c r="AEE17" s="374"/>
      <c r="AEF17" s="375"/>
      <c r="AEG17" s="376"/>
      <c r="AEH17" s="377"/>
      <c r="AEI17" s="374"/>
      <c r="AEJ17" s="375"/>
      <c r="AEK17" s="376"/>
      <c r="AEL17" s="377"/>
      <c r="AEM17" s="374"/>
      <c r="AEN17" s="375"/>
      <c r="AEO17" s="376"/>
      <c r="AEP17" s="377"/>
      <c r="AEQ17" s="374"/>
      <c r="AER17" s="375"/>
      <c r="AES17" s="376"/>
      <c r="AET17" s="377"/>
      <c r="AEU17" s="374"/>
      <c r="AEV17" s="375"/>
      <c r="AEW17" s="376"/>
      <c r="AEX17" s="377"/>
      <c r="AEY17" s="374"/>
      <c r="AEZ17" s="375"/>
      <c r="AFA17" s="376"/>
      <c r="AFB17" s="377"/>
      <c r="AFC17" s="374"/>
      <c r="AFD17" s="375"/>
      <c r="AFE17" s="376"/>
      <c r="AFF17" s="377"/>
      <c r="AFG17" s="374"/>
      <c r="AFH17" s="375"/>
      <c r="AFI17" s="376"/>
      <c r="AFJ17" s="377"/>
      <c r="AFK17" s="374"/>
      <c r="AFL17" s="375"/>
      <c r="AFM17" s="376"/>
      <c r="AFN17" s="377"/>
      <c r="AFO17" s="374"/>
      <c r="AFP17" s="375"/>
      <c r="AFQ17" s="376"/>
      <c r="AFR17" s="377"/>
      <c r="AFS17" s="374"/>
      <c r="AFT17" s="375"/>
      <c r="AFU17" s="376"/>
      <c r="AFV17" s="377"/>
      <c r="AFW17" s="374"/>
      <c r="AFX17" s="375"/>
      <c r="AFY17" s="376"/>
      <c r="AFZ17" s="377"/>
      <c r="AGA17" s="374"/>
      <c r="AGB17" s="375"/>
      <c r="AGC17" s="376"/>
      <c r="AGD17" s="377"/>
      <c r="AGE17" s="374"/>
      <c r="AGF17" s="375"/>
      <c r="AGG17" s="376"/>
      <c r="AGH17" s="377"/>
      <c r="AGI17" s="374"/>
      <c r="AGJ17" s="375"/>
      <c r="AGK17" s="376"/>
      <c r="AGL17" s="377"/>
      <c r="AGM17" s="374"/>
      <c r="AGN17" s="375"/>
      <c r="AGO17" s="376"/>
      <c r="AGP17" s="377"/>
      <c r="AGQ17" s="374"/>
      <c r="AGR17" s="375"/>
      <c r="AGS17" s="376"/>
      <c r="AGT17" s="377"/>
      <c r="AGU17" s="374"/>
      <c r="AGV17" s="375"/>
      <c r="AGW17" s="376"/>
      <c r="AGX17" s="377"/>
      <c r="AGY17" s="374"/>
      <c r="AGZ17" s="375"/>
      <c r="AHA17" s="376"/>
      <c r="AHB17" s="377"/>
      <c r="AHC17" s="374"/>
      <c r="AHD17" s="375"/>
      <c r="AHE17" s="376"/>
      <c r="AHF17" s="377"/>
      <c r="AHG17" s="374"/>
      <c r="AHH17" s="375"/>
      <c r="AHI17" s="376"/>
      <c r="AHJ17" s="377"/>
      <c r="AHK17" s="374"/>
      <c r="AHL17" s="375"/>
      <c r="AHM17" s="376"/>
      <c r="AHN17" s="377"/>
      <c r="AHO17" s="374"/>
      <c r="AHP17" s="375"/>
      <c r="AHQ17" s="376"/>
      <c r="AHR17" s="377"/>
      <c r="AHS17" s="374"/>
      <c r="AHT17" s="375"/>
      <c r="AHU17" s="376"/>
      <c r="AHV17" s="377"/>
      <c r="AHW17" s="374"/>
      <c r="AHX17" s="375"/>
      <c r="AHY17" s="376"/>
      <c r="AHZ17" s="377"/>
      <c r="AIA17" s="374"/>
      <c r="AIB17" s="375"/>
      <c r="AIC17" s="376"/>
      <c r="AID17" s="377"/>
      <c r="AIE17" s="374"/>
      <c r="AIF17" s="375"/>
      <c r="AIG17" s="376"/>
      <c r="AIH17" s="377"/>
      <c r="AII17" s="374"/>
      <c r="AIJ17" s="375"/>
      <c r="AIK17" s="376"/>
      <c r="AIL17" s="377"/>
      <c r="AIM17" s="374"/>
      <c r="AIN17" s="375"/>
      <c r="AIO17" s="376"/>
      <c r="AIP17" s="377"/>
      <c r="AIQ17" s="374"/>
      <c r="AIR17" s="375"/>
      <c r="AIS17" s="376"/>
      <c r="AIT17" s="377"/>
      <c r="AIU17" s="374"/>
      <c r="AIV17" s="375"/>
      <c r="AIW17" s="376"/>
      <c r="AIX17" s="377"/>
      <c r="AIY17" s="374"/>
      <c r="AIZ17" s="375"/>
      <c r="AJA17" s="376"/>
      <c r="AJB17" s="377"/>
      <c r="AJC17" s="374"/>
      <c r="AJD17" s="375"/>
      <c r="AJE17" s="376"/>
      <c r="AJF17" s="377"/>
      <c r="AJG17" s="374"/>
      <c r="AJH17" s="375"/>
      <c r="AJI17" s="376"/>
      <c r="AJJ17" s="377"/>
      <c r="AJK17" s="374"/>
      <c r="AJL17" s="375"/>
      <c r="AJM17" s="376"/>
      <c r="AJN17" s="377"/>
      <c r="AJO17" s="374"/>
      <c r="AJP17" s="375"/>
      <c r="AJQ17" s="376"/>
      <c r="AJR17" s="377"/>
      <c r="AJS17" s="374"/>
      <c r="AJT17" s="375"/>
      <c r="AJU17" s="376"/>
      <c r="AJV17" s="377"/>
      <c r="AJW17" s="374"/>
      <c r="AJX17" s="375"/>
      <c r="AJY17" s="376"/>
      <c r="AJZ17" s="377"/>
      <c r="AKA17" s="374"/>
      <c r="AKB17" s="375"/>
      <c r="AKC17" s="376"/>
      <c r="AKD17" s="377"/>
      <c r="AKE17" s="374"/>
      <c r="AKF17" s="375"/>
      <c r="AKG17" s="376"/>
      <c r="AKH17" s="377"/>
      <c r="AKI17" s="374"/>
      <c r="AKJ17" s="375"/>
      <c r="AKK17" s="376"/>
      <c r="AKL17" s="377"/>
      <c r="AKM17" s="374"/>
      <c r="AKN17" s="375"/>
      <c r="AKO17" s="376"/>
      <c r="AKP17" s="377"/>
      <c r="AKQ17" s="374"/>
      <c r="AKR17" s="375"/>
      <c r="AKS17" s="376"/>
      <c r="AKT17" s="377"/>
      <c r="AKU17" s="374"/>
      <c r="AKV17" s="375"/>
      <c r="AKW17" s="376"/>
      <c r="AKX17" s="377"/>
      <c r="AKY17" s="374"/>
      <c r="AKZ17" s="375"/>
      <c r="ALA17" s="376"/>
      <c r="ALB17" s="377"/>
      <c r="ALC17" s="374"/>
      <c r="ALD17" s="375"/>
      <c r="ALE17" s="376"/>
      <c r="ALF17" s="377"/>
      <c r="ALG17" s="374"/>
      <c r="ALH17" s="375"/>
      <c r="ALI17" s="376"/>
      <c r="ALJ17" s="377"/>
      <c r="ALK17" s="374"/>
      <c r="ALL17" s="375"/>
      <c r="ALM17" s="376"/>
      <c r="ALN17" s="377"/>
      <c r="ALO17" s="374"/>
      <c r="ALP17" s="375"/>
      <c r="ALQ17" s="376"/>
      <c r="ALR17" s="377"/>
      <c r="ALS17" s="374"/>
      <c r="ALT17" s="375"/>
      <c r="ALU17" s="376"/>
      <c r="ALV17" s="377"/>
      <c r="ALW17" s="374"/>
      <c r="ALX17" s="375"/>
      <c r="ALY17" s="376"/>
      <c r="ALZ17" s="377"/>
      <c r="AMA17" s="374"/>
      <c r="AMB17" s="375"/>
      <c r="AMC17" s="376"/>
      <c r="AMD17" s="377"/>
      <c r="AME17" s="374"/>
      <c r="AMF17" s="375"/>
      <c r="AMG17" s="376"/>
      <c r="AMH17" s="377"/>
      <c r="AMI17" s="374"/>
      <c r="AMJ17" s="375"/>
      <c r="AMK17" s="376"/>
      <c r="AML17" s="377"/>
      <c r="AMM17" s="374"/>
      <c r="AMN17" s="375"/>
      <c r="AMO17" s="376"/>
      <c r="AMP17" s="377"/>
      <c r="AMQ17" s="374"/>
      <c r="AMR17" s="375"/>
      <c r="AMS17" s="376"/>
      <c r="AMT17" s="377"/>
      <c r="AMU17" s="374"/>
      <c r="AMV17" s="375"/>
      <c r="AMW17" s="376"/>
      <c r="AMX17" s="377"/>
      <c r="AMY17" s="374"/>
      <c r="AMZ17" s="375"/>
      <c r="ANA17" s="376"/>
      <c r="ANB17" s="377"/>
      <c r="ANC17" s="374"/>
      <c r="AND17" s="375"/>
      <c r="ANE17" s="376"/>
      <c r="ANF17" s="377"/>
      <c r="ANG17" s="374"/>
      <c r="ANH17" s="375"/>
      <c r="ANI17" s="376"/>
      <c r="ANJ17" s="377"/>
      <c r="ANK17" s="374"/>
      <c r="ANL17" s="375"/>
      <c r="ANM17" s="376"/>
      <c r="ANN17" s="377"/>
      <c r="ANO17" s="374"/>
      <c r="ANP17" s="375"/>
      <c r="ANQ17" s="376"/>
      <c r="ANR17" s="377"/>
      <c r="ANS17" s="374"/>
      <c r="ANT17" s="375"/>
      <c r="ANU17" s="376"/>
      <c r="ANV17" s="377"/>
      <c r="ANW17" s="374"/>
      <c r="ANX17" s="375"/>
      <c r="ANY17" s="376"/>
      <c r="ANZ17" s="377"/>
      <c r="AOA17" s="374"/>
      <c r="AOB17" s="375"/>
      <c r="AOC17" s="376"/>
      <c r="AOD17" s="377"/>
      <c r="AOE17" s="374"/>
      <c r="AOF17" s="375"/>
      <c r="AOG17" s="376"/>
      <c r="AOH17" s="377"/>
      <c r="AOI17" s="374"/>
      <c r="AOJ17" s="375"/>
      <c r="AOK17" s="376"/>
      <c r="AOL17" s="377"/>
      <c r="AOM17" s="374"/>
      <c r="AON17" s="375"/>
      <c r="AOO17" s="376"/>
      <c r="AOP17" s="377"/>
      <c r="AOQ17" s="374"/>
      <c r="AOR17" s="375"/>
      <c r="AOS17" s="376"/>
      <c r="AOT17" s="377"/>
      <c r="AOU17" s="374"/>
      <c r="AOV17" s="375"/>
      <c r="AOW17" s="376"/>
      <c r="AOX17" s="377"/>
      <c r="AOY17" s="374"/>
      <c r="AOZ17" s="375"/>
      <c r="APA17" s="376"/>
      <c r="APB17" s="377"/>
      <c r="APC17" s="374"/>
      <c r="APD17" s="375"/>
      <c r="APE17" s="376"/>
      <c r="APF17" s="377"/>
      <c r="APG17" s="374"/>
      <c r="APH17" s="375"/>
      <c r="API17" s="376"/>
      <c r="APJ17" s="377"/>
      <c r="APK17" s="374"/>
      <c r="APL17" s="375"/>
      <c r="APM17" s="376"/>
      <c r="APN17" s="377"/>
      <c r="APO17" s="374"/>
      <c r="APP17" s="375"/>
      <c r="APQ17" s="376"/>
      <c r="APR17" s="377"/>
      <c r="APS17" s="374"/>
      <c r="APT17" s="375"/>
      <c r="APU17" s="376"/>
      <c r="APV17" s="377"/>
      <c r="APW17" s="374"/>
      <c r="APX17" s="375"/>
      <c r="APY17" s="376"/>
      <c r="APZ17" s="377"/>
      <c r="AQA17" s="374"/>
      <c r="AQB17" s="375"/>
      <c r="AQC17" s="376"/>
      <c r="AQD17" s="377"/>
      <c r="AQE17" s="374"/>
      <c r="AQF17" s="375"/>
      <c r="AQG17" s="376"/>
      <c r="AQH17" s="377"/>
      <c r="AQI17" s="374"/>
      <c r="AQJ17" s="375"/>
      <c r="AQK17" s="376"/>
      <c r="AQL17" s="377"/>
      <c r="AQM17" s="374"/>
      <c r="AQN17" s="375"/>
      <c r="AQO17" s="376"/>
      <c r="AQP17" s="377"/>
      <c r="AQQ17" s="374"/>
      <c r="AQR17" s="375"/>
      <c r="AQS17" s="376"/>
      <c r="AQT17" s="377"/>
      <c r="AQU17" s="374"/>
      <c r="AQV17" s="375"/>
      <c r="AQW17" s="376"/>
      <c r="AQX17" s="377"/>
      <c r="AQY17" s="374"/>
      <c r="AQZ17" s="375"/>
      <c r="ARA17" s="376"/>
      <c r="ARB17" s="377"/>
      <c r="ARC17" s="374"/>
      <c r="ARD17" s="375"/>
      <c r="ARE17" s="376"/>
      <c r="ARF17" s="377"/>
      <c r="ARG17" s="374"/>
      <c r="ARH17" s="375"/>
      <c r="ARI17" s="376"/>
      <c r="ARJ17" s="377"/>
      <c r="ARK17" s="374"/>
      <c r="ARL17" s="375"/>
      <c r="ARM17" s="376"/>
      <c r="ARN17" s="377"/>
      <c r="ARO17" s="374"/>
      <c r="ARP17" s="375"/>
      <c r="ARQ17" s="376"/>
      <c r="ARR17" s="377"/>
      <c r="ARS17" s="374"/>
      <c r="ART17" s="375"/>
      <c r="ARU17" s="376"/>
      <c r="ARV17" s="377"/>
      <c r="ARW17" s="374"/>
      <c r="ARX17" s="375"/>
      <c r="ARY17" s="376"/>
      <c r="ARZ17" s="377"/>
      <c r="ASA17" s="374"/>
      <c r="ASB17" s="375"/>
      <c r="ASC17" s="376"/>
      <c r="ASD17" s="377"/>
      <c r="ASE17" s="374"/>
      <c r="ASF17" s="375"/>
      <c r="ASG17" s="376"/>
      <c r="ASH17" s="377"/>
      <c r="ASI17" s="374"/>
      <c r="ASJ17" s="375"/>
      <c r="ASK17" s="376"/>
      <c r="ASL17" s="377"/>
      <c r="ASM17" s="374"/>
      <c r="ASN17" s="375"/>
      <c r="ASO17" s="376"/>
      <c r="ASP17" s="377"/>
      <c r="ASQ17" s="374"/>
      <c r="ASR17" s="375"/>
      <c r="ASS17" s="376"/>
      <c r="AST17" s="377"/>
      <c r="ASU17" s="374"/>
      <c r="ASV17" s="375"/>
      <c r="ASW17" s="376"/>
      <c r="ASX17" s="377"/>
      <c r="ASY17" s="374"/>
      <c r="ASZ17" s="375"/>
      <c r="ATA17" s="376"/>
      <c r="ATB17" s="377"/>
      <c r="ATC17" s="374"/>
      <c r="ATD17" s="375"/>
      <c r="ATE17" s="376"/>
      <c r="ATF17" s="377"/>
      <c r="ATG17" s="374"/>
      <c r="ATH17" s="375"/>
      <c r="ATI17" s="376"/>
      <c r="ATJ17" s="377"/>
      <c r="ATK17" s="374"/>
      <c r="ATL17" s="375"/>
      <c r="ATM17" s="376"/>
      <c r="ATN17" s="377"/>
      <c r="ATO17" s="374"/>
      <c r="ATP17" s="375"/>
      <c r="ATQ17" s="376"/>
      <c r="ATR17" s="377"/>
      <c r="ATS17" s="374"/>
      <c r="ATT17" s="375"/>
      <c r="ATU17" s="376"/>
      <c r="ATV17" s="377"/>
      <c r="ATW17" s="374"/>
      <c r="ATX17" s="375"/>
      <c r="ATY17" s="376"/>
      <c r="ATZ17" s="377"/>
      <c r="AUA17" s="374"/>
      <c r="AUB17" s="375"/>
      <c r="AUC17" s="376"/>
      <c r="AUD17" s="377"/>
      <c r="AUE17" s="374"/>
      <c r="AUF17" s="375"/>
      <c r="AUG17" s="376"/>
      <c r="AUH17" s="377"/>
      <c r="AUI17" s="374"/>
      <c r="AUJ17" s="375"/>
      <c r="AUK17" s="376"/>
      <c r="AUL17" s="377"/>
      <c r="AUM17" s="374"/>
      <c r="AUN17" s="375"/>
      <c r="AUO17" s="376"/>
      <c r="AUP17" s="377"/>
      <c r="AUQ17" s="374"/>
      <c r="AUR17" s="375"/>
      <c r="AUS17" s="376"/>
      <c r="AUT17" s="377"/>
      <c r="AUU17" s="374"/>
      <c r="AUV17" s="375"/>
      <c r="AUW17" s="376"/>
      <c r="AUX17" s="377"/>
      <c r="AUY17" s="374"/>
      <c r="AUZ17" s="375"/>
      <c r="AVA17" s="376"/>
      <c r="AVB17" s="377"/>
      <c r="AVC17" s="374"/>
      <c r="AVD17" s="375"/>
      <c r="AVE17" s="376"/>
      <c r="AVF17" s="377"/>
      <c r="AVG17" s="374"/>
      <c r="AVH17" s="375"/>
      <c r="AVI17" s="376"/>
      <c r="AVJ17" s="377"/>
      <c r="AVK17" s="374"/>
      <c r="AVL17" s="375"/>
      <c r="AVM17" s="376"/>
      <c r="AVN17" s="377"/>
      <c r="AVO17" s="374"/>
      <c r="AVP17" s="375"/>
      <c r="AVQ17" s="376"/>
      <c r="AVR17" s="377"/>
      <c r="AVS17" s="374"/>
      <c r="AVT17" s="375"/>
      <c r="AVU17" s="376"/>
      <c r="AVV17" s="377"/>
      <c r="AVW17" s="374"/>
      <c r="AVX17" s="375"/>
      <c r="AVY17" s="376"/>
      <c r="AVZ17" s="377"/>
      <c r="AWA17" s="374"/>
      <c r="AWB17" s="375"/>
      <c r="AWC17" s="376"/>
      <c r="AWD17" s="377"/>
      <c r="AWE17" s="374"/>
      <c r="AWF17" s="375"/>
      <c r="AWG17" s="376"/>
      <c r="AWH17" s="377"/>
      <c r="AWI17" s="374"/>
      <c r="AWJ17" s="375"/>
      <c r="AWK17" s="376"/>
      <c r="AWL17" s="377"/>
      <c r="AWM17" s="374"/>
      <c r="AWN17" s="375"/>
      <c r="AWO17" s="376"/>
      <c r="AWP17" s="377"/>
      <c r="AWQ17" s="374"/>
      <c r="AWR17" s="375"/>
      <c r="AWS17" s="376"/>
      <c r="AWT17" s="377"/>
      <c r="AWU17" s="374"/>
      <c r="AWV17" s="375"/>
      <c r="AWW17" s="376"/>
      <c r="AWX17" s="377"/>
      <c r="AWY17" s="374"/>
      <c r="AWZ17" s="375"/>
      <c r="AXA17" s="376"/>
      <c r="AXB17" s="377"/>
      <c r="AXC17" s="374"/>
      <c r="AXD17" s="375"/>
      <c r="AXE17" s="376"/>
      <c r="AXF17" s="377"/>
      <c r="AXG17" s="374"/>
      <c r="AXH17" s="375"/>
      <c r="AXI17" s="376"/>
      <c r="AXJ17" s="377"/>
      <c r="AXK17" s="374"/>
      <c r="AXL17" s="375"/>
      <c r="AXM17" s="376"/>
      <c r="AXN17" s="377"/>
      <c r="AXO17" s="374"/>
      <c r="AXP17" s="375"/>
      <c r="AXQ17" s="376"/>
      <c r="AXR17" s="377"/>
      <c r="AXS17" s="374"/>
      <c r="AXT17" s="375"/>
      <c r="AXU17" s="376"/>
      <c r="AXV17" s="377"/>
      <c r="AXW17" s="374"/>
      <c r="AXX17" s="375"/>
      <c r="AXY17" s="376"/>
      <c r="AXZ17" s="377"/>
      <c r="AYA17" s="374"/>
      <c r="AYB17" s="375"/>
      <c r="AYC17" s="376"/>
      <c r="AYD17" s="377"/>
      <c r="AYE17" s="374"/>
      <c r="AYF17" s="375"/>
      <c r="AYG17" s="376"/>
      <c r="AYH17" s="377"/>
      <c r="AYI17" s="374"/>
      <c r="AYJ17" s="375"/>
      <c r="AYK17" s="376"/>
      <c r="AYL17" s="377"/>
      <c r="AYM17" s="374"/>
      <c r="AYN17" s="375"/>
      <c r="AYO17" s="376"/>
      <c r="AYP17" s="377"/>
      <c r="AYQ17" s="374"/>
      <c r="AYR17" s="375"/>
      <c r="AYS17" s="376"/>
      <c r="AYT17" s="377"/>
      <c r="AYU17" s="374"/>
      <c r="AYV17" s="375"/>
      <c r="AYW17" s="376"/>
      <c r="AYX17" s="377"/>
      <c r="AYY17" s="374"/>
      <c r="AYZ17" s="375"/>
      <c r="AZA17" s="376"/>
      <c r="AZB17" s="377"/>
      <c r="AZC17" s="374"/>
      <c r="AZD17" s="375"/>
      <c r="AZE17" s="376"/>
      <c r="AZF17" s="377"/>
      <c r="AZG17" s="374"/>
      <c r="AZH17" s="375"/>
      <c r="AZI17" s="376"/>
      <c r="AZJ17" s="377"/>
      <c r="AZK17" s="374"/>
      <c r="AZL17" s="375"/>
      <c r="AZM17" s="376"/>
      <c r="AZN17" s="377"/>
      <c r="AZO17" s="374"/>
      <c r="AZP17" s="375"/>
      <c r="AZQ17" s="376"/>
      <c r="AZR17" s="377"/>
      <c r="AZS17" s="374"/>
      <c r="AZT17" s="375"/>
      <c r="AZU17" s="376"/>
      <c r="AZV17" s="377"/>
      <c r="AZW17" s="374"/>
      <c r="AZX17" s="375"/>
      <c r="AZY17" s="376"/>
      <c r="AZZ17" s="377"/>
      <c r="BAA17" s="374"/>
      <c r="BAB17" s="375"/>
      <c r="BAC17" s="376"/>
      <c r="BAD17" s="377"/>
      <c r="BAE17" s="374"/>
      <c r="BAF17" s="375"/>
      <c r="BAG17" s="376"/>
      <c r="BAH17" s="377"/>
      <c r="BAI17" s="374"/>
      <c r="BAJ17" s="375"/>
      <c r="BAK17" s="376"/>
      <c r="BAL17" s="377"/>
      <c r="BAM17" s="374"/>
      <c r="BAN17" s="375"/>
      <c r="BAO17" s="376"/>
      <c r="BAP17" s="377"/>
      <c r="BAQ17" s="374"/>
      <c r="BAR17" s="375"/>
      <c r="BAS17" s="376"/>
      <c r="BAT17" s="377"/>
      <c r="BAU17" s="374"/>
      <c r="BAV17" s="375"/>
      <c r="BAW17" s="376"/>
      <c r="BAX17" s="377"/>
      <c r="BAY17" s="374"/>
      <c r="BAZ17" s="375"/>
      <c r="BBA17" s="376"/>
      <c r="BBB17" s="377"/>
      <c r="BBC17" s="374"/>
      <c r="BBD17" s="375"/>
      <c r="BBE17" s="376"/>
      <c r="BBF17" s="377"/>
      <c r="BBG17" s="374"/>
      <c r="BBH17" s="375"/>
      <c r="BBI17" s="376"/>
      <c r="BBJ17" s="377"/>
      <c r="BBK17" s="374"/>
      <c r="BBL17" s="375"/>
      <c r="BBM17" s="376"/>
      <c r="BBN17" s="377"/>
      <c r="BBO17" s="374"/>
      <c r="BBP17" s="375"/>
      <c r="BBQ17" s="376"/>
      <c r="BBR17" s="377"/>
      <c r="BBS17" s="374"/>
      <c r="BBT17" s="375"/>
      <c r="BBU17" s="376"/>
      <c r="BBV17" s="377"/>
      <c r="BBW17" s="374"/>
      <c r="BBX17" s="375"/>
      <c r="BBY17" s="376"/>
      <c r="BBZ17" s="377"/>
      <c r="BCA17" s="374"/>
      <c r="BCB17" s="375"/>
      <c r="BCC17" s="376"/>
      <c r="BCD17" s="377"/>
      <c r="BCE17" s="374"/>
      <c r="BCF17" s="375"/>
      <c r="BCG17" s="376"/>
      <c r="BCH17" s="377"/>
      <c r="BCI17" s="374"/>
      <c r="BCJ17" s="375"/>
      <c r="BCK17" s="376"/>
      <c r="BCL17" s="377"/>
      <c r="BCM17" s="374"/>
      <c r="BCN17" s="375"/>
      <c r="BCO17" s="376"/>
      <c r="BCP17" s="377"/>
      <c r="BCQ17" s="374"/>
      <c r="BCR17" s="375"/>
      <c r="BCS17" s="376"/>
      <c r="BCT17" s="377"/>
      <c r="BCU17" s="374"/>
      <c r="BCV17" s="375"/>
      <c r="BCW17" s="376"/>
      <c r="BCX17" s="377"/>
      <c r="BCY17" s="374"/>
      <c r="BCZ17" s="375"/>
      <c r="BDA17" s="376"/>
      <c r="BDB17" s="377"/>
      <c r="BDC17" s="374"/>
      <c r="BDD17" s="375"/>
      <c r="BDE17" s="376"/>
      <c r="BDF17" s="377"/>
      <c r="BDG17" s="374"/>
      <c r="BDH17" s="375"/>
      <c r="BDI17" s="376"/>
      <c r="BDJ17" s="377"/>
      <c r="BDK17" s="374"/>
      <c r="BDL17" s="375"/>
      <c r="BDM17" s="376"/>
      <c r="BDN17" s="377"/>
      <c r="BDO17" s="374"/>
      <c r="BDP17" s="375"/>
      <c r="BDQ17" s="376"/>
      <c r="BDR17" s="377"/>
      <c r="BDS17" s="374"/>
      <c r="BDT17" s="375"/>
      <c r="BDU17" s="376"/>
      <c r="BDV17" s="377"/>
      <c r="BDW17" s="374"/>
      <c r="BDX17" s="375"/>
      <c r="BDY17" s="376"/>
      <c r="BDZ17" s="377"/>
      <c r="BEA17" s="374"/>
      <c r="BEB17" s="375"/>
      <c r="BEC17" s="376"/>
      <c r="BED17" s="377"/>
      <c r="BEE17" s="374"/>
      <c r="BEF17" s="375"/>
      <c r="BEG17" s="376"/>
      <c r="BEH17" s="377"/>
      <c r="BEI17" s="374"/>
      <c r="BEJ17" s="375"/>
      <c r="BEK17" s="376"/>
      <c r="BEL17" s="377"/>
      <c r="BEM17" s="374"/>
      <c r="BEN17" s="375"/>
      <c r="BEO17" s="376"/>
      <c r="BEP17" s="377"/>
      <c r="BEQ17" s="374"/>
      <c r="BER17" s="375"/>
      <c r="BES17" s="376"/>
      <c r="BET17" s="377"/>
      <c r="BEU17" s="374"/>
      <c r="BEV17" s="375"/>
      <c r="BEW17" s="376"/>
      <c r="BEX17" s="377"/>
      <c r="BEY17" s="374"/>
      <c r="BEZ17" s="375"/>
      <c r="BFA17" s="376"/>
      <c r="BFB17" s="377"/>
      <c r="BFC17" s="374"/>
      <c r="BFD17" s="375"/>
      <c r="BFE17" s="376"/>
      <c r="BFF17" s="377"/>
      <c r="BFG17" s="374"/>
      <c r="BFH17" s="375"/>
      <c r="BFI17" s="376"/>
      <c r="BFJ17" s="377"/>
      <c r="BFK17" s="374"/>
      <c r="BFL17" s="375"/>
      <c r="BFM17" s="376"/>
      <c r="BFN17" s="377"/>
      <c r="BFO17" s="374"/>
      <c r="BFP17" s="375"/>
      <c r="BFQ17" s="376"/>
      <c r="BFR17" s="377"/>
      <c r="BFS17" s="374"/>
      <c r="BFT17" s="375"/>
      <c r="BFU17" s="376"/>
      <c r="BFV17" s="377"/>
      <c r="BFW17" s="374"/>
      <c r="BFX17" s="375"/>
      <c r="BFY17" s="376"/>
      <c r="BFZ17" s="377"/>
      <c r="BGA17" s="374"/>
      <c r="BGB17" s="375"/>
      <c r="BGC17" s="376"/>
      <c r="BGD17" s="377"/>
      <c r="BGE17" s="374"/>
      <c r="BGF17" s="375"/>
      <c r="BGG17" s="376"/>
      <c r="BGH17" s="377"/>
      <c r="BGI17" s="374"/>
      <c r="BGJ17" s="375"/>
      <c r="BGK17" s="376"/>
      <c r="BGL17" s="377"/>
      <c r="BGM17" s="374"/>
      <c r="BGN17" s="375"/>
      <c r="BGO17" s="376"/>
      <c r="BGP17" s="377"/>
      <c r="BGQ17" s="374"/>
      <c r="BGR17" s="375"/>
      <c r="BGS17" s="376"/>
      <c r="BGT17" s="377"/>
      <c r="BGU17" s="374"/>
      <c r="BGV17" s="375"/>
      <c r="BGW17" s="376"/>
      <c r="BGX17" s="377"/>
      <c r="BGY17" s="374"/>
      <c r="BGZ17" s="375"/>
      <c r="BHA17" s="376"/>
      <c r="BHB17" s="377"/>
      <c r="BHC17" s="374"/>
      <c r="BHD17" s="375"/>
      <c r="BHE17" s="376"/>
      <c r="BHF17" s="377"/>
      <c r="BHG17" s="374"/>
      <c r="BHH17" s="375"/>
      <c r="BHI17" s="376"/>
      <c r="BHJ17" s="377"/>
      <c r="BHK17" s="374"/>
      <c r="BHL17" s="375"/>
      <c r="BHM17" s="376"/>
      <c r="BHN17" s="377"/>
      <c r="BHO17" s="374"/>
      <c r="BHP17" s="375"/>
      <c r="BHQ17" s="376"/>
      <c r="BHR17" s="377"/>
      <c r="BHS17" s="374"/>
      <c r="BHT17" s="375"/>
      <c r="BHU17" s="376"/>
      <c r="BHV17" s="377"/>
      <c r="BHW17" s="374"/>
      <c r="BHX17" s="375"/>
      <c r="BHY17" s="376"/>
      <c r="BHZ17" s="377"/>
      <c r="BIA17" s="374"/>
      <c r="BIB17" s="375"/>
      <c r="BIC17" s="376"/>
      <c r="BID17" s="377"/>
      <c r="BIE17" s="374"/>
      <c r="BIF17" s="375"/>
      <c r="BIG17" s="376"/>
      <c r="BIH17" s="377"/>
      <c r="BII17" s="374"/>
      <c r="BIJ17" s="375"/>
      <c r="BIK17" s="376"/>
      <c r="BIL17" s="377"/>
      <c r="BIM17" s="374"/>
      <c r="BIN17" s="375"/>
      <c r="BIO17" s="376"/>
      <c r="BIP17" s="377"/>
      <c r="BIQ17" s="374"/>
      <c r="BIR17" s="375"/>
      <c r="BIS17" s="376"/>
      <c r="BIT17" s="377"/>
      <c r="BIU17" s="374"/>
      <c r="BIV17" s="375"/>
      <c r="BIW17" s="376"/>
      <c r="BIX17" s="377"/>
      <c r="BIY17" s="374"/>
      <c r="BIZ17" s="375"/>
      <c r="BJA17" s="376"/>
      <c r="BJB17" s="377"/>
      <c r="BJC17" s="374"/>
      <c r="BJD17" s="375"/>
      <c r="BJE17" s="376"/>
      <c r="BJF17" s="377"/>
      <c r="BJG17" s="374"/>
      <c r="BJH17" s="375"/>
      <c r="BJI17" s="376"/>
      <c r="BJJ17" s="377"/>
      <c r="BJK17" s="374"/>
      <c r="BJL17" s="375"/>
      <c r="BJM17" s="376"/>
      <c r="BJN17" s="377"/>
      <c r="BJO17" s="374"/>
      <c r="BJP17" s="375"/>
      <c r="BJQ17" s="376"/>
      <c r="BJR17" s="377"/>
      <c r="BJS17" s="374"/>
      <c r="BJT17" s="375"/>
      <c r="BJU17" s="376"/>
      <c r="BJV17" s="377"/>
      <c r="BJW17" s="374"/>
      <c r="BJX17" s="375"/>
      <c r="BJY17" s="376"/>
      <c r="BJZ17" s="377"/>
      <c r="BKA17" s="374"/>
      <c r="BKB17" s="375"/>
      <c r="BKC17" s="376"/>
      <c r="BKD17" s="377"/>
      <c r="BKE17" s="374"/>
      <c r="BKF17" s="375"/>
      <c r="BKG17" s="376"/>
      <c r="BKH17" s="377"/>
      <c r="BKI17" s="374"/>
      <c r="BKJ17" s="375"/>
      <c r="BKK17" s="376"/>
      <c r="BKL17" s="377"/>
      <c r="BKM17" s="374"/>
      <c r="BKN17" s="375"/>
      <c r="BKO17" s="376"/>
      <c r="BKP17" s="377"/>
      <c r="BKQ17" s="374"/>
      <c r="BKR17" s="375"/>
      <c r="BKS17" s="376"/>
      <c r="BKT17" s="377"/>
      <c r="BKU17" s="374"/>
      <c r="BKV17" s="375"/>
      <c r="BKW17" s="376"/>
      <c r="BKX17" s="377"/>
      <c r="BKY17" s="374"/>
      <c r="BKZ17" s="375"/>
      <c r="BLA17" s="376"/>
      <c r="BLB17" s="377"/>
      <c r="BLC17" s="374"/>
      <c r="BLD17" s="375"/>
      <c r="BLE17" s="376"/>
      <c r="BLF17" s="377"/>
      <c r="BLG17" s="374"/>
      <c r="BLH17" s="375"/>
      <c r="BLI17" s="376"/>
      <c r="BLJ17" s="377"/>
      <c r="BLK17" s="374"/>
      <c r="BLL17" s="375"/>
      <c r="BLM17" s="376"/>
      <c r="BLN17" s="377"/>
      <c r="BLO17" s="374"/>
      <c r="BLP17" s="375"/>
      <c r="BLQ17" s="376"/>
      <c r="BLR17" s="377"/>
      <c r="BLS17" s="374"/>
      <c r="BLT17" s="375"/>
      <c r="BLU17" s="376"/>
      <c r="BLV17" s="377"/>
      <c r="BLW17" s="374"/>
      <c r="BLX17" s="375"/>
      <c r="BLY17" s="376"/>
      <c r="BLZ17" s="377"/>
      <c r="BMA17" s="374"/>
      <c r="BMB17" s="375"/>
      <c r="BMC17" s="376"/>
      <c r="BMD17" s="377"/>
      <c r="BME17" s="374"/>
      <c r="BMF17" s="375"/>
      <c r="BMG17" s="376"/>
      <c r="BMH17" s="377"/>
      <c r="BMI17" s="374"/>
      <c r="BMJ17" s="375"/>
      <c r="BMK17" s="376"/>
      <c r="BML17" s="377"/>
      <c r="BMM17" s="374"/>
      <c r="BMN17" s="375"/>
      <c r="BMO17" s="376"/>
      <c r="BMP17" s="377"/>
      <c r="BMQ17" s="374"/>
      <c r="BMR17" s="375"/>
      <c r="BMS17" s="376"/>
      <c r="BMT17" s="377"/>
      <c r="BMU17" s="374"/>
      <c r="BMV17" s="375"/>
      <c r="BMW17" s="376"/>
      <c r="BMX17" s="377"/>
      <c r="BMY17" s="374"/>
      <c r="BMZ17" s="375"/>
      <c r="BNA17" s="376"/>
      <c r="BNB17" s="377"/>
      <c r="BNC17" s="374"/>
      <c r="BND17" s="375"/>
      <c r="BNE17" s="376"/>
      <c r="BNF17" s="377"/>
      <c r="BNG17" s="374"/>
      <c r="BNH17" s="375"/>
      <c r="BNI17" s="376"/>
      <c r="BNJ17" s="377"/>
      <c r="BNK17" s="374"/>
      <c r="BNL17" s="375"/>
      <c r="BNM17" s="376"/>
      <c r="BNN17" s="377"/>
      <c r="BNO17" s="374"/>
      <c r="BNP17" s="375"/>
      <c r="BNQ17" s="376"/>
      <c r="BNR17" s="377"/>
      <c r="BNS17" s="374"/>
      <c r="BNT17" s="375"/>
      <c r="BNU17" s="376"/>
      <c r="BNV17" s="377"/>
      <c r="BNW17" s="374"/>
      <c r="BNX17" s="375"/>
      <c r="BNY17" s="376"/>
      <c r="BNZ17" s="377"/>
      <c r="BOA17" s="374"/>
      <c r="BOB17" s="375"/>
      <c r="BOC17" s="376"/>
      <c r="BOD17" s="377"/>
      <c r="BOE17" s="374"/>
      <c r="BOF17" s="375"/>
      <c r="BOG17" s="376"/>
      <c r="BOH17" s="377"/>
      <c r="BOI17" s="374"/>
      <c r="BOJ17" s="375"/>
      <c r="BOK17" s="376"/>
      <c r="BOL17" s="377"/>
      <c r="BOM17" s="374"/>
      <c r="BON17" s="375"/>
      <c r="BOO17" s="376"/>
      <c r="BOP17" s="377"/>
      <c r="BOQ17" s="374"/>
      <c r="BOR17" s="375"/>
      <c r="BOS17" s="376"/>
      <c r="BOT17" s="377"/>
      <c r="BOU17" s="374"/>
      <c r="BOV17" s="375"/>
      <c r="BOW17" s="376"/>
      <c r="BOX17" s="377"/>
      <c r="BOY17" s="374"/>
      <c r="BOZ17" s="375"/>
      <c r="BPA17" s="376"/>
      <c r="BPB17" s="377"/>
      <c r="BPC17" s="374"/>
      <c r="BPD17" s="375"/>
      <c r="BPE17" s="376"/>
      <c r="BPF17" s="377"/>
      <c r="BPG17" s="374"/>
      <c r="BPH17" s="375"/>
      <c r="BPI17" s="376"/>
      <c r="BPJ17" s="377"/>
      <c r="BPK17" s="374"/>
      <c r="BPL17" s="375"/>
      <c r="BPM17" s="376"/>
      <c r="BPN17" s="377"/>
      <c r="BPO17" s="374"/>
      <c r="BPP17" s="375"/>
      <c r="BPQ17" s="376"/>
      <c r="BPR17" s="377"/>
      <c r="BPS17" s="374"/>
      <c r="BPT17" s="375"/>
      <c r="BPU17" s="376"/>
      <c r="BPV17" s="377"/>
      <c r="BPW17" s="374"/>
      <c r="BPX17" s="375"/>
      <c r="BPY17" s="376"/>
      <c r="BPZ17" s="377"/>
      <c r="BQA17" s="374"/>
      <c r="BQB17" s="375"/>
      <c r="BQC17" s="376"/>
      <c r="BQD17" s="377"/>
      <c r="BQE17" s="374"/>
      <c r="BQF17" s="375"/>
      <c r="BQG17" s="376"/>
      <c r="BQH17" s="377"/>
      <c r="BQI17" s="374"/>
      <c r="BQJ17" s="375"/>
      <c r="BQK17" s="376"/>
      <c r="BQL17" s="377"/>
      <c r="BQM17" s="374"/>
      <c r="BQN17" s="375"/>
      <c r="BQO17" s="376"/>
      <c r="BQP17" s="377"/>
      <c r="BQQ17" s="374"/>
      <c r="BQR17" s="375"/>
      <c r="BQS17" s="376"/>
      <c r="BQT17" s="377"/>
      <c r="BQU17" s="374"/>
      <c r="BQV17" s="375"/>
      <c r="BQW17" s="376"/>
      <c r="BQX17" s="377"/>
      <c r="BQY17" s="374"/>
      <c r="BQZ17" s="375"/>
      <c r="BRA17" s="376"/>
      <c r="BRB17" s="377"/>
      <c r="BRC17" s="374"/>
      <c r="BRD17" s="375"/>
      <c r="BRE17" s="376"/>
      <c r="BRF17" s="377"/>
      <c r="BRG17" s="374"/>
      <c r="BRH17" s="375"/>
      <c r="BRI17" s="376"/>
      <c r="BRJ17" s="377"/>
      <c r="BRK17" s="374"/>
      <c r="BRL17" s="375"/>
      <c r="BRM17" s="376"/>
      <c r="BRN17" s="377"/>
      <c r="BRO17" s="374"/>
      <c r="BRP17" s="375"/>
      <c r="BRQ17" s="376"/>
      <c r="BRR17" s="377"/>
      <c r="BRS17" s="374"/>
      <c r="BRT17" s="375"/>
      <c r="BRU17" s="376"/>
      <c r="BRV17" s="377"/>
      <c r="BRW17" s="374"/>
      <c r="BRX17" s="375"/>
      <c r="BRY17" s="376"/>
      <c r="BRZ17" s="377"/>
      <c r="BSA17" s="374"/>
      <c r="BSB17" s="375"/>
      <c r="BSC17" s="376"/>
      <c r="BSD17" s="377"/>
      <c r="BSE17" s="374"/>
      <c r="BSF17" s="375"/>
      <c r="BSG17" s="376"/>
      <c r="BSH17" s="377"/>
      <c r="BSI17" s="374"/>
      <c r="BSJ17" s="375"/>
      <c r="BSK17" s="376"/>
      <c r="BSL17" s="377"/>
      <c r="BSM17" s="374"/>
      <c r="BSN17" s="375"/>
      <c r="BSO17" s="376"/>
      <c r="BSP17" s="377"/>
      <c r="BSQ17" s="374"/>
      <c r="BSR17" s="375"/>
      <c r="BSS17" s="376"/>
      <c r="BST17" s="377"/>
      <c r="BSU17" s="374"/>
      <c r="BSV17" s="375"/>
      <c r="BSW17" s="376"/>
      <c r="BSX17" s="377"/>
      <c r="BSY17" s="374"/>
      <c r="BSZ17" s="375"/>
      <c r="BTA17" s="376"/>
      <c r="BTB17" s="377"/>
      <c r="BTC17" s="374"/>
      <c r="BTD17" s="375"/>
      <c r="BTE17" s="376"/>
      <c r="BTF17" s="377"/>
      <c r="BTG17" s="374"/>
      <c r="BTH17" s="375"/>
      <c r="BTI17" s="376"/>
      <c r="BTJ17" s="377"/>
      <c r="BTK17" s="374"/>
      <c r="BTL17" s="375"/>
      <c r="BTM17" s="376"/>
      <c r="BTN17" s="377"/>
      <c r="BTO17" s="374"/>
      <c r="BTP17" s="375"/>
      <c r="BTQ17" s="376"/>
      <c r="BTR17" s="377"/>
      <c r="BTS17" s="374"/>
      <c r="BTT17" s="375"/>
      <c r="BTU17" s="376"/>
      <c r="BTV17" s="377"/>
      <c r="BTW17" s="374"/>
      <c r="BTX17" s="375"/>
      <c r="BTY17" s="376"/>
      <c r="BTZ17" s="377"/>
      <c r="BUA17" s="374"/>
      <c r="BUB17" s="375"/>
      <c r="BUC17" s="376"/>
      <c r="BUD17" s="377"/>
      <c r="BUE17" s="374"/>
      <c r="BUF17" s="375"/>
      <c r="BUG17" s="376"/>
      <c r="BUH17" s="377"/>
      <c r="BUI17" s="374"/>
      <c r="BUJ17" s="375"/>
      <c r="BUK17" s="376"/>
      <c r="BUL17" s="377"/>
      <c r="BUM17" s="374"/>
      <c r="BUN17" s="375"/>
      <c r="BUO17" s="376"/>
      <c r="BUP17" s="377"/>
      <c r="BUQ17" s="374"/>
      <c r="BUR17" s="375"/>
      <c r="BUS17" s="376"/>
      <c r="BUT17" s="377"/>
      <c r="BUU17" s="374"/>
      <c r="BUV17" s="375"/>
      <c r="BUW17" s="376"/>
      <c r="BUX17" s="377"/>
      <c r="BUY17" s="374"/>
      <c r="BUZ17" s="375"/>
      <c r="BVA17" s="376"/>
      <c r="BVB17" s="377"/>
      <c r="BVC17" s="374"/>
      <c r="BVD17" s="375"/>
      <c r="BVE17" s="376"/>
      <c r="BVF17" s="377"/>
      <c r="BVG17" s="374"/>
      <c r="BVH17" s="375"/>
      <c r="BVI17" s="376"/>
      <c r="BVJ17" s="377"/>
      <c r="BVK17" s="374"/>
      <c r="BVL17" s="375"/>
      <c r="BVM17" s="376"/>
      <c r="BVN17" s="377"/>
      <c r="BVO17" s="374"/>
      <c r="BVP17" s="375"/>
      <c r="BVQ17" s="376"/>
      <c r="BVR17" s="377"/>
      <c r="BVS17" s="374"/>
      <c r="BVT17" s="375"/>
      <c r="BVU17" s="376"/>
      <c r="BVV17" s="377"/>
      <c r="BVW17" s="374"/>
      <c r="BVX17" s="375"/>
      <c r="BVY17" s="376"/>
      <c r="BVZ17" s="377"/>
      <c r="BWA17" s="374"/>
      <c r="BWB17" s="375"/>
      <c r="BWC17" s="376"/>
      <c r="BWD17" s="377"/>
      <c r="BWE17" s="374"/>
      <c r="BWF17" s="375"/>
      <c r="BWG17" s="376"/>
      <c r="BWH17" s="377"/>
      <c r="BWI17" s="374"/>
      <c r="BWJ17" s="375"/>
      <c r="BWK17" s="376"/>
      <c r="BWL17" s="377"/>
      <c r="BWM17" s="374"/>
      <c r="BWN17" s="375"/>
      <c r="BWO17" s="376"/>
      <c r="BWP17" s="377"/>
      <c r="BWQ17" s="374"/>
      <c r="BWR17" s="375"/>
      <c r="BWS17" s="376"/>
      <c r="BWT17" s="377"/>
      <c r="BWU17" s="374"/>
      <c r="BWV17" s="375"/>
      <c r="BWW17" s="376"/>
      <c r="BWX17" s="377"/>
      <c r="BWY17" s="374"/>
      <c r="BWZ17" s="375"/>
      <c r="BXA17" s="376"/>
      <c r="BXB17" s="377"/>
      <c r="BXC17" s="374"/>
      <c r="BXD17" s="375"/>
      <c r="BXE17" s="376"/>
      <c r="BXF17" s="377"/>
      <c r="BXG17" s="374"/>
      <c r="BXH17" s="375"/>
      <c r="BXI17" s="376"/>
      <c r="BXJ17" s="377"/>
      <c r="BXK17" s="374"/>
      <c r="BXL17" s="375"/>
      <c r="BXM17" s="376"/>
      <c r="BXN17" s="377"/>
      <c r="BXO17" s="374"/>
      <c r="BXP17" s="375"/>
      <c r="BXQ17" s="376"/>
      <c r="BXR17" s="377"/>
      <c r="BXS17" s="374"/>
      <c r="BXT17" s="375"/>
      <c r="BXU17" s="376"/>
      <c r="BXV17" s="377"/>
      <c r="BXW17" s="374"/>
      <c r="BXX17" s="375"/>
      <c r="BXY17" s="376"/>
      <c r="BXZ17" s="377"/>
      <c r="BYA17" s="374"/>
      <c r="BYB17" s="375"/>
      <c r="BYC17" s="376"/>
      <c r="BYD17" s="377"/>
      <c r="BYE17" s="374"/>
      <c r="BYF17" s="375"/>
      <c r="BYG17" s="376"/>
      <c r="BYH17" s="377"/>
      <c r="BYI17" s="374"/>
      <c r="BYJ17" s="375"/>
      <c r="BYK17" s="376"/>
      <c r="BYL17" s="377"/>
      <c r="BYM17" s="374"/>
      <c r="BYN17" s="375"/>
      <c r="BYO17" s="376"/>
      <c r="BYP17" s="377"/>
      <c r="BYQ17" s="374"/>
      <c r="BYR17" s="375"/>
      <c r="BYS17" s="376"/>
      <c r="BYT17" s="377"/>
      <c r="BYU17" s="374"/>
      <c r="BYV17" s="375"/>
      <c r="BYW17" s="376"/>
      <c r="BYX17" s="377"/>
      <c r="BYY17" s="374"/>
      <c r="BYZ17" s="375"/>
      <c r="BZA17" s="376"/>
      <c r="BZB17" s="377"/>
      <c r="BZC17" s="374"/>
      <c r="BZD17" s="375"/>
      <c r="BZE17" s="376"/>
      <c r="BZF17" s="377"/>
      <c r="BZG17" s="374"/>
      <c r="BZH17" s="375"/>
      <c r="BZI17" s="376"/>
      <c r="BZJ17" s="377"/>
      <c r="BZK17" s="374"/>
      <c r="BZL17" s="375"/>
      <c r="BZM17" s="376"/>
      <c r="BZN17" s="377"/>
      <c r="BZO17" s="374"/>
      <c r="BZP17" s="375"/>
      <c r="BZQ17" s="376"/>
      <c r="BZR17" s="377"/>
      <c r="BZS17" s="374"/>
      <c r="BZT17" s="375"/>
      <c r="BZU17" s="376"/>
      <c r="BZV17" s="377"/>
      <c r="BZW17" s="374"/>
      <c r="BZX17" s="375"/>
      <c r="BZY17" s="376"/>
      <c r="BZZ17" s="377"/>
      <c r="CAA17" s="374"/>
      <c r="CAB17" s="375"/>
      <c r="CAC17" s="376"/>
      <c r="CAD17" s="377"/>
      <c r="CAE17" s="374"/>
      <c r="CAF17" s="375"/>
      <c r="CAG17" s="376"/>
      <c r="CAH17" s="377"/>
      <c r="CAI17" s="374"/>
      <c r="CAJ17" s="375"/>
      <c r="CAK17" s="376"/>
      <c r="CAL17" s="377"/>
      <c r="CAM17" s="374"/>
      <c r="CAN17" s="375"/>
      <c r="CAO17" s="376"/>
      <c r="CAP17" s="377"/>
      <c r="CAQ17" s="374"/>
      <c r="CAR17" s="375"/>
      <c r="CAS17" s="376"/>
      <c r="CAT17" s="377"/>
      <c r="CAU17" s="374"/>
      <c r="CAV17" s="375"/>
      <c r="CAW17" s="376"/>
      <c r="CAX17" s="377"/>
      <c r="CAY17" s="374"/>
      <c r="CAZ17" s="375"/>
      <c r="CBA17" s="376"/>
      <c r="CBB17" s="377"/>
      <c r="CBC17" s="374"/>
      <c r="CBD17" s="375"/>
      <c r="CBE17" s="376"/>
      <c r="CBF17" s="377"/>
      <c r="CBG17" s="374"/>
      <c r="CBH17" s="375"/>
      <c r="CBI17" s="376"/>
      <c r="CBJ17" s="377"/>
      <c r="CBK17" s="374"/>
      <c r="CBL17" s="375"/>
      <c r="CBM17" s="376"/>
      <c r="CBN17" s="377"/>
      <c r="CBO17" s="374"/>
      <c r="CBP17" s="375"/>
      <c r="CBQ17" s="376"/>
      <c r="CBR17" s="377"/>
      <c r="CBS17" s="374"/>
      <c r="CBT17" s="375"/>
      <c r="CBU17" s="376"/>
      <c r="CBV17" s="377"/>
      <c r="CBW17" s="374"/>
      <c r="CBX17" s="375"/>
      <c r="CBY17" s="376"/>
      <c r="CBZ17" s="377"/>
      <c r="CCA17" s="374"/>
      <c r="CCB17" s="375"/>
      <c r="CCC17" s="376"/>
      <c r="CCD17" s="377"/>
      <c r="CCE17" s="374"/>
      <c r="CCF17" s="375"/>
      <c r="CCG17" s="376"/>
      <c r="CCH17" s="377"/>
      <c r="CCI17" s="374"/>
      <c r="CCJ17" s="375"/>
      <c r="CCK17" s="376"/>
      <c r="CCL17" s="377"/>
      <c r="CCM17" s="374"/>
      <c r="CCN17" s="375"/>
      <c r="CCO17" s="376"/>
      <c r="CCP17" s="377"/>
      <c r="CCQ17" s="374"/>
      <c r="CCR17" s="375"/>
      <c r="CCS17" s="376"/>
      <c r="CCT17" s="377"/>
      <c r="CCU17" s="374"/>
      <c r="CCV17" s="375"/>
      <c r="CCW17" s="376"/>
      <c r="CCX17" s="377"/>
      <c r="CCY17" s="374"/>
      <c r="CCZ17" s="375"/>
      <c r="CDA17" s="376"/>
      <c r="CDB17" s="377"/>
      <c r="CDC17" s="374"/>
      <c r="CDD17" s="375"/>
      <c r="CDE17" s="376"/>
      <c r="CDF17" s="377"/>
      <c r="CDG17" s="374"/>
      <c r="CDH17" s="375"/>
      <c r="CDI17" s="376"/>
      <c r="CDJ17" s="377"/>
      <c r="CDK17" s="374"/>
      <c r="CDL17" s="375"/>
      <c r="CDM17" s="376"/>
      <c r="CDN17" s="377"/>
      <c r="CDO17" s="374"/>
      <c r="CDP17" s="375"/>
      <c r="CDQ17" s="376"/>
      <c r="CDR17" s="377"/>
      <c r="CDS17" s="374"/>
      <c r="CDT17" s="375"/>
      <c r="CDU17" s="376"/>
      <c r="CDV17" s="377"/>
      <c r="CDW17" s="374"/>
      <c r="CDX17" s="375"/>
      <c r="CDY17" s="376"/>
      <c r="CDZ17" s="377"/>
      <c r="CEA17" s="374"/>
      <c r="CEB17" s="375"/>
      <c r="CEC17" s="376"/>
      <c r="CED17" s="377"/>
      <c r="CEE17" s="374"/>
      <c r="CEF17" s="375"/>
      <c r="CEG17" s="376"/>
      <c r="CEH17" s="377"/>
      <c r="CEI17" s="374"/>
      <c r="CEJ17" s="375"/>
      <c r="CEK17" s="376"/>
      <c r="CEL17" s="377"/>
      <c r="CEM17" s="374"/>
      <c r="CEN17" s="375"/>
      <c r="CEO17" s="376"/>
      <c r="CEP17" s="377"/>
      <c r="CEQ17" s="374"/>
      <c r="CER17" s="375"/>
      <c r="CES17" s="376"/>
      <c r="CET17" s="377"/>
      <c r="CEU17" s="374"/>
      <c r="CEV17" s="375"/>
      <c r="CEW17" s="376"/>
      <c r="CEX17" s="377"/>
      <c r="CEY17" s="374"/>
      <c r="CEZ17" s="375"/>
      <c r="CFA17" s="376"/>
      <c r="CFB17" s="377"/>
      <c r="CFC17" s="374"/>
      <c r="CFD17" s="375"/>
      <c r="CFE17" s="376"/>
      <c r="CFF17" s="377"/>
      <c r="CFG17" s="374"/>
      <c r="CFH17" s="375"/>
      <c r="CFI17" s="376"/>
      <c r="CFJ17" s="377"/>
      <c r="CFK17" s="374"/>
      <c r="CFL17" s="375"/>
      <c r="CFM17" s="376"/>
      <c r="CFN17" s="377"/>
      <c r="CFO17" s="374"/>
      <c r="CFP17" s="375"/>
      <c r="CFQ17" s="376"/>
      <c r="CFR17" s="377"/>
      <c r="CFS17" s="374"/>
      <c r="CFT17" s="375"/>
      <c r="CFU17" s="376"/>
      <c r="CFV17" s="377"/>
      <c r="CFW17" s="374"/>
      <c r="CFX17" s="375"/>
      <c r="CFY17" s="376"/>
      <c r="CFZ17" s="377"/>
      <c r="CGA17" s="374"/>
      <c r="CGB17" s="375"/>
      <c r="CGC17" s="376"/>
      <c r="CGD17" s="377"/>
      <c r="CGE17" s="374"/>
      <c r="CGF17" s="375"/>
      <c r="CGG17" s="376"/>
      <c r="CGH17" s="377"/>
      <c r="CGI17" s="374"/>
      <c r="CGJ17" s="375"/>
      <c r="CGK17" s="376"/>
      <c r="CGL17" s="377"/>
      <c r="CGM17" s="374"/>
      <c r="CGN17" s="375"/>
      <c r="CGO17" s="376"/>
      <c r="CGP17" s="377"/>
      <c r="CGQ17" s="374"/>
      <c r="CGR17" s="375"/>
      <c r="CGS17" s="376"/>
      <c r="CGT17" s="377"/>
      <c r="CGU17" s="374"/>
      <c r="CGV17" s="375"/>
      <c r="CGW17" s="376"/>
      <c r="CGX17" s="377"/>
      <c r="CGY17" s="374"/>
      <c r="CGZ17" s="375"/>
      <c r="CHA17" s="376"/>
      <c r="CHB17" s="377"/>
      <c r="CHC17" s="374"/>
      <c r="CHD17" s="375"/>
      <c r="CHE17" s="376"/>
      <c r="CHF17" s="377"/>
      <c r="CHG17" s="374"/>
      <c r="CHH17" s="375"/>
      <c r="CHI17" s="376"/>
      <c r="CHJ17" s="377"/>
      <c r="CHK17" s="374"/>
      <c r="CHL17" s="375"/>
      <c r="CHM17" s="376"/>
      <c r="CHN17" s="377"/>
      <c r="CHO17" s="374"/>
      <c r="CHP17" s="375"/>
      <c r="CHQ17" s="376"/>
      <c r="CHR17" s="377"/>
      <c r="CHS17" s="374"/>
      <c r="CHT17" s="375"/>
      <c r="CHU17" s="376"/>
      <c r="CHV17" s="377"/>
      <c r="CHW17" s="374"/>
      <c r="CHX17" s="375"/>
      <c r="CHY17" s="376"/>
      <c r="CHZ17" s="377"/>
      <c r="CIA17" s="374"/>
      <c r="CIB17" s="375"/>
      <c r="CIC17" s="376"/>
      <c r="CID17" s="377"/>
      <c r="CIE17" s="374"/>
      <c r="CIF17" s="375"/>
      <c r="CIG17" s="376"/>
      <c r="CIH17" s="377"/>
      <c r="CII17" s="374"/>
      <c r="CIJ17" s="375"/>
      <c r="CIK17" s="376"/>
      <c r="CIL17" s="377"/>
      <c r="CIM17" s="374"/>
      <c r="CIN17" s="375"/>
      <c r="CIO17" s="376"/>
      <c r="CIP17" s="377"/>
      <c r="CIQ17" s="374"/>
      <c r="CIR17" s="375"/>
      <c r="CIS17" s="376"/>
      <c r="CIT17" s="377"/>
      <c r="CIU17" s="374"/>
      <c r="CIV17" s="375"/>
      <c r="CIW17" s="376"/>
      <c r="CIX17" s="377"/>
      <c r="CIY17" s="374"/>
      <c r="CIZ17" s="375"/>
      <c r="CJA17" s="376"/>
      <c r="CJB17" s="377"/>
      <c r="CJC17" s="374"/>
      <c r="CJD17" s="375"/>
      <c r="CJE17" s="376"/>
      <c r="CJF17" s="377"/>
      <c r="CJG17" s="374"/>
      <c r="CJH17" s="375"/>
      <c r="CJI17" s="376"/>
      <c r="CJJ17" s="377"/>
      <c r="CJK17" s="374"/>
      <c r="CJL17" s="375"/>
      <c r="CJM17" s="376"/>
      <c r="CJN17" s="377"/>
      <c r="CJO17" s="374"/>
      <c r="CJP17" s="375"/>
      <c r="CJQ17" s="376"/>
      <c r="CJR17" s="377"/>
      <c r="CJS17" s="374"/>
      <c r="CJT17" s="375"/>
      <c r="CJU17" s="376"/>
      <c r="CJV17" s="377"/>
      <c r="CJW17" s="374"/>
      <c r="CJX17" s="375"/>
      <c r="CJY17" s="376"/>
      <c r="CJZ17" s="377"/>
      <c r="CKA17" s="374"/>
      <c r="CKB17" s="375"/>
      <c r="CKC17" s="376"/>
      <c r="CKD17" s="377"/>
      <c r="CKE17" s="374"/>
      <c r="CKF17" s="375"/>
      <c r="CKG17" s="376"/>
      <c r="CKH17" s="377"/>
      <c r="CKI17" s="374"/>
      <c r="CKJ17" s="375"/>
      <c r="CKK17" s="376"/>
      <c r="CKL17" s="377"/>
      <c r="CKM17" s="374"/>
      <c r="CKN17" s="375"/>
      <c r="CKO17" s="376"/>
      <c r="CKP17" s="377"/>
      <c r="CKQ17" s="374"/>
      <c r="CKR17" s="375"/>
      <c r="CKS17" s="376"/>
      <c r="CKT17" s="377"/>
      <c r="CKU17" s="374"/>
      <c r="CKV17" s="375"/>
      <c r="CKW17" s="376"/>
      <c r="CKX17" s="377"/>
      <c r="CKY17" s="374"/>
      <c r="CKZ17" s="375"/>
      <c r="CLA17" s="376"/>
      <c r="CLB17" s="377"/>
      <c r="CLC17" s="374"/>
      <c r="CLD17" s="375"/>
      <c r="CLE17" s="376"/>
      <c r="CLF17" s="377"/>
      <c r="CLG17" s="374"/>
      <c r="CLH17" s="375"/>
      <c r="CLI17" s="376"/>
      <c r="CLJ17" s="377"/>
      <c r="CLK17" s="374"/>
      <c r="CLL17" s="375"/>
      <c r="CLM17" s="376"/>
      <c r="CLN17" s="377"/>
      <c r="CLO17" s="374"/>
      <c r="CLP17" s="375"/>
      <c r="CLQ17" s="376"/>
      <c r="CLR17" s="377"/>
      <c r="CLS17" s="374"/>
      <c r="CLT17" s="375"/>
      <c r="CLU17" s="376"/>
      <c r="CLV17" s="377"/>
      <c r="CLW17" s="374"/>
      <c r="CLX17" s="375"/>
      <c r="CLY17" s="376"/>
      <c r="CLZ17" s="377"/>
      <c r="CMA17" s="374"/>
      <c r="CMB17" s="375"/>
      <c r="CMC17" s="376"/>
      <c r="CMD17" s="377"/>
      <c r="CME17" s="374"/>
      <c r="CMF17" s="375"/>
      <c r="CMG17" s="376"/>
      <c r="CMH17" s="377"/>
      <c r="CMI17" s="374"/>
      <c r="CMJ17" s="375"/>
      <c r="CMK17" s="376"/>
      <c r="CML17" s="377"/>
      <c r="CMM17" s="374"/>
      <c r="CMN17" s="375"/>
      <c r="CMO17" s="376"/>
      <c r="CMP17" s="377"/>
      <c r="CMQ17" s="374"/>
      <c r="CMR17" s="375"/>
      <c r="CMS17" s="376"/>
      <c r="CMT17" s="377"/>
      <c r="CMU17" s="374"/>
      <c r="CMV17" s="375"/>
      <c r="CMW17" s="376"/>
      <c r="CMX17" s="377"/>
      <c r="CMY17" s="374"/>
      <c r="CMZ17" s="375"/>
      <c r="CNA17" s="376"/>
      <c r="CNB17" s="377"/>
      <c r="CNC17" s="374"/>
      <c r="CND17" s="375"/>
      <c r="CNE17" s="376"/>
      <c r="CNF17" s="377"/>
      <c r="CNG17" s="374"/>
      <c r="CNH17" s="375"/>
      <c r="CNI17" s="376"/>
      <c r="CNJ17" s="377"/>
      <c r="CNK17" s="374"/>
      <c r="CNL17" s="375"/>
      <c r="CNM17" s="376"/>
      <c r="CNN17" s="377"/>
      <c r="CNO17" s="374"/>
      <c r="CNP17" s="375"/>
      <c r="CNQ17" s="376"/>
      <c r="CNR17" s="377"/>
      <c r="CNS17" s="374"/>
      <c r="CNT17" s="375"/>
      <c r="CNU17" s="376"/>
      <c r="CNV17" s="377"/>
      <c r="CNW17" s="374"/>
      <c r="CNX17" s="375"/>
      <c r="CNY17" s="376"/>
      <c r="CNZ17" s="377"/>
      <c r="COA17" s="374"/>
      <c r="COB17" s="375"/>
      <c r="COC17" s="376"/>
      <c r="COD17" s="377"/>
      <c r="COE17" s="374"/>
      <c r="COF17" s="375"/>
      <c r="COG17" s="376"/>
      <c r="COH17" s="377"/>
      <c r="COI17" s="374"/>
      <c r="COJ17" s="375"/>
      <c r="COK17" s="376"/>
      <c r="COL17" s="377"/>
      <c r="COM17" s="374"/>
      <c r="CON17" s="375"/>
      <c r="COO17" s="376"/>
      <c r="COP17" s="377"/>
      <c r="COQ17" s="374"/>
      <c r="COR17" s="375"/>
      <c r="COS17" s="376"/>
      <c r="COT17" s="377"/>
      <c r="COU17" s="374"/>
      <c r="COV17" s="375"/>
      <c r="COW17" s="376"/>
      <c r="COX17" s="377"/>
      <c r="COY17" s="374"/>
      <c r="COZ17" s="375"/>
      <c r="CPA17" s="376"/>
      <c r="CPB17" s="377"/>
      <c r="CPC17" s="374"/>
      <c r="CPD17" s="375"/>
      <c r="CPE17" s="376"/>
      <c r="CPF17" s="377"/>
      <c r="CPG17" s="374"/>
      <c r="CPH17" s="375"/>
      <c r="CPI17" s="376"/>
      <c r="CPJ17" s="377"/>
      <c r="CPK17" s="374"/>
      <c r="CPL17" s="375"/>
      <c r="CPM17" s="376"/>
      <c r="CPN17" s="377"/>
      <c r="CPO17" s="374"/>
      <c r="CPP17" s="375"/>
      <c r="CPQ17" s="376"/>
      <c r="CPR17" s="377"/>
      <c r="CPS17" s="374"/>
      <c r="CPT17" s="375"/>
      <c r="CPU17" s="376"/>
      <c r="CPV17" s="377"/>
      <c r="CPW17" s="374"/>
      <c r="CPX17" s="375"/>
      <c r="CPY17" s="376"/>
      <c r="CPZ17" s="377"/>
      <c r="CQA17" s="374"/>
      <c r="CQB17" s="375"/>
      <c r="CQC17" s="376"/>
      <c r="CQD17" s="377"/>
      <c r="CQE17" s="374"/>
      <c r="CQF17" s="375"/>
      <c r="CQG17" s="376"/>
      <c r="CQH17" s="377"/>
      <c r="CQI17" s="374"/>
      <c r="CQJ17" s="375"/>
      <c r="CQK17" s="376"/>
      <c r="CQL17" s="377"/>
      <c r="CQM17" s="374"/>
      <c r="CQN17" s="375"/>
      <c r="CQO17" s="376"/>
      <c r="CQP17" s="377"/>
      <c r="CQQ17" s="374"/>
      <c r="CQR17" s="375"/>
      <c r="CQS17" s="376"/>
      <c r="CQT17" s="377"/>
      <c r="CQU17" s="374"/>
      <c r="CQV17" s="375"/>
      <c r="CQW17" s="376"/>
      <c r="CQX17" s="377"/>
      <c r="CQY17" s="374"/>
      <c r="CQZ17" s="375"/>
      <c r="CRA17" s="376"/>
      <c r="CRB17" s="377"/>
      <c r="CRC17" s="374"/>
      <c r="CRD17" s="375"/>
      <c r="CRE17" s="376"/>
      <c r="CRF17" s="377"/>
      <c r="CRG17" s="374"/>
      <c r="CRH17" s="375"/>
      <c r="CRI17" s="376"/>
      <c r="CRJ17" s="377"/>
      <c r="CRK17" s="374"/>
      <c r="CRL17" s="375"/>
      <c r="CRM17" s="376"/>
      <c r="CRN17" s="377"/>
      <c r="CRO17" s="374"/>
      <c r="CRP17" s="375"/>
      <c r="CRQ17" s="376"/>
      <c r="CRR17" s="377"/>
      <c r="CRS17" s="374"/>
      <c r="CRT17" s="375"/>
      <c r="CRU17" s="376"/>
      <c r="CRV17" s="377"/>
      <c r="CRW17" s="374"/>
      <c r="CRX17" s="375"/>
      <c r="CRY17" s="376"/>
      <c r="CRZ17" s="377"/>
      <c r="CSA17" s="374"/>
      <c r="CSB17" s="375"/>
      <c r="CSC17" s="376"/>
      <c r="CSD17" s="377"/>
      <c r="CSE17" s="374"/>
      <c r="CSF17" s="375"/>
      <c r="CSG17" s="376"/>
      <c r="CSH17" s="377"/>
      <c r="CSI17" s="374"/>
      <c r="CSJ17" s="375"/>
      <c r="CSK17" s="376"/>
      <c r="CSL17" s="377"/>
      <c r="CSM17" s="374"/>
      <c r="CSN17" s="375"/>
      <c r="CSO17" s="376"/>
      <c r="CSP17" s="377"/>
      <c r="CSQ17" s="374"/>
      <c r="CSR17" s="375"/>
      <c r="CSS17" s="376"/>
      <c r="CST17" s="377"/>
      <c r="CSU17" s="374"/>
      <c r="CSV17" s="375"/>
      <c r="CSW17" s="376"/>
      <c r="CSX17" s="377"/>
      <c r="CSY17" s="374"/>
      <c r="CSZ17" s="375"/>
      <c r="CTA17" s="376"/>
      <c r="CTB17" s="377"/>
      <c r="CTC17" s="374"/>
      <c r="CTD17" s="375"/>
      <c r="CTE17" s="376"/>
      <c r="CTF17" s="377"/>
      <c r="CTG17" s="374"/>
      <c r="CTH17" s="375"/>
      <c r="CTI17" s="376"/>
      <c r="CTJ17" s="377"/>
      <c r="CTK17" s="374"/>
      <c r="CTL17" s="375"/>
      <c r="CTM17" s="376"/>
      <c r="CTN17" s="377"/>
      <c r="CTO17" s="374"/>
      <c r="CTP17" s="375"/>
      <c r="CTQ17" s="376"/>
      <c r="CTR17" s="377"/>
      <c r="CTS17" s="374"/>
      <c r="CTT17" s="375"/>
      <c r="CTU17" s="376"/>
      <c r="CTV17" s="377"/>
      <c r="CTW17" s="374"/>
      <c r="CTX17" s="375"/>
      <c r="CTY17" s="376"/>
      <c r="CTZ17" s="377"/>
      <c r="CUA17" s="374"/>
      <c r="CUB17" s="375"/>
      <c r="CUC17" s="376"/>
      <c r="CUD17" s="377"/>
      <c r="CUE17" s="374"/>
      <c r="CUF17" s="375"/>
      <c r="CUG17" s="376"/>
      <c r="CUH17" s="377"/>
      <c r="CUI17" s="374"/>
      <c r="CUJ17" s="375"/>
      <c r="CUK17" s="376"/>
      <c r="CUL17" s="377"/>
      <c r="CUM17" s="374"/>
      <c r="CUN17" s="375"/>
      <c r="CUO17" s="376"/>
      <c r="CUP17" s="377"/>
      <c r="CUQ17" s="374"/>
      <c r="CUR17" s="375"/>
      <c r="CUS17" s="376"/>
      <c r="CUT17" s="377"/>
      <c r="CUU17" s="374"/>
      <c r="CUV17" s="375"/>
      <c r="CUW17" s="376"/>
      <c r="CUX17" s="377"/>
      <c r="CUY17" s="374"/>
      <c r="CUZ17" s="375"/>
      <c r="CVA17" s="376"/>
      <c r="CVB17" s="377"/>
      <c r="CVC17" s="374"/>
      <c r="CVD17" s="375"/>
      <c r="CVE17" s="376"/>
      <c r="CVF17" s="377"/>
      <c r="CVG17" s="374"/>
      <c r="CVH17" s="375"/>
      <c r="CVI17" s="376"/>
      <c r="CVJ17" s="377"/>
      <c r="CVK17" s="374"/>
      <c r="CVL17" s="375"/>
      <c r="CVM17" s="376"/>
      <c r="CVN17" s="377"/>
      <c r="CVO17" s="374"/>
      <c r="CVP17" s="375"/>
      <c r="CVQ17" s="376"/>
      <c r="CVR17" s="377"/>
      <c r="CVS17" s="374"/>
      <c r="CVT17" s="375"/>
      <c r="CVU17" s="376"/>
      <c r="CVV17" s="377"/>
      <c r="CVW17" s="374"/>
      <c r="CVX17" s="375"/>
      <c r="CVY17" s="376"/>
      <c r="CVZ17" s="377"/>
      <c r="CWA17" s="374"/>
      <c r="CWB17" s="375"/>
      <c r="CWC17" s="376"/>
      <c r="CWD17" s="377"/>
      <c r="CWE17" s="374"/>
      <c r="CWF17" s="375"/>
      <c r="CWG17" s="376"/>
      <c r="CWH17" s="377"/>
      <c r="CWI17" s="374"/>
      <c r="CWJ17" s="375"/>
      <c r="CWK17" s="376"/>
      <c r="CWL17" s="377"/>
      <c r="CWM17" s="374"/>
      <c r="CWN17" s="375"/>
      <c r="CWO17" s="376"/>
      <c r="CWP17" s="377"/>
      <c r="CWQ17" s="374"/>
      <c r="CWR17" s="375"/>
      <c r="CWS17" s="376"/>
      <c r="CWT17" s="377"/>
      <c r="CWU17" s="374"/>
      <c r="CWV17" s="375"/>
      <c r="CWW17" s="376"/>
      <c r="CWX17" s="377"/>
      <c r="CWY17" s="374"/>
      <c r="CWZ17" s="375"/>
      <c r="CXA17" s="376"/>
      <c r="CXB17" s="377"/>
      <c r="CXC17" s="374"/>
      <c r="CXD17" s="375"/>
      <c r="CXE17" s="376"/>
      <c r="CXF17" s="377"/>
      <c r="CXG17" s="374"/>
      <c r="CXH17" s="375"/>
      <c r="CXI17" s="376"/>
      <c r="CXJ17" s="377"/>
      <c r="CXK17" s="374"/>
      <c r="CXL17" s="375"/>
      <c r="CXM17" s="376"/>
      <c r="CXN17" s="377"/>
      <c r="CXO17" s="374"/>
      <c r="CXP17" s="375"/>
      <c r="CXQ17" s="376"/>
      <c r="CXR17" s="377"/>
      <c r="CXS17" s="374"/>
      <c r="CXT17" s="375"/>
      <c r="CXU17" s="376"/>
      <c r="CXV17" s="377"/>
      <c r="CXW17" s="374"/>
      <c r="CXX17" s="375"/>
      <c r="CXY17" s="376"/>
      <c r="CXZ17" s="377"/>
      <c r="CYA17" s="374"/>
      <c r="CYB17" s="375"/>
      <c r="CYC17" s="376"/>
      <c r="CYD17" s="377"/>
      <c r="CYE17" s="374"/>
      <c r="CYF17" s="375"/>
      <c r="CYG17" s="376"/>
      <c r="CYH17" s="377"/>
      <c r="CYI17" s="374"/>
      <c r="CYJ17" s="375"/>
      <c r="CYK17" s="376"/>
      <c r="CYL17" s="377"/>
      <c r="CYM17" s="374"/>
      <c r="CYN17" s="375"/>
      <c r="CYO17" s="376"/>
      <c r="CYP17" s="377"/>
      <c r="CYQ17" s="374"/>
      <c r="CYR17" s="375"/>
      <c r="CYS17" s="376"/>
      <c r="CYT17" s="377"/>
      <c r="CYU17" s="374"/>
      <c r="CYV17" s="375"/>
      <c r="CYW17" s="376"/>
      <c r="CYX17" s="377"/>
      <c r="CYY17" s="374"/>
      <c r="CYZ17" s="375"/>
      <c r="CZA17" s="376"/>
      <c r="CZB17" s="377"/>
      <c r="CZC17" s="374"/>
      <c r="CZD17" s="375"/>
      <c r="CZE17" s="376"/>
      <c r="CZF17" s="377"/>
      <c r="CZG17" s="374"/>
      <c r="CZH17" s="375"/>
      <c r="CZI17" s="376"/>
      <c r="CZJ17" s="377"/>
      <c r="CZK17" s="374"/>
      <c r="CZL17" s="375"/>
      <c r="CZM17" s="376"/>
      <c r="CZN17" s="377"/>
      <c r="CZO17" s="374"/>
      <c r="CZP17" s="375"/>
      <c r="CZQ17" s="376"/>
      <c r="CZR17" s="377"/>
      <c r="CZS17" s="374"/>
      <c r="CZT17" s="375"/>
      <c r="CZU17" s="376"/>
      <c r="CZV17" s="377"/>
      <c r="CZW17" s="374"/>
      <c r="CZX17" s="375"/>
      <c r="CZY17" s="376"/>
      <c r="CZZ17" s="377"/>
      <c r="DAA17" s="374"/>
      <c r="DAB17" s="375"/>
      <c r="DAC17" s="376"/>
      <c r="DAD17" s="377"/>
      <c r="DAE17" s="374"/>
      <c r="DAF17" s="375"/>
      <c r="DAG17" s="376"/>
      <c r="DAH17" s="377"/>
      <c r="DAI17" s="374"/>
      <c r="DAJ17" s="375"/>
      <c r="DAK17" s="376"/>
      <c r="DAL17" s="377"/>
      <c r="DAM17" s="374"/>
      <c r="DAN17" s="375"/>
      <c r="DAO17" s="376"/>
      <c r="DAP17" s="377"/>
      <c r="DAQ17" s="374"/>
      <c r="DAR17" s="375"/>
      <c r="DAS17" s="376"/>
      <c r="DAT17" s="377"/>
      <c r="DAU17" s="374"/>
      <c r="DAV17" s="375"/>
      <c r="DAW17" s="376"/>
      <c r="DAX17" s="377"/>
      <c r="DAY17" s="374"/>
      <c r="DAZ17" s="375"/>
      <c r="DBA17" s="376"/>
      <c r="DBB17" s="377"/>
      <c r="DBC17" s="374"/>
      <c r="DBD17" s="375"/>
      <c r="DBE17" s="376"/>
      <c r="DBF17" s="377"/>
      <c r="DBG17" s="374"/>
      <c r="DBH17" s="375"/>
      <c r="DBI17" s="376"/>
      <c r="DBJ17" s="377"/>
      <c r="DBK17" s="374"/>
      <c r="DBL17" s="375"/>
      <c r="DBM17" s="376"/>
      <c r="DBN17" s="377"/>
      <c r="DBO17" s="374"/>
      <c r="DBP17" s="375"/>
      <c r="DBQ17" s="376"/>
      <c r="DBR17" s="377"/>
      <c r="DBS17" s="374"/>
      <c r="DBT17" s="375"/>
      <c r="DBU17" s="376"/>
      <c r="DBV17" s="377"/>
      <c r="DBW17" s="374"/>
      <c r="DBX17" s="375"/>
      <c r="DBY17" s="376"/>
      <c r="DBZ17" s="377"/>
      <c r="DCA17" s="374"/>
      <c r="DCB17" s="375"/>
      <c r="DCC17" s="376"/>
      <c r="DCD17" s="377"/>
      <c r="DCE17" s="374"/>
      <c r="DCF17" s="375"/>
      <c r="DCG17" s="376"/>
      <c r="DCH17" s="377"/>
      <c r="DCI17" s="374"/>
      <c r="DCJ17" s="375"/>
      <c r="DCK17" s="376"/>
      <c r="DCL17" s="377"/>
      <c r="DCM17" s="374"/>
      <c r="DCN17" s="375"/>
      <c r="DCO17" s="376"/>
      <c r="DCP17" s="377"/>
      <c r="DCQ17" s="374"/>
      <c r="DCR17" s="375"/>
      <c r="DCS17" s="376"/>
      <c r="DCT17" s="377"/>
      <c r="DCU17" s="374"/>
      <c r="DCV17" s="375"/>
      <c r="DCW17" s="376"/>
      <c r="DCX17" s="377"/>
      <c r="DCY17" s="374"/>
      <c r="DCZ17" s="375"/>
      <c r="DDA17" s="376"/>
      <c r="DDB17" s="377"/>
      <c r="DDC17" s="374"/>
      <c r="DDD17" s="375"/>
      <c r="DDE17" s="376"/>
      <c r="DDF17" s="377"/>
      <c r="DDG17" s="374"/>
      <c r="DDH17" s="375"/>
      <c r="DDI17" s="376"/>
      <c r="DDJ17" s="377"/>
      <c r="DDK17" s="374"/>
      <c r="DDL17" s="375"/>
      <c r="DDM17" s="376"/>
      <c r="DDN17" s="377"/>
      <c r="DDO17" s="374"/>
      <c r="DDP17" s="375"/>
      <c r="DDQ17" s="376"/>
      <c r="DDR17" s="377"/>
      <c r="DDS17" s="374"/>
      <c r="DDT17" s="375"/>
      <c r="DDU17" s="376"/>
      <c r="DDV17" s="377"/>
      <c r="DDW17" s="374"/>
      <c r="DDX17" s="375"/>
      <c r="DDY17" s="376"/>
      <c r="DDZ17" s="377"/>
      <c r="DEA17" s="374"/>
      <c r="DEB17" s="375"/>
      <c r="DEC17" s="376"/>
      <c r="DED17" s="377"/>
      <c r="DEE17" s="374"/>
      <c r="DEF17" s="375"/>
      <c r="DEG17" s="376"/>
      <c r="DEH17" s="377"/>
      <c r="DEI17" s="374"/>
      <c r="DEJ17" s="375"/>
      <c r="DEK17" s="376"/>
      <c r="DEL17" s="377"/>
      <c r="DEM17" s="374"/>
      <c r="DEN17" s="375"/>
      <c r="DEO17" s="376"/>
      <c r="DEP17" s="377"/>
      <c r="DEQ17" s="374"/>
      <c r="DER17" s="375"/>
      <c r="DES17" s="376"/>
      <c r="DET17" s="377"/>
      <c r="DEU17" s="374"/>
      <c r="DEV17" s="375"/>
      <c r="DEW17" s="376"/>
      <c r="DEX17" s="377"/>
      <c r="DEY17" s="374"/>
      <c r="DEZ17" s="375"/>
      <c r="DFA17" s="376"/>
      <c r="DFB17" s="377"/>
      <c r="DFC17" s="374"/>
      <c r="DFD17" s="375"/>
      <c r="DFE17" s="376"/>
      <c r="DFF17" s="377"/>
      <c r="DFG17" s="374"/>
      <c r="DFH17" s="375"/>
      <c r="DFI17" s="376"/>
      <c r="DFJ17" s="377"/>
      <c r="DFK17" s="374"/>
      <c r="DFL17" s="375"/>
      <c r="DFM17" s="376"/>
      <c r="DFN17" s="377"/>
      <c r="DFO17" s="374"/>
      <c r="DFP17" s="375"/>
      <c r="DFQ17" s="376"/>
      <c r="DFR17" s="377"/>
      <c r="DFS17" s="374"/>
      <c r="DFT17" s="375"/>
      <c r="DFU17" s="376"/>
      <c r="DFV17" s="377"/>
      <c r="DFW17" s="374"/>
      <c r="DFX17" s="375"/>
      <c r="DFY17" s="376"/>
      <c r="DFZ17" s="377"/>
      <c r="DGA17" s="374"/>
      <c r="DGB17" s="375"/>
      <c r="DGC17" s="376"/>
      <c r="DGD17" s="377"/>
      <c r="DGE17" s="374"/>
      <c r="DGF17" s="375"/>
      <c r="DGG17" s="376"/>
      <c r="DGH17" s="377"/>
      <c r="DGI17" s="374"/>
      <c r="DGJ17" s="375"/>
      <c r="DGK17" s="376"/>
      <c r="DGL17" s="377"/>
      <c r="DGM17" s="374"/>
      <c r="DGN17" s="375"/>
      <c r="DGO17" s="376"/>
      <c r="DGP17" s="377"/>
      <c r="DGQ17" s="374"/>
      <c r="DGR17" s="375"/>
      <c r="DGS17" s="376"/>
      <c r="DGT17" s="377"/>
      <c r="DGU17" s="374"/>
      <c r="DGV17" s="375"/>
      <c r="DGW17" s="376"/>
      <c r="DGX17" s="377"/>
      <c r="DGY17" s="374"/>
      <c r="DGZ17" s="375"/>
      <c r="DHA17" s="376"/>
      <c r="DHB17" s="377"/>
      <c r="DHC17" s="374"/>
      <c r="DHD17" s="375"/>
      <c r="DHE17" s="376"/>
      <c r="DHF17" s="377"/>
      <c r="DHG17" s="374"/>
      <c r="DHH17" s="375"/>
      <c r="DHI17" s="376"/>
      <c r="DHJ17" s="377"/>
      <c r="DHK17" s="374"/>
      <c r="DHL17" s="375"/>
      <c r="DHM17" s="376"/>
      <c r="DHN17" s="377"/>
      <c r="DHO17" s="374"/>
      <c r="DHP17" s="375"/>
      <c r="DHQ17" s="376"/>
      <c r="DHR17" s="377"/>
      <c r="DHS17" s="374"/>
      <c r="DHT17" s="375"/>
      <c r="DHU17" s="376"/>
      <c r="DHV17" s="377"/>
      <c r="DHW17" s="374"/>
      <c r="DHX17" s="375"/>
      <c r="DHY17" s="376"/>
      <c r="DHZ17" s="377"/>
      <c r="DIA17" s="374"/>
      <c r="DIB17" s="375"/>
      <c r="DIC17" s="376"/>
      <c r="DID17" s="377"/>
      <c r="DIE17" s="374"/>
      <c r="DIF17" s="375"/>
      <c r="DIG17" s="376"/>
      <c r="DIH17" s="377"/>
      <c r="DII17" s="374"/>
      <c r="DIJ17" s="375"/>
      <c r="DIK17" s="376"/>
      <c r="DIL17" s="377"/>
      <c r="DIM17" s="374"/>
      <c r="DIN17" s="375"/>
      <c r="DIO17" s="376"/>
      <c r="DIP17" s="377"/>
      <c r="DIQ17" s="374"/>
      <c r="DIR17" s="375"/>
      <c r="DIS17" s="376"/>
      <c r="DIT17" s="377"/>
      <c r="DIU17" s="374"/>
      <c r="DIV17" s="375"/>
      <c r="DIW17" s="376"/>
      <c r="DIX17" s="377"/>
      <c r="DIY17" s="374"/>
      <c r="DIZ17" s="375"/>
      <c r="DJA17" s="376"/>
      <c r="DJB17" s="377"/>
      <c r="DJC17" s="374"/>
      <c r="DJD17" s="375"/>
      <c r="DJE17" s="376"/>
      <c r="DJF17" s="377"/>
      <c r="DJG17" s="374"/>
      <c r="DJH17" s="375"/>
      <c r="DJI17" s="376"/>
      <c r="DJJ17" s="377"/>
      <c r="DJK17" s="374"/>
      <c r="DJL17" s="375"/>
      <c r="DJM17" s="376"/>
      <c r="DJN17" s="377"/>
      <c r="DJO17" s="374"/>
      <c r="DJP17" s="375"/>
      <c r="DJQ17" s="376"/>
      <c r="DJR17" s="377"/>
      <c r="DJS17" s="374"/>
      <c r="DJT17" s="375"/>
      <c r="DJU17" s="376"/>
      <c r="DJV17" s="377"/>
      <c r="DJW17" s="374"/>
      <c r="DJX17" s="375"/>
      <c r="DJY17" s="376"/>
      <c r="DJZ17" s="377"/>
      <c r="DKA17" s="374"/>
      <c r="DKB17" s="375"/>
      <c r="DKC17" s="376"/>
      <c r="DKD17" s="377"/>
      <c r="DKE17" s="374"/>
      <c r="DKF17" s="375"/>
      <c r="DKG17" s="376"/>
      <c r="DKH17" s="377"/>
      <c r="DKI17" s="374"/>
      <c r="DKJ17" s="375"/>
      <c r="DKK17" s="376"/>
      <c r="DKL17" s="377"/>
      <c r="DKM17" s="374"/>
      <c r="DKN17" s="375"/>
      <c r="DKO17" s="376"/>
      <c r="DKP17" s="377"/>
      <c r="DKQ17" s="374"/>
      <c r="DKR17" s="375"/>
      <c r="DKS17" s="376"/>
      <c r="DKT17" s="377"/>
      <c r="DKU17" s="374"/>
      <c r="DKV17" s="375"/>
      <c r="DKW17" s="376"/>
      <c r="DKX17" s="377"/>
      <c r="DKY17" s="374"/>
      <c r="DKZ17" s="375"/>
      <c r="DLA17" s="376"/>
      <c r="DLB17" s="377"/>
      <c r="DLC17" s="374"/>
      <c r="DLD17" s="375"/>
      <c r="DLE17" s="376"/>
      <c r="DLF17" s="377"/>
      <c r="DLG17" s="374"/>
      <c r="DLH17" s="375"/>
      <c r="DLI17" s="376"/>
      <c r="DLJ17" s="377"/>
      <c r="DLK17" s="374"/>
      <c r="DLL17" s="375"/>
      <c r="DLM17" s="376"/>
      <c r="DLN17" s="377"/>
      <c r="DLO17" s="374"/>
      <c r="DLP17" s="375"/>
      <c r="DLQ17" s="376"/>
      <c r="DLR17" s="377"/>
      <c r="DLS17" s="374"/>
      <c r="DLT17" s="375"/>
      <c r="DLU17" s="376"/>
      <c r="DLV17" s="377"/>
      <c r="DLW17" s="374"/>
      <c r="DLX17" s="375"/>
      <c r="DLY17" s="376"/>
      <c r="DLZ17" s="377"/>
      <c r="DMA17" s="374"/>
      <c r="DMB17" s="375"/>
      <c r="DMC17" s="376"/>
      <c r="DMD17" s="377"/>
      <c r="DME17" s="374"/>
      <c r="DMF17" s="375"/>
      <c r="DMG17" s="376"/>
      <c r="DMH17" s="377"/>
      <c r="DMI17" s="374"/>
      <c r="DMJ17" s="375"/>
      <c r="DMK17" s="376"/>
      <c r="DML17" s="377"/>
      <c r="DMM17" s="374"/>
      <c r="DMN17" s="375"/>
      <c r="DMO17" s="376"/>
      <c r="DMP17" s="377"/>
      <c r="DMQ17" s="374"/>
      <c r="DMR17" s="375"/>
      <c r="DMS17" s="376"/>
      <c r="DMT17" s="377"/>
      <c r="DMU17" s="374"/>
      <c r="DMV17" s="375"/>
      <c r="DMW17" s="376"/>
      <c r="DMX17" s="377"/>
      <c r="DMY17" s="374"/>
      <c r="DMZ17" s="375"/>
      <c r="DNA17" s="376"/>
      <c r="DNB17" s="377"/>
      <c r="DNC17" s="374"/>
      <c r="DND17" s="375"/>
      <c r="DNE17" s="376"/>
      <c r="DNF17" s="377"/>
      <c r="DNG17" s="374"/>
      <c r="DNH17" s="375"/>
      <c r="DNI17" s="376"/>
      <c r="DNJ17" s="377"/>
      <c r="DNK17" s="374"/>
      <c r="DNL17" s="375"/>
      <c r="DNM17" s="376"/>
      <c r="DNN17" s="377"/>
      <c r="DNO17" s="374"/>
      <c r="DNP17" s="375"/>
      <c r="DNQ17" s="376"/>
      <c r="DNR17" s="377"/>
      <c r="DNS17" s="374"/>
      <c r="DNT17" s="375"/>
      <c r="DNU17" s="376"/>
      <c r="DNV17" s="377"/>
      <c r="DNW17" s="374"/>
      <c r="DNX17" s="375"/>
      <c r="DNY17" s="376"/>
      <c r="DNZ17" s="377"/>
      <c r="DOA17" s="374"/>
      <c r="DOB17" s="375"/>
      <c r="DOC17" s="376"/>
      <c r="DOD17" s="377"/>
      <c r="DOE17" s="374"/>
      <c r="DOF17" s="375"/>
      <c r="DOG17" s="376"/>
      <c r="DOH17" s="377"/>
      <c r="DOI17" s="374"/>
      <c r="DOJ17" s="375"/>
      <c r="DOK17" s="376"/>
      <c r="DOL17" s="377"/>
      <c r="DOM17" s="374"/>
      <c r="DON17" s="375"/>
      <c r="DOO17" s="376"/>
      <c r="DOP17" s="377"/>
      <c r="DOQ17" s="374"/>
      <c r="DOR17" s="375"/>
      <c r="DOS17" s="376"/>
      <c r="DOT17" s="377"/>
      <c r="DOU17" s="374"/>
      <c r="DOV17" s="375"/>
      <c r="DOW17" s="376"/>
      <c r="DOX17" s="377"/>
      <c r="DOY17" s="374"/>
      <c r="DOZ17" s="375"/>
      <c r="DPA17" s="376"/>
      <c r="DPB17" s="377"/>
      <c r="DPC17" s="374"/>
      <c r="DPD17" s="375"/>
      <c r="DPE17" s="376"/>
      <c r="DPF17" s="377"/>
      <c r="DPG17" s="374"/>
      <c r="DPH17" s="375"/>
      <c r="DPI17" s="376"/>
      <c r="DPJ17" s="377"/>
      <c r="DPK17" s="374"/>
      <c r="DPL17" s="375"/>
      <c r="DPM17" s="376"/>
      <c r="DPN17" s="377"/>
      <c r="DPO17" s="374"/>
      <c r="DPP17" s="375"/>
      <c r="DPQ17" s="376"/>
      <c r="DPR17" s="377"/>
      <c r="DPS17" s="374"/>
      <c r="DPT17" s="375"/>
      <c r="DPU17" s="376"/>
      <c r="DPV17" s="377"/>
      <c r="DPW17" s="374"/>
      <c r="DPX17" s="375"/>
      <c r="DPY17" s="376"/>
      <c r="DPZ17" s="377"/>
      <c r="DQA17" s="374"/>
      <c r="DQB17" s="375"/>
      <c r="DQC17" s="376"/>
      <c r="DQD17" s="377"/>
      <c r="DQE17" s="374"/>
      <c r="DQF17" s="375"/>
      <c r="DQG17" s="376"/>
      <c r="DQH17" s="377"/>
      <c r="DQI17" s="374"/>
      <c r="DQJ17" s="375"/>
      <c r="DQK17" s="376"/>
      <c r="DQL17" s="377"/>
      <c r="DQM17" s="374"/>
      <c r="DQN17" s="375"/>
      <c r="DQO17" s="376"/>
      <c r="DQP17" s="377"/>
      <c r="DQQ17" s="374"/>
      <c r="DQR17" s="375"/>
      <c r="DQS17" s="376"/>
      <c r="DQT17" s="377"/>
      <c r="DQU17" s="374"/>
      <c r="DQV17" s="375"/>
      <c r="DQW17" s="376"/>
      <c r="DQX17" s="377"/>
      <c r="DQY17" s="374"/>
      <c r="DQZ17" s="375"/>
      <c r="DRA17" s="376"/>
      <c r="DRB17" s="377"/>
      <c r="DRC17" s="374"/>
      <c r="DRD17" s="375"/>
      <c r="DRE17" s="376"/>
      <c r="DRF17" s="377"/>
      <c r="DRG17" s="374"/>
      <c r="DRH17" s="375"/>
      <c r="DRI17" s="376"/>
      <c r="DRJ17" s="377"/>
      <c r="DRK17" s="374"/>
      <c r="DRL17" s="375"/>
      <c r="DRM17" s="376"/>
      <c r="DRN17" s="377"/>
      <c r="DRO17" s="374"/>
      <c r="DRP17" s="375"/>
      <c r="DRQ17" s="376"/>
      <c r="DRR17" s="377"/>
      <c r="DRS17" s="374"/>
      <c r="DRT17" s="375"/>
      <c r="DRU17" s="376"/>
      <c r="DRV17" s="377"/>
      <c r="DRW17" s="374"/>
      <c r="DRX17" s="375"/>
      <c r="DRY17" s="376"/>
      <c r="DRZ17" s="377"/>
      <c r="DSA17" s="374"/>
      <c r="DSB17" s="375"/>
      <c r="DSC17" s="376"/>
      <c r="DSD17" s="377"/>
      <c r="DSE17" s="374"/>
      <c r="DSF17" s="375"/>
      <c r="DSG17" s="376"/>
      <c r="DSH17" s="377"/>
      <c r="DSI17" s="374"/>
      <c r="DSJ17" s="375"/>
      <c r="DSK17" s="376"/>
      <c r="DSL17" s="377"/>
      <c r="DSM17" s="374"/>
      <c r="DSN17" s="375"/>
      <c r="DSO17" s="376"/>
      <c r="DSP17" s="377"/>
      <c r="DSQ17" s="374"/>
      <c r="DSR17" s="375"/>
      <c r="DSS17" s="376"/>
      <c r="DST17" s="377"/>
      <c r="DSU17" s="374"/>
      <c r="DSV17" s="375"/>
      <c r="DSW17" s="376"/>
      <c r="DSX17" s="377"/>
      <c r="DSY17" s="374"/>
      <c r="DSZ17" s="375"/>
      <c r="DTA17" s="376"/>
      <c r="DTB17" s="377"/>
      <c r="DTC17" s="374"/>
      <c r="DTD17" s="375"/>
      <c r="DTE17" s="376"/>
      <c r="DTF17" s="377"/>
      <c r="DTG17" s="374"/>
      <c r="DTH17" s="375"/>
      <c r="DTI17" s="376"/>
      <c r="DTJ17" s="377"/>
      <c r="DTK17" s="374"/>
      <c r="DTL17" s="375"/>
      <c r="DTM17" s="376"/>
      <c r="DTN17" s="377"/>
      <c r="DTO17" s="374"/>
      <c r="DTP17" s="375"/>
      <c r="DTQ17" s="376"/>
      <c r="DTR17" s="377"/>
      <c r="DTS17" s="374"/>
      <c r="DTT17" s="375"/>
      <c r="DTU17" s="376"/>
      <c r="DTV17" s="377"/>
      <c r="DTW17" s="374"/>
      <c r="DTX17" s="375"/>
      <c r="DTY17" s="376"/>
      <c r="DTZ17" s="377"/>
      <c r="DUA17" s="374"/>
      <c r="DUB17" s="375"/>
      <c r="DUC17" s="376"/>
      <c r="DUD17" s="377"/>
      <c r="DUE17" s="374"/>
      <c r="DUF17" s="375"/>
      <c r="DUG17" s="376"/>
      <c r="DUH17" s="377"/>
      <c r="DUI17" s="374"/>
      <c r="DUJ17" s="375"/>
      <c r="DUK17" s="376"/>
      <c r="DUL17" s="377"/>
      <c r="DUM17" s="374"/>
      <c r="DUN17" s="375"/>
      <c r="DUO17" s="376"/>
      <c r="DUP17" s="377"/>
      <c r="DUQ17" s="374"/>
      <c r="DUR17" s="375"/>
      <c r="DUS17" s="376"/>
      <c r="DUT17" s="377"/>
      <c r="DUU17" s="374"/>
      <c r="DUV17" s="375"/>
      <c r="DUW17" s="376"/>
      <c r="DUX17" s="377"/>
      <c r="DUY17" s="374"/>
      <c r="DUZ17" s="375"/>
      <c r="DVA17" s="376"/>
      <c r="DVB17" s="377"/>
      <c r="DVC17" s="374"/>
      <c r="DVD17" s="375"/>
      <c r="DVE17" s="376"/>
      <c r="DVF17" s="377"/>
      <c r="DVG17" s="374"/>
      <c r="DVH17" s="375"/>
      <c r="DVI17" s="376"/>
      <c r="DVJ17" s="377"/>
      <c r="DVK17" s="374"/>
      <c r="DVL17" s="375"/>
      <c r="DVM17" s="376"/>
      <c r="DVN17" s="377"/>
      <c r="DVO17" s="374"/>
      <c r="DVP17" s="375"/>
      <c r="DVQ17" s="376"/>
      <c r="DVR17" s="377"/>
      <c r="DVS17" s="374"/>
      <c r="DVT17" s="375"/>
      <c r="DVU17" s="376"/>
      <c r="DVV17" s="377"/>
      <c r="DVW17" s="374"/>
      <c r="DVX17" s="375"/>
      <c r="DVY17" s="376"/>
      <c r="DVZ17" s="377"/>
      <c r="DWA17" s="374"/>
      <c r="DWB17" s="375"/>
      <c r="DWC17" s="376"/>
      <c r="DWD17" s="377"/>
      <c r="DWE17" s="374"/>
      <c r="DWF17" s="375"/>
      <c r="DWG17" s="376"/>
      <c r="DWH17" s="377"/>
      <c r="DWI17" s="374"/>
      <c r="DWJ17" s="375"/>
      <c r="DWK17" s="376"/>
      <c r="DWL17" s="377"/>
      <c r="DWM17" s="374"/>
      <c r="DWN17" s="375"/>
      <c r="DWO17" s="376"/>
      <c r="DWP17" s="377"/>
      <c r="DWQ17" s="374"/>
      <c r="DWR17" s="375"/>
      <c r="DWS17" s="376"/>
      <c r="DWT17" s="377"/>
      <c r="DWU17" s="374"/>
      <c r="DWV17" s="375"/>
      <c r="DWW17" s="376"/>
      <c r="DWX17" s="377"/>
      <c r="DWY17" s="374"/>
      <c r="DWZ17" s="375"/>
      <c r="DXA17" s="376"/>
      <c r="DXB17" s="377"/>
      <c r="DXC17" s="374"/>
      <c r="DXD17" s="375"/>
      <c r="DXE17" s="376"/>
      <c r="DXF17" s="377"/>
      <c r="DXG17" s="374"/>
      <c r="DXH17" s="375"/>
      <c r="DXI17" s="376"/>
      <c r="DXJ17" s="377"/>
      <c r="DXK17" s="374"/>
      <c r="DXL17" s="375"/>
      <c r="DXM17" s="376"/>
      <c r="DXN17" s="377"/>
      <c r="DXO17" s="374"/>
      <c r="DXP17" s="375"/>
      <c r="DXQ17" s="376"/>
      <c r="DXR17" s="377"/>
      <c r="DXS17" s="374"/>
      <c r="DXT17" s="375"/>
      <c r="DXU17" s="376"/>
      <c r="DXV17" s="377"/>
      <c r="DXW17" s="374"/>
      <c r="DXX17" s="375"/>
      <c r="DXY17" s="376"/>
      <c r="DXZ17" s="377"/>
      <c r="DYA17" s="374"/>
      <c r="DYB17" s="375"/>
      <c r="DYC17" s="376"/>
      <c r="DYD17" s="377"/>
      <c r="DYE17" s="374"/>
      <c r="DYF17" s="375"/>
      <c r="DYG17" s="376"/>
      <c r="DYH17" s="377"/>
      <c r="DYI17" s="374"/>
      <c r="DYJ17" s="375"/>
      <c r="DYK17" s="376"/>
      <c r="DYL17" s="377"/>
      <c r="DYM17" s="374"/>
      <c r="DYN17" s="375"/>
      <c r="DYO17" s="376"/>
      <c r="DYP17" s="377"/>
      <c r="DYQ17" s="374"/>
      <c r="DYR17" s="375"/>
      <c r="DYS17" s="376"/>
      <c r="DYT17" s="377"/>
      <c r="DYU17" s="374"/>
      <c r="DYV17" s="375"/>
      <c r="DYW17" s="376"/>
      <c r="DYX17" s="377"/>
      <c r="DYY17" s="374"/>
      <c r="DYZ17" s="375"/>
      <c r="DZA17" s="376"/>
      <c r="DZB17" s="377"/>
      <c r="DZC17" s="374"/>
      <c r="DZD17" s="375"/>
      <c r="DZE17" s="376"/>
      <c r="DZF17" s="377"/>
      <c r="DZG17" s="374"/>
      <c r="DZH17" s="375"/>
      <c r="DZI17" s="376"/>
      <c r="DZJ17" s="377"/>
      <c r="DZK17" s="374"/>
      <c r="DZL17" s="375"/>
      <c r="DZM17" s="376"/>
      <c r="DZN17" s="377"/>
      <c r="DZO17" s="374"/>
      <c r="DZP17" s="375"/>
      <c r="DZQ17" s="376"/>
      <c r="DZR17" s="377"/>
      <c r="DZS17" s="374"/>
      <c r="DZT17" s="375"/>
      <c r="DZU17" s="376"/>
      <c r="DZV17" s="377"/>
      <c r="DZW17" s="374"/>
      <c r="DZX17" s="375"/>
      <c r="DZY17" s="376"/>
      <c r="DZZ17" s="377"/>
      <c r="EAA17" s="374"/>
      <c r="EAB17" s="375"/>
      <c r="EAC17" s="376"/>
      <c r="EAD17" s="377"/>
      <c r="EAE17" s="374"/>
      <c r="EAF17" s="375"/>
      <c r="EAG17" s="376"/>
      <c r="EAH17" s="377"/>
      <c r="EAI17" s="374"/>
      <c r="EAJ17" s="375"/>
      <c r="EAK17" s="376"/>
      <c r="EAL17" s="377"/>
      <c r="EAM17" s="374"/>
      <c r="EAN17" s="375"/>
      <c r="EAO17" s="376"/>
      <c r="EAP17" s="377"/>
      <c r="EAQ17" s="374"/>
      <c r="EAR17" s="375"/>
      <c r="EAS17" s="376"/>
      <c r="EAT17" s="377"/>
      <c r="EAU17" s="374"/>
      <c r="EAV17" s="375"/>
      <c r="EAW17" s="376"/>
      <c r="EAX17" s="377"/>
      <c r="EAY17" s="374"/>
      <c r="EAZ17" s="375"/>
      <c r="EBA17" s="376"/>
      <c r="EBB17" s="377"/>
      <c r="EBC17" s="374"/>
      <c r="EBD17" s="375"/>
      <c r="EBE17" s="376"/>
      <c r="EBF17" s="377"/>
      <c r="EBG17" s="374"/>
      <c r="EBH17" s="375"/>
      <c r="EBI17" s="376"/>
      <c r="EBJ17" s="377"/>
      <c r="EBK17" s="374"/>
      <c r="EBL17" s="375"/>
      <c r="EBM17" s="376"/>
      <c r="EBN17" s="377"/>
      <c r="EBO17" s="374"/>
      <c r="EBP17" s="375"/>
      <c r="EBQ17" s="376"/>
      <c r="EBR17" s="377"/>
      <c r="EBS17" s="374"/>
      <c r="EBT17" s="375"/>
      <c r="EBU17" s="376"/>
      <c r="EBV17" s="377"/>
      <c r="EBW17" s="374"/>
      <c r="EBX17" s="375"/>
      <c r="EBY17" s="376"/>
      <c r="EBZ17" s="377"/>
      <c r="ECA17" s="374"/>
      <c r="ECB17" s="375"/>
      <c r="ECC17" s="376"/>
      <c r="ECD17" s="377"/>
      <c r="ECE17" s="374"/>
      <c r="ECF17" s="375"/>
      <c r="ECG17" s="376"/>
      <c r="ECH17" s="377"/>
      <c r="ECI17" s="374"/>
      <c r="ECJ17" s="375"/>
      <c r="ECK17" s="376"/>
      <c r="ECL17" s="377"/>
      <c r="ECM17" s="374"/>
      <c r="ECN17" s="375"/>
      <c r="ECO17" s="376"/>
      <c r="ECP17" s="377"/>
      <c r="ECQ17" s="374"/>
      <c r="ECR17" s="375"/>
      <c r="ECS17" s="376"/>
      <c r="ECT17" s="377"/>
      <c r="ECU17" s="374"/>
      <c r="ECV17" s="375"/>
      <c r="ECW17" s="376"/>
      <c r="ECX17" s="377"/>
      <c r="ECY17" s="374"/>
      <c r="ECZ17" s="375"/>
      <c r="EDA17" s="376"/>
      <c r="EDB17" s="377"/>
      <c r="EDC17" s="374"/>
      <c r="EDD17" s="375"/>
      <c r="EDE17" s="376"/>
      <c r="EDF17" s="377"/>
      <c r="EDG17" s="374"/>
      <c r="EDH17" s="375"/>
      <c r="EDI17" s="376"/>
      <c r="EDJ17" s="377"/>
      <c r="EDK17" s="374"/>
      <c r="EDL17" s="375"/>
      <c r="EDM17" s="376"/>
      <c r="EDN17" s="377"/>
      <c r="EDO17" s="374"/>
      <c r="EDP17" s="375"/>
      <c r="EDQ17" s="376"/>
      <c r="EDR17" s="377"/>
      <c r="EDS17" s="374"/>
      <c r="EDT17" s="375"/>
      <c r="EDU17" s="376"/>
      <c r="EDV17" s="377"/>
      <c r="EDW17" s="374"/>
      <c r="EDX17" s="375"/>
      <c r="EDY17" s="376"/>
      <c r="EDZ17" s="377"/>
      <c r="EEA17" s="374"/>
      <c r="EEB17" s="375"/>
      <c r="EEC17" s="376"/>
      <c r="EED17" s="377"/>
      <c r="EEE17" s="374"/>
      <c r="EEF17" s="375"/>
      <c r="EEG17" s="376"/>
      <c r="EEH17" s="377"/>
      <c r="EEI17" s="374"/>
      <c r="EEJ17" s="375"/>
      <c r="EEK17" s="376"/>
      <c r="EEL17" s="377"/>
      <c r="EEM17" s="374"/>
      <c r="EEN17" s="375"/>
      <c r="EEO17" s="376"/>
      <c r="EEP17" s="377"/>
      <c r="EEQ17" s="374"/>
      <c r="EER17" s="375"/>
      <c r="EES17" s="376"/>
      <c r="EET17" s="377"/>
      <c r="EEU17" s="374"/>
      <c r="EEV17" s="375"/>
      <c r="EEW17" s="376"/>
      <c r="EEX17" s="377"/>
      <c r="EEY17" s="374"/>
      <c r="EEZ17" s="375"/>
      <c r="EFA17" s="376"/>
      <c r="EFB17" s="377"/>
      <c r="EFC17" s="374"/>
      <c r="EFD17" s="375"/>
      <c r="EFE17" s="376"/>
      <c r="EFF17" s="377"/>
      <c r="EFG17" s="374"/>
      <c r="EFH17" s="375"/>
      <c r="EFI17" s="376"/>
      <c r="EFJ17" s="377"/>
      <c r="EFK17" s="374"/>
      <c r="EFL17" s="375"/>
      <c r="EFM17" s="376"/>
      <c r="EFN17" s="377"/>
      <c r="EFO17" s="374"/>
      <c r="EFP17" s="375"/>
      <c r="EFQ17" s="376"/>
      <c r="EFR17" s="377"/>
      <c r="EFS17" s="374"/>
      <c r="EFT17" s="375"/>
      <c r="EFU17" s="376"/>
      <c r="EFV17" s="377"/>
      <c r="EFW17" s="374"/>
      <c r="EFX17" s="375"/>
      <c r="EFY17" s="376"/>
      <c r="EFZ17" s="377"/>
      <c r="EGA17" s="374"/>
      <c r="EGB17" s="375"/>
      <c r="EGC17" s="376"/>
      <c r="EGD17" s="377"/>
      <c r="EGE17" s="374"/>
      <c r="EGF17" s="375"/>
      <c r="EGG17" s="376"/>
      <c r="EGH17" s="377"/>
      <c r="EGI17" s="374"/>
      <c r="EGJ17" s="375"/>
      <c r="EGK17" s="376"/>
      <c r="EGL17" s="377"/>
      <c r="EGM17" s="374"/>
      <c r="EGN17" s="375"/>
      <c r="EGO17" s="376"/>
      <c r="EGP17" s="377"/>
      <c r="EGQ17" s="374"/>
      <c r="EGR17" s="375"/>
      <c r="EGS17" s="376"/>
      <c r="EGT17" s="377"/>
      <c r="EGU17" s="374"/>
      <c r="EGV17" s="375"/>
      <c r="EGW17" s="376"/>
      <c r="EGX17" s="377"/>
      <c r="EGY17" s="374"/>
      <c r="EGZ17" s="375"/>
      <c r="EHA17" s="376"/>
      <c r="EHB17" s="377"/>
      <c r="EHC17" s="374"/>
      <c r="EHD17" s="375"/>
      <c r="EHE17" s="376"/>
      <c r="EHF17" s="377"/>
      <c r="EHG17" s="374"/>
      <c r="EHH17" s="375"/>
      <c r="EHI17" s="376"/>
      <c r="EHJ17" s="377"/>
      <c r="EHK17" s="374"/>
      <c r="EHL17" s="375"/>
      <c r="EHM17" s="376"/>
      <c r="EHN17" s="377"/>
      <c r="EHO17" s="374"/>
      <c r="EHP17" s="375"/>
      <c r="EHQ17" s="376"/>
      <c r="EHR17" s="377"/>
      <c r="EHS17" s="374"/>
      <c r="EHT17" s="375"/>
      <c r="EHU17" s="376"/>
      <c r="EHV17" s="377"/>
      <c r="EHW17" s="374"/>
      <c r="EHX17" s="375"/>
      <c r="EHY17" s="376"/>
      <c r="EHZ17" s="377"/>
      <c r="EIA17" s="374"/>
      <c r="EIB17" s="375"/>
      <c r="EIC17" s="376"/>
      <c r="EID17" s="377"/>
      <c r="EIE17" s="374"/>
      <c r="EIF17" s="375"/>
      <c r="EIG17" s="376"/>
      <c r="EIH17" s="377"/>
      <c r="EII17" s="374"/>
      <c r="EIJ17" s="375"/>
      <c r="EIK17" s="376"/>
      <c r="EIL17" s="377"/>
      <c r="EIM17" s="374"/>
      <c r="EIN17" s="375"/>
      <c r="EIO17" s="376"/>
      <c r="EIP17" s="377"/>
      <c r="EIQ17" s="374"/>
      <c r="EIR17" s="375"/>
      <c r="EIS17" s="376"/>
      <c r="EIT17" s="377"/>
      <c r="EIU17" s="374"/>
      <c r="EIV17" s="375"/>
      <c r="EIW17" s="376"/>
      <c r="EIX17" s="377"/>
      <c r="EIY17" s="374"/>
      <c r="EIZ17" s="375"/>
      <c r="EJA17" s="376"/>
      <c r="EJB17" s="377"/>
      <c r="EJC17" s="374"/>
      <c r="EJD17" s="375"/>
      <c r="EJE17" s="376"/>
      <c r="EJF17" s="377"/>
      <c r="EJG17" s="374"/>
      <c r="EJH17" s="375"/>
      <c r="EJI17" s="376"/>
      <c r="EJJ17" s="377"/>
      <c r="EJK17" s="374"/>
      <c r="EJL17" s="375"/>
      <c r="EJM17" s="376"/>
      <c r="EJN17" s="377"/>
      <c r="EJO17" s="374"/>
      <c r="EJP17" s="375"/>
      <c r="EJQ17" s="376"/>
      <c r="EJR17" s="377"/>
      <c r="EJS17" s="374"/>
      <c r="EJT17" s="375"/>
      <c r="EJU17" s="376"/>
      <c r="EJV17" s="377"/>
      <c r="EJW17" s="374"/>
      <c r="EJX17" s="375"/>
      <c r="EJY17" s="376"/>
      <c r="EJZ17" s="377"/>
      <c r="EKA17" s="374"/>
      <c r="EKB17" s="375"/>
      <c r="EKC17" s="376"/>
      <c r="EKD17" s="377"/>
      <c r="EKE17" s="374"/>
      <c r="EKF17" s="375"/>
      <c r="EKG17" s="376"/>
      <c r="EKH17" s="377"/>
      <c r="EKI17" s="374"/>
      <c r="EKJ17" s="375"/>
      <c r="EKK17" s="376"/>
      <c r="EKL17" s="377"/>
      <c r="EKM17" s="374"/>
      <c r="EKN17" s="375"/>
      <c r="EKO17" s="376"/>
      <c r="EKP17" s="377"/>
      <c r="EKQ17" s="374"/>
      <c r="EKR17" s="375"/>
      <c r="EKS17" s="376"/>
      <c r="EKT17" s="377"/>
      <c r="EKU17" s="374"/>
      <c r="EKV17" s="375"/>
      <c r="EKW17" s="376"/>
      <c r="EKX17" s="377"/>
      <c r="EKY17" s="374"/>
      <c r="EKZ17" s="375"/>
      <c r="ELA17" s="376"/>
      <c r="ELB17" s="377"/>
      <c r="ELC17" s="374"/>
      <c r="ELD17" s="375"/>
      <c r="ELE17" s="376"/>
      <c r="ELF17" s="377"/>
      <c r="ELG17" s="374"/>
      <c r="ELH17" s="375"/>
      <c r="ELI17" s="376"/>
      <c r="ELJ17" s="377"/>
      <c r="ELK17" s="374"/>
      <c r="ELL17" s="375"/>
      <c r="ELM17" s="376"/>
      <c r="ELN17" s="377"/>
      <c r="ELO17" s="374"/>
      <c r="ELP17" s="375"/>
      <c r="ELQ17" s="376"/>
      <c r="ELR17" s="377"/>
      <c r="ELS17" s="374"/>
      <c r="ELT17" s="375"/>
      <c r="ELU17" s="376"/>
      <c r="ELV17" s="377"/>
      <c r="ELW17" s="374"/>
      <c r="ELX17" s="375"/>
      <c r="ELY17" s="376"/>
      <c r="ELZ17" s="377"/>
      <c r="EMA17" s="374"/>
      <c r="EMB17" s="375"/>
      <c r="EMC17" s="376"/>
      <c r="EMD17" s="377"/>
      <c r="EME17" s="374"/>
      <c r="EMF17" s="375"/>
      <c r="EMG17" s="376"/>
      <c r="EMH17" s="377"/>
      <c r="EMI17" s="374"/>
      <c r="EMJ17" s="375"/>
      <c r="EMK17" s="376"/>
      <c r="EML17" s="377"/>
      <c r="EMM17" s="374"/>
      <c r="EMN17" s="375"/>
      <c r="EMO17" s="376"/>
      <c r="EMP17" s="377"/>
      <c r="EMQ17" s="374"/>
      <c r="EMR17" s="375"/>
      <c r="EMS17" s="376"/>
      <c r="EMT17" s="377"/>
      <c r="EMU17" s="374"/>
      <c r="EMV17" s="375"/>
      <c r="EMW17" s="376"/>
      <c r="EMX17" s="377"/>
      <c r="EMY17" s="374"/>
      <c r="EMZ17" s="375"/>
      <c r="ENA17" s="376"/>
      <c r="ENB17" s="377"/>
      <c r="ENC17" s="374"/>
      <c r="END17" s="375"/>
      <c r="ENE17" s="376"/>
      <c r="ENF17" s="377"/>
      <c r="ENG17" s="374"/>
      <c r="ENH17" s="375"/>
      <c r="ENI17" s="376"/>
      <c r="ENJ17" s="377"/>
      <c r="ENK17" s="374"/>
      <c r="ENL17" s="375"/>
      <c r="ENM17" s="376"/>
      <c r="ENN17" s="377"/>
      <c r="ENO17" s="374"/>
      <c r="ENP17" s="375"/>
      <c r="ENQ17" s="376"/>
      <c r="ENR17" s="377"/>
      <c r="ENS17" s="374"/>
      <c r="ENT17" s="375"/>
      <c r="ENU17" s="376"/>
      <c r="ENV17" s="377"/>
      <c r="ENW17" s="374"/>
      <c r="ENX17" s="375"/>
      <c r="ENY17" s="376"/>
      <c r="ENZ17" s="377"/>
      <c r="EOA17" s="374"/>
      <c r="EOB17" s="375"/>
      <c r="EOC17" s="376"/>
      <c r="EOD17" s="377"/>
      <c r="EOE17" s="374"/>
      <c r="EOF17" s="375"/>
      <c r="EOG17" s="376"/>
      <c r="EOH17" s="377"/>
      <c r="EOI17" s="374"/>
      <c r="EOJ17" s="375"/>
      <c r="EOK17" s="376"/>
      <c r="EOL17" s="377"/>
      <c r="EOM17" s="374"/>
      <c r="EON17" s="375"/>
      <c r="EOO17" s="376"/>
      <c r="EOP17" s="377"/>
      <c r="EOQ17" s="374"/>
      <c r="EOR17" s="375"/>
      <c r="EOS17" s="376"/>
      <c r="EOT17" s="377"/>
      <c r="EOU17" s="374"/>
      <c r="EOV17" s="375"/>
      <c r="EOW17" s="376"/>
      <c r="EOX17" s="377"/>
      <c r="EOY17" s="374"/>
      <c r="EOZ17" s="375"/>
      <c r="EPA17" s="376"/>
      <c r="EPB17" s="377"/>
      <c r="EPC17" s="374"/>
      <c r="EPD17" s="375"/>
      <c r="EPE17" s="376"/>
      <c r="EPF17" s="377"/>
      <c r="EPG17" s="374"/>
      <c r="EPH17" s="375"/>
      <c r="EPI17" s="376"/>
      <c r="EPJ17" s="377"/>
      <c r="EPK17" s="374"/>
      <c r="EPL17" s="375"/>
      <c r="EPM17" s="376"/>
      <c r="EPN17" s="377"/>
      <c r="EPO17" s="374"/>
      <c r="EPP17" s="375"/>
      <c r="EPQ17" s="376"/>
      <c r="EPR17" s="377"/>
      <c r="EPS17" s="374"/>
      <c r="EPT17" s="375"/>
      <c r="EPU17" s="376"/>
      <c r="EPV17" s="377"/>
      <c r="EPW17" s="374"/>
      <c r="EPX17" s="375"/>
      <c r="EPY17" s="376"/>
      <c r="EPZ17" s="377"/>
      <c r="EQA17" s="374"/>
      <c r="EQB17" s="375"/>
      <c r="EQC17" s="376"/>
      <c r="EQD17" s="377"/>
      <c r="EQE17" s="374"/>
      <c r="EQF17" s="375"/>
      <c r="EQG17" s="376"/>
      <c r="EQH17" s="377"/>
      <c r="EQI17" s="374"/>
      <c r="EQJ17" s="375"/>
      <c r="EQK17" s="376"/>
      <c r="EQL17" s="377"/>
      <c r="EQM17" s="374"/>
      <c r="EQN17" s="375"/>
      <c r="EQO17" s="376"/>
      <c r="EQP17" s="377"/>
      <c r="EQQ17" s="374"/>
      <c r="EQR17" s="375"/>
      <c r="EQS17" s="376"/>
      <c r="EQT17" s="377"/>
      <c r="EQU17" s="374"/>
      <c r="EQV17" s="375"/>
      <c r="EQW17" s="376"/>
      <c r="EQX17" s="377"/>
      <c r="EQY17" s="374"/>
      <c r="EQZ17" s="375"/>
      <c r="ERA17" s="376"/>
      <c r="ERB17" s="377"/>
      <c r="ERC17" s="374"/>
      <c r="ERD17" s="375"/>
      <c r="ERE17" s="376"/>
      <c r="ERF17" s="377"/>
      <c r="ERG17" s="374"/>
      <c r="ERH17" s="375"/>
      <c r="ERI17" s="376"/>
      <c r="ERJ17" s="377"/>
      <c r="ERK17" s="374"/>
      <c r="ERL17" s="375"/>
      <c r="ERM17" s="376"/>
      <c r="ERN17" s="377"/>
      <c r="ERO17" s="374"/>
      <c r="ERP17" s="375"/>
      <c r="ERQ17" s="376"/>
      <c r="ERR17" s="377"/>
      <c r="ERS17" s="374"/>
      <c r="ERT17" s="375"/>
      <c r="ERU17" s="376"/>
      <c r="ERV17" s="377"/>
      <c r="ERW17" s="374"/>
      <c r="ERX17" s="375"/>
      <c r="ERY17" s="376"/>
      <c r="ERZ17" s="377"/>
      <c r="ESA17" s="374"/>
      <c r="ESB17" s="375"/>
      <c r="ESC17" s="376"/>
      <c r="ESD17" s="377"/>
      <c r="ESE17" s="374"/>
      <c r="ESF17" s="375"/>
      <c r="ESG17" s="376"/>
      <c r="ESH17" s="377"/>
      <c r="ESI17" s="374"/>
      <c r="ESJ17" s="375"/>
      <c r="ESK17" s="376"/>
      <c r="ESL17" s="377"/>
      <c r="ESM17" s="374"/>
      <c r="ESN17" s="375"/>
      <c r="ESO17" s="376"/>
      <c r="ESP17" s="377"/>
      <c r="ESQ17" s="374"/>
      <c r="ESR17" s="375"/>
      <c r="ESS17" s="376"/>
      <c r="EST17" s="377"/>
      <c r="ESU17" s="374"/>
      <c r="ESV17" s="375"/>
      <c r="ESW17" s="376"/>
      <c r="ESX17" s="377"/>
      <c r="ESY17" s="374"/>
      <c r="ESZ17" s="375"/>
      <c r="ETA17" s="376"/>
      <c r="ETB17" s="377"/>
      <c r="ETC17" s="374"/>
      <c r="ETD17" s="375"/>
      <c r="ETE17" s="376"/>
      <c r="ETF17" s="377"/>
      <c r="ETG17" s="374"/>
      <c r="ETH17" s="375"/>
      <c r="ETI17" s="376"/>
      <c r="ETJ17" s="377"/>
      <c r="ETK17" s="374"/>
      <c r="ETL17" s="375"/>
      <c r="ETM17" s="376"/>
      <c r="ETN17" s="377"/>
      <c r="ETO17" s="374"/>
      <c r="ETP17" s="375"/>
      <c r="ETQ17" s="376"/>
      <c r="ETR17" s="377"/>
      <c r="ETS17" s="374"/>
      <c r="ETT17" s="375"/>
      <c r="ETU17" s="376"/>
      <c r="ETV17" s="377"/>
      <c r="ETW17" s="374"/>
      <c r="ETX17" s="375"/>
      <c r="ETY17" s="376"/>
      <c r="ETZ17" s="377"/>
      <c r="EUA17" s="374"/>
      <c r="EUB17" s="375"/>
      <c r="EUC17" s="376"/>
      <c r="EUD17" s="377"/>
      <c r="EUE17" s="374"/>
      <c r="EUF17" s="375"/>
      <c r="EUG17" s="376"/>
      <c r="EUH17" s="377"/>
      <c r="EUI17" s="374"/>
      <c r="EUJ17" s="375"/>
      <c r="EUK17" s="376"/>
      <c r="EUL17" s="377"/>
      <c r="EUM17" s="374"/>
      <c r="EUN17" s="375"/>
      <c r="EUO17" s="376"/>
      <c r="EUP17" s="377"/>
      <c r="EUQ17" s="374"/>
      <c r="EUR17" s="375"/>
      <c r="EUS17" s="376"/>
      <c r="EUT17" s="377"/>
      <c r="EUU17" s="374"/>
      <c r="EUV17" s="375"/>
      <c r="EUW17" s="376"/>
      <c r="EUX17" s="377"/>
      <c r="EUY17" s="374"/>
      <c r="EUZ17" s="375"/>
      <c r="EVA17" s="376"/>
      <c r="EVB17" s="377"/>
      <c r="EVC17" s="374"/>
      <c r="EVD17" s="375"/>
      <c r="EVE17" s="376"/>
      <c r="EVF17" s="377"/>
      <c r="EVG17" s="374"/>
      <c r="EVH17" s="375"/>
      <c r="EVI17" s="376"/>
      <c r="EVJ17" s="377"/>
      <c r="EVK17" s="374"/>
      <c r="EVL17" s="375"/>
      <c r="EVM17" s="376"/>
      <c r="EVN17" s="377"/>
      <c r="EVO17" s="374"/>
      <c r="EVP17" s="375"/>
      <c r="EVQ17" s="376"/>
      <c r="EVR17" s="377"/>
      <c r="EVS17" s="374"/>
      <c r="EVT17" s="375"/>
      <c r="EVU17" s="376"/>
      <c r="EVV17" s="377"/>
      <c r="EVW17" s="374"/>
      <c r="EVX17" s="375"/>
      <c r="EVY17" s="376"/>
      <c r="EVZ17" s="377"/>
      <c r="EWA17" s="374"/>
      <c r="EWB17" s="375"/>
      <c r="EWC17" s="376"/>
      <c r="EWD17" s="377"/>
      <c r="EWE17" s="374"/>
      <c r="EWF17" s="375"/>
      <c r="EWG17" s="376"/>
      <c r="EWH17" s="377"/>
      <c r="EWI17" s="374"/>
      <c r="EWJ17" s="375"/>
      <c r="EWK17" s="376"/>
      <c r="EWL17" s="377"/>
      <c r="EWM17" s="374"/>
      <c r="EWN17" s="375"/>
      <c r="EWO17" s="376"/>
      <c r="EWP17" s="377"/>
      <c r="EWQ17" s="374"/>
      <c r="EWR17" s="375"/>
      <c r="EWS17" s="376"/>
      <c r="EWT17" s="377"/>
      <c r="EWU17" s="374"/>
      <c r="EWV17" s="375"/>
      <c r="EWW17" s="376"/>
      <c r="EWX17" s="377"/>
      <c r="EWY17" s="374"/>
      <c r="EWZ17" s="375"/>
      <c r="EXA17" s="376"/>
      <c r="EXB17" s="377"/>
      <c r="EXC17" s="374"/>
      <c r="EXD17" s="375"/>
      <c r="EXE17" s="376"/>
      <c r="EXF17" s="377"/>
      <c r="EXG17" s="374"/>
      <c r="EXH17" s="375"/>
      <c r="EXI17" s="376"/>
      <c r="EXJ17" s="377"/>
      <c r="EXK17" s="374"/>
      <c r="EXL17" s="375"/>
      <c r="EXM17" s="376"/>
      <c r="EXN17" s="377"/>
      <c r="EXO17" s="374"/>
      <c r="EXP17" s="375"/>
      <c r="EXQ17" s="376"/>
      <c r="EXR17" s="377"/>
      <c r="EXS17" s="374"/>
      <c r="EXT17" s="375"/>
      <c r="EXU17" s="376"/>
      <c r="EXV17" s="377"/>
      <c r="EXW17" s="374"/>
      <c r="EXX17" s="375"/>
      <c r="EXY17" s="376"/>
      <c r="EXZ17" s="377"/>
      <c r="EYA17" s="374"/>
      <c r="EYB17" s="375"/>
      <c r="EYC17" s="376"/>
      <c r="EYD17" s="377"/>
      <c r="EYE17" s="374"/>
      <c r="EYF17" s="375"/>
      <c r="EYG17" s="376"/>
      <c r="EYH17" s="377"/>
      <c r="EYI17" s="374"/>
      <c r="EYJ17" s="375"/>
      <c r="EYK17" s="376"/>
      <c r="EYL17" s="377"/>
      <c r="EYM17" s="374"/>
      <c r="EYN17" s="375"/>
      <c r="EYO17" s="376"/>
      <c r="EYP17" s="377"/>
      <c r="EYQ17" s="374"/>
      <c r="EYR17" s="375"/>
      <c r="EYS17" s="376"/>
      <c r="EYT17" s="377"/>
      <c r="EYU17" s="374"/>
      <c r="EYV17" s="375"/>
      <c r="EYW17" s="376"/>
      <c r="EYX17" s="377"/>
      <c r="EYY17" s="374"/>
      <c r="EYZ17" s="375"/>
      <c r="EZA17" s="376"/>
      <c r="EZB17" s="377"/>
      <c r="EZC17" s="374"/>
      <c r="EZD17" s="375"/>
      <c r="EZE17" s="376"/>
      <c r="EZF17" s="377"/>
      <c r="EZG17" s="374"/>
      <c r="EZH17" s="375"/>
      <c r="EZI17" s="376"/>
      <c r="EZJ17" s="377"/>
      <c r="EZK17" s="374"/>
      <c r="EZL17" s="375"/>
      <c r="EZM17" s="376"/>
      <c r="EZN17" s="377"/>
      <c r="EZO17" s="374"/>
      <c r="EZP17" s="375"/>
      <c r="EZQ17" s="376"/>
      <c r="EZR17" s="377"/>
      <c r="EZS17" s="374"/>
      <c r="EZT17" s="375"/>
      <c r="EZU17" s="376"/>
      <c r="EZV17" s="377"/>
      <c r="EZW17" s="374"/>
      <c r="EZX17" s="375"/>
      <c r="EZY17" s="376"/>
      <c r="EZZ17" s="377"/>
      <c r="FAA17" s="374"/>
      <c r="FAB17" s="375"/>
      <c r="FAC17" s="376"/>
      <c r="FAD17" s="377"/>
      <c r="FAE17" s="374"/>
      <c r="FAF17" s="375"/>
      <c r="FAG17" s="376"/>
      <c r="FAH17" s="377"/>
      <c r="FAI17" s="374"/>
      <c r="FAJ17" s="375"/>
      <c r="FAK17" s="376"/>
      <c r="FAL17" s="377"/>
      <c r="FAM17" s="374"/>
      <c r="FAN17" s="375"/>
      <c r="FAO17" s="376"/>
      <c r="FAP17" s="377"/>
      <c r="FAQ17" s="374"/>
      <c r="FAR17" s="375"/>
      <c r="FAS17" s="376"/>
      <c r="FAT17" s="377"/>
      <c r="FAU17" s="374"/>
      <c r="FAV17" s="375"/>
      <c r="FAW17" s="376"/>
      <c r="FAX17" s="377"/>
      <c r="FAY17" s="374"/>
      <c r="FAZ17" s="375"/>
      <c r="FBA17" s="376"/>
      <c r="FBB17" s="377"/>
      <c r="FBC17" s="374"/>
      <c r="FBD17" s="375"/>
      <c r="FBE17" s="376"/>
      <c r="FBF17" s="377"/>
      <c r="FBG17" s="374"/>
      <c r="FBH17" s="375"/>
      <c r="FBI17" s="376"/>
      <c r="FBJ17" s="377"/>
      <c r="FBK17" s="374"/>
      <c r="FBL17" s="375"/>
      <c r="FBM17" s="376"/>
      <c r="FBN17" s="377"/>
      <c r="FBO17" s="374"/>
      <c r="FBP17" s="375"/>
      <c r="FBQ17" s="376"/>
      <c r="FBR17" s="377"/>
      <c r="FBS17" s="374"/>
      <c r="FBT17" s="375"/>
      <c r="FBU17" s="376"/>
      <c r="FBV17" s="377"/>
      <c r="FBW17" s="374"/>
      <c r="FBX17" s="375"/>
      <c r="FBY17" s="376"/>
      <c r="FBZ17" s="377"/>
      <c r="FCA17" s="374"/>
      <c r="FCB17" s="375"/>
      <c r="FCC17" s="376"/>
      <c r="FCD17" s="377"/>
      <c r="FCE17" s="374"/>
      <c r="FCF17" s="375"/>
      <c r="FCG17" s="376"/>
      <c r="FCH17" s="377"/>
      <c r="FCI17" s="374"/>
      <c r="FCJ17" s="375"/>
      <c r="FCK17" s="376"/>
      <c r="FCL17" s="377"/>
      <c r="FCM17" s="374"/>
      <c r="FCN17" s="375"/>
      <c r="FCO17" s="376"/>
      <c r="FCP17" s="377"/>
      <c r="FCQ17" s="374"/>
      <c r="FCR17" s="375"/>
      <c r="FCS17" s="376"/>
      <c r="FCT17" s="377"/>
      <c r="FCU17" s="374"/>
      <c r="FCV17" s="375"/>
      <c r="FCW17" s="376"/>
      <c r="FCX17" s="377"/>
      <c r="FCY17" s="374"/>
      <c r="FCZ17" s="375"/>
      <c r="FDA17" s="376"/>
      <c r="FDB17" s="377"/>
      <c r="FDC17" s="374"/>
      <c r="FDD17" s="375"/>
      <c r="FDE17" s="376"/>
      <c r="FDF17" s="377"/>
      <c r="FDG17" s="374"/>
      <c r="FDH17" s="375"/>
      <c r="FDI17" s="376"/>
      <c r="FDJ17" s="377"/>
      <c r="FDK17" s="374"/>
      <c r="FDL17" s="375"/>
      <c r="FDM17" s="376"/>
      <c r="FDN17" s="377"/>
      <c r="FDO17" s="374"/>
      <c r="FDP17" s="375"/>
      <c r="FDQ17" s="376"/>
      <c r="FDR17" s="377"/>
      <c r="FDS17" s="374"/>
      <c r="FDT17" s="375"/>
      <c r="FDU17" s="376"/>
      <c r="FDV17" s="377"/>
      <c r="FDW17" s="374"/>
      <c r="FDX17" s="375"/>
      <c r="FDY17" s="376"/>
      <c r="FDZ17" s="377"/>
      <c r="FEA17" s="374"/>
      <c r="FEB17" s="375"/>
      <c r="FEC17" s="376"/>
      <c r="FED17" s="377"/>
      <c r="FEE17" s="374"/>
      <c r="FEF17" s="375"/>
      <c r="FEG17" s="376"/>
      <c r="FEH17" s="377"/>
      <c r="FEI17" s="374"/>
      <c r="FEJ17" s="375"/>
      <c r="FEK17" s="376"/>
      <c r="FEL17" s="377"/>
      <c r="FEM17" s="374"/>
      <c r="FEN17" s="375"/>
      <c r="FEO17" s="376"/>
      <c r="FEP17" s="377"/>
      <c r="FEQ17" s="374"/>
      <c r="FER17" s="375"/>
      <c r="FES17" s="376"/>
      <c r="FET17" s="377"/>
      <c r="FEU17" s="374"/>
      <c r="FEV17" s="375"/>
      <c r="FEW17" s="376"/>
      <c r="FEX17" s="377"/>
      <c r="FEY17" s="374"/>
      <c r="FEZ17" s="375"/>
      <c r="FFA17" s="376"/>
      <c r="FFB17" s="377"/>
      <c r="FFC17" s="374"/>
      <c r="FFD17" s="375"/>
      <c r="FFE17" s="376"/>
      <c r="FFF17" s="377"/>
      <c r="FFG17" s="374"/>
      <c r="FFH17" s="375"/>
      <c r="FFI17" s="376"/>
      <c r="FFJ17" s="377"/>
      <c r="FFK17" s="374"/>
      <c r="FFL17" s="375"/>
      <c r="FFM17" s="376"/>
      <c r="FFN17" s="377"/>
      <c r="FFO17" s="374"/>
      <c r="FFP17" s="375"/>
      <c r="FFQ17" s="376"/>
      <c r="FFR17" s="377"/>
      <c r="FFS17" s="374"/>
      <c r="FFT17" s="375"/>
      <c r="FFU17" s="376"/>
      <c r="FFV17" s="377"/>
      <c r="FFW17" s="374"/>
      <c r="FFX17" s="375"/>
      <c r="FFY17" s="376"/>
      <c r="FFZ17" s="377"/>
      <c r="FGA17" s="374"/>
      <c r="FGB17" s="375"/>
      <c r="FGC17" s="376"/>
      <c r="FGD17" s="377"/>
      <c r="FGE17" s="374"/>
      <c r="FGF17" s="375"/>
      <c r="FGG17" s="376"/>
      <c r="FGH17" s="377"/>
      <c r="FGI17" s="374"/>
      <c r="FGJ17" s="375"/>
      <c r="FGK17" s="376"/>
      <c r="FGL17" s="377"/>
      <c r="FGM17" s="374"/>
      <c r="FGN17" s="375"/>
      <c r="FGO17" s="376"/>
      <c r="FGP17" s="377"/>
      <c r="FGQ17" s="374"/>
      <c r="FGR17" s="375"/>
      <c r="FGS17" s="376"/>
      <c r="FGT17" s="377"/>
      <c r="FGU17" s="374"/>
      <c r="FGV17" s="375"/>
      <c r="FGW17" s="376"/>
      <c r="FGX17" s="377"/>
      <c r="FGY17" s="374"/>
      <c r="FGZ17" s="375"/>
      <c r="FHA17" s="376"/>
      <c r="FHB17" s="377"/>
      <c r="FHC17" s="374"/>
      <c r="FHD17" s="375"/>
      <c r="FHE17" s="376"/>
      <c r="FHF17" s="377"/>
      <c r="FHG17" s="374"/>
      <c r="FHH17" s="375"/>
      <c r="FHI17" s="376"/>
      <c r="FHJ17" s="377"/>
      <c r="FHK17" s="374"/>
      <c r="FHL17" s="375"/>
      <c r="FHM17" s="376"/>
      <c r="FHN17" s="377"/>
      <c r="FHO17" s="374"/>
      <c r="FHP17" s="375"/>
      <c r="FHQ17" s="376"/>
      <c r="FHR17" s="377"/>
      <c r="FHS17" s="374"/>
      <c r="FHT17" s="375"/>
      <c r="FHU17" s="376"/>
      <c r="FHV17" s="377"/>
      <c r="FHW17" s="374"/>
      <c r="FHX17" s="375"/>
      <c r="FHY17" s="376"/>
      <c r="FHZ17" s="377"/>
      <c r="FIA17" s="374"/>
      <c r="FIB17" s="375"/>
      <c r="FIC17" s="376"/>
      <c r="FID17" s="377"/>
      <c r="FIE17" s="374"/>
      <c r="FIF17" s="375"/>
      <c r="FIG17" s="376"/>
      <c r="FIH17" s="377"/>
      <c r="FII17" s="374"/>
      <c r="FIJ17" s="375"/>
      <c r="FIK17" s="376"/>
      <c r="FIL17" s="377"/>
      <c r="FIM17" s="374"/>
      <c r="FIN17" s="375"/>
      <c r="FIO17" s="376"/>
      <c r="FIP17" s="377"/>
      <c r="FIQ17" s="374"/>
      <c r="FIR17" s="375"/>
      <c r="FIS17" s="376"/>
      <c r="FIT17" s="377"/>
      <c r="FIU17" s="374"/>
      <c r="FIV17" s="375"/>
      <c r="FIW17" s="376"/>
      <c r="FIX17" s="377"/>
      <c r="FIY17" s="374"/>
      <c r="FIZ17" s="375"/>
      <c r="FJA17" s="376"/>
      <c r="FJB17" s="377"/>
      <c r="FJC17" s="374"/>
      <c r="FJD17" s="375"/>
      <c r="FJE17" s="376"/>
      <c r="FJF17" s="377"/>
      <c r="FJG17" s="374"/>
      <c r="FJH17" s="375"/>
      <c r="FJI17" s="376"/>
      <c r="FJJ17" s="377"/>
      <c r="FJK17" s="374"/>
      <c r="FJL17" s="375"/>
      <c r="FJM17" s="376"/>
      <c r="FJN17" s="377"/>
      <c r="FJO17" s="374"/>
      <c r="FJP17" s="375"/>
      <c r="FJQ17" s="376"/>
      <c r="FJR17" s="377"/>
      <c r="FJS17" s="374"/>
      <c r="FJT17" s="375"/>
      <c r="FJU17" s="376"/>
      <c r="FJV17" s="377"/>
      <c r="FJW17" s="374"/>
      <c r="FJX17" s="375"/>
      <c r="FJY17" s="376"/>
      <c r="FJZ17" s="377"/>
      <c r="FKA17" s="374"/>
      <c r="FKB17" s="375"/>
      <c r="FKC17" s="376"/>
      <c r="FKD17" s="377"/>
      <c r="FKE17" s="374"/>
      <c r="FKF17" s="375"/>
      <c r="FKG17" s="376"/>
      <c r="FKH17" s="377"/>
      <c r="FKI17" s="374"/>
      <c r="FKJ17" s="375"/>
      <c r="FKK17" s="376"/>
      <c r="FKL17" s="377"/>
      <c r="FKM17" s="374"/>
      <c r="FKN17" s="375"/>
      <c r="FKO17" s="376"/>
      <c r="FKP17" s="377"/>
      <c r="FKQ17" s="374"/>
      <c r="FKR17" s="375"/>
      <c r="FKS17" s="376"/>
      <c r="FKT17" s="377"/>
      <c r="FKU17" s="374"/>
      <c r="FKV17" s="375"/>
      <c r="FKW17" s="376"/>
      <c r="FKX17" s="377"/>
      <c r="FKY17" s="374"/>
      <c r="FKZ17" s="375"/>
      <c r="FLA17" s="376"/>
      <c r="FLB17" s="377"/>
      <c r="FLC17" s="374"/>
      <c r="FLD17" s="375"/>
      <c r="FLE17" s="376"/>
      <c r="FLF17" s="377"/>
      <c r="FLG17" s="374"/>
      <c r="FLH17" s="375"/>
      <c r="FLI17" s="376"/>
      <c r="FLJ17" s="377"/>
      <c r="FLK17" s="374"/>
      <c r="FLL17" s="375"/>
      <c r="FLM17" s="376"/>
      <c r="FLN17" s="377"/>
      <c r="FLO17" s="374"/>
      <c r="FLP17" s="375"/>
      <c r="FLQ17" s="376"/>
      <c r="FLR17" s="377"/>
      <c r="FLS17" s="374"/>
      <c r="FLT17" s="375"/>
      <c r="FLU17" s="376"/>
      <c r="FLV17" s="377"/>
      <c r="FLW17" s="374"/>
      <c r="FLX17" s="375"/>
      <c r="FLY17" s="376"/>
      <c r="FLZ17" s="377"/>
      <c r="FMA17" s="374"/>
      <c r="FMB17" s="375"/>
      <c r="FMC17" s="376"/>
      <c r="FMD17" s="377"/>
      <c r="FME17" s="374"/>
      <c r="FMF17" s="375"/>
      <c r="FMG17" s="376"/>
      <c r="FMH17" s="377"/>
      <c r="FMI17" s="374"/>
      <c r="FMJ17" s="375"/>
      <c r="FMK17" s="376"/>
      <c r="FML17" s="377"/>
      <c r="FMM17" s="374"/>
      <c r="FMN17" s="375"/>
      <c r="FMO17" s="376"/>
      <c r="FMP17" s="377"/>
      <c r="FMQ17" s="374"/>
      <c r="FMR17" s="375"/>
      <c r="FMS17" s="376"/>
      <c r="FMT17" s="377"/>
      <c r="FMU17" s="374"/>
      <c r="FMV17" s="375"/>
      <c r="FMW17" s="376"/>
      <c r="FMX17" s="377"/>
      <c r="FMY17" s="374"/>
      <c r="FMZ17" s="375"/>
      <c r="FNA17" s="376"/>
      <c r="FNB17" s="377"/>
      <c r="FNC17" s="374"/>
      <c r="FND17" s="375"/>
      <c r="FNE17" s="376"/>
      <c r="FNF17" s="377"/>
      <c r="FNG17" s="374"/>
      <c r="FNH17" s="375"/>
      <c r="FNI17" s="376"/>
      <c r="FNJ17" s="377"/>
      <c r="FNK17" s="374"/>
      <c r="FNL17" s="375"/>
      <c r="FNM17" s="376"/>
      <c r="FNN17" s="377"/>
      <c r="FNO17" s="374"/>
      <c r="FNP17" s="375"/>
      <c r="FNQ17" s="376"/>
      <c r="FNR17" s="377"/>
      <c r="FNS17" s="374"/>
      <c r="FNT17" s="375"/>
      <c r="FNU17" s="376"/>
      <c r="FNV17" s="377"/>
      <c r="FNW17" s="374"/>
      <c r="FNX17" s="375"/>
      <c r="FNY17" s="376"/>
      <c r="FNZ17" s="377"/>
      <c r="FOA17" s="374"/>
      <c r="FOB17" s="375"/>
      <c r="FOC17" s="376"/>
      <c r="FOD17" s="377"/>
      <c r="FOE17" s="374"/>
      <c r="FOF17" s="375"/>
      <c r="FOG17" s="376"/>
      <c r="FOH17" s="377"/>
      <c r="FOI17" s="374"/>
      <c r="FOJ17" s="375"/>
      <c r="FOK17" s="376"/>
      <c r="FOL17" s="377"/>
      <c r="FOM17" s="374"/>
      <c r="FON17" s="375"/>
      <c r="FOO17" s="376"/>
      <c r="FOP17" s="377"/>
      <c r="FOQ17" s="374"/>
      <c r="FOR17" s="375"/>
      <c r="FOS17" s="376"/>
      <c r="FOT17" s="377"/>
      <c r="FOU17" s="374"/>
      <c r="FOV17" s="375"/>
      <c r="FOW17" s="376"/>
      <c r="FOX17" s="377"/>
      <c r="FOY17" s="374"/>
      <c r="FOZ17" s="375"/>
      <c r="FPA17" s="376"/>
      <c r="FPB17" s="377"/>
      <c r="FPC17" s="374"/>
      <c r="FPD17" s="375"/>
      <c r="FPE17" s="376"/>
      <c r="FPF17" s="377"/>
      <c r="FPG17" s="374"/>
      <c r="FPH17" s="375"/>
      <c r="FPI17" s="376"/>
      <c r="FPJ17" s="377"/>
      <c r="FPK17" s="374"/>
      <c r="FPL17" s="375"/>
      <c r="FPM17" s="376"/>
      <c r="FPN17" s="377"/>
      <c r="FPO17" s="374"/>
      <c r="FPP17" s="375"/>
      <c r="FPQ17" s="376"/>
      <c r="FPR17" s="377"/>
      <c r="FPS17" s="374"/>
      <c r="FPT17" s="375"/>
      <c r="FPU17" s="376"/>
      <c r="FPV17" s="377"/>
      <c r="FPW17" s="374"/>
      <c r="FPX17" s="375"/>
      <c r="FPY17" s="376"/>
      <c r="FPZ17" s="377"/>
      <c r="FQA17" s="374"/>
      <c r="FQB17" s="375"/>
      <c r="FQC17" s="376"/>
      <c r="FQD17" s="377"/>
      <c r="FQE17" s="374"/>
      <c r="FQF17" s="375"/>
      <c r="FQG17" s="376"/>
      <c r="FQH17" s="377"/>
      <c r="FQI17" s="374"/>
      <c r="FQJ17" s="375"/>
      <c r="FQK17" s="376"/>
      <c r="FQL17" s="377"/>
      <c r="FQM17" s="374"/>
      <c r="FQN17" s="375"/>
      <c r="FQO17" s="376"/>
      <c r="FQP17" s="377"/>
      <c r="FQQ17" s="374"/>
      <c r="FQR17" s="375"/>
      <c r="FQS17" s="376"/>
      <c r="FQT17" s="377"/>
      <c r="FQU17" s="374"/>
      <c r="FQV17" s="375"/>
      <c r="FQW17" s="376"/>
      <c r="FQX17" s="377"/>
      <c r="FQY17" s="374"/>
      <c r="FQZ17" s="375"/>
      <c r="FRA17" s="376"/>
      <c r="FRB17" s="377"/>
      <c r="FRC17" s="374"/>
      <c r="FRD17" s="375"/>
      <c r="FRE17" s="376"/>
      <c r="FRF17" s="377"/>
      <c r="FRG17" s="374"/>
      <c r="FRH17" s="375"/>
      <c r="FRI17" s="376"/>
      <c r="FRJ17" s="377"/>
      <c r="FRK17" s="374"/>
      <c r="FRL17" s="375"/>
      <c r="FRM17" s="376"/>
      <c r="FRN17" s="377"/>
      <c r="FRO17" s="374"/>
      <c r="FRP17" s="375"/>
      <c r="FRQ17" s="376"/>
      <c r="FRR17" s="377"/>
      <c r="FRS17" s="374"/>
      <c r="FRT17" s="375"/>
      <c r="FRU17" s="376"/>
      <c r="FRV17" s="377"/>
      <c r="FRW17" s="374"/>
      <c r="FRX17" s="375"/>
      <c r="FRY17" s="376"/>
      <c r="FRZ17" s="377"/>
      <c r="FSA17" s="374"/>
      <c r="FSB17" s="375"/>
      <c r="FSC17" s="376"/>
      <c r="FSD17" s="377"/>
      <c r="FSE17" s="374"/>
      <c r="FSF17" s="375"/>
      <c r="FSG17" s="376"/>
      <c r="FSH17" s="377"/>
      <c r="FSI17" s="374"/>
      <c r="FSJ17" s="375"/>
      <c r="FSK17" s="376"/>
      <c r="FSL17" s="377"/>
      <c r="FSM17" s="374"/>
      <c r="FSN17" s="375"/>
      <c r="FSO17" s="376"/>
      <c r="FSP17" s="377"/>
      <c r="FSQ17" s="374"/>
      <c r="FSR17" s="375"/>
      <c r="FSS17" s="376"/>
      <c r="FST17" s="377"/>
      <c r="FSU17" s="374"/>
      <c r="FSV17" s="375"/>
      <c r="FSW17" s="376"/>
      <c r="FSX17" s="377"/>
      <c r="FSY17" s="374"/>
      <c r="FSZ17" s="375"/>
      <c r="FTA17" s="376"/>
      <c r="FTB17" s="377"/>
      <c r="FTC17" s="374"/>
      <c r="FTD17" s="375"/>
      <c r="FTE17" s="376"/>
      <c r="FTF17" s="377"/>
      <c r="FTG17" s="374"/>
      <c r="FTH17" s="375"/>
      <c r="FTI17" s="376"/>
      <c r="FTJ17" s="377"/>
      <c r="FTK17" s="374"/>
      <c r="FTL17" s="375"/>
      <c r="FTM17" s="376"/>
      <c r="FTN17" s="377"/>
      <c r="FTO17" s="374"/>
      <c r="FTP17" s="375"/>
      <c r="FTQ17" s="376"/>
      <c r="FTR17" s="377"/>
      <c r="FTS17" s="374"/>
      <c r="FTT17" s="375"/>
      <c r="FTU17" s="376"/>
      <c r="FTV17" s="377"/>
      <c r="FTW17" s="374"/>
      <c r="FTX17" s="375"/>
      <c r="FTY17" s="376"/>
      <c r="FTZ17" s="377"/>
      <c r="FUA17" s="374"/>
      <c r="FUB17" s="375"/>
      <c r="FUC17" s="376"/>
      <c r="FUD17" s="377"/>
      <c r="FUE17" s="374"/>
      <c r="FUF17" s="375"/>
      <c r="FUG17" s="376"/>
      <c r="FUH17" s="377"/>
      <c r="FUI17" s="374"/>
      <c r="FUJ17" s="375"/>
      <c r="FUK17" s="376"/>
      <c r="FUL17" s="377"/>
      <c r="FUM17" s="374"/>
      <c r="FUN17" s="375"/>
      <c r="FUO17" s="376"/>
      <c r="FUP17" s="377"/>
      <c r="FUQ17" s="374"/>
      <c r="FUR17" s="375"/>
      <c r="FUS17" s="376"/>
      <c r="FUT17" s="377"/>
      <c r="FUU17" s="374"/>
      <c r="FUV17" s="375"/>
      <c r="FUW17" s="376"/>
      <c r="FUX17" s="377"/>
      <c r="FUY17" s="374"/>
      <c r="FUZ17" s="375"/>
      <c r="FVA17" s="376"/>
      <c r="FVB17" s="377"/>
      <c r="FVC17" s="374"/>
      <c r="FVD17" s="375"/>
      <c r="FVE17" s="376"/>
      <c r="FVF17" s="377"/>
      <c r="FVG17" s="374"/>
      <c r="FVH17" s="375"/>
      <c r="FVI17" s="376"/>
      <c r="FVJ17" s="377"/>
      <c r="FVK17" s="374"/>
      <c r="FVL17" s="375"/>
      <c r="FVM17" s="376"/>
      <c r="FVN17" s="377"/>
      <c r="FVO17" s="374"/>
      <c r="FVP17" s="375"/>
      <c r="FVQ17" s="376"/>
      <c r="FVR17" s="377"/>
      <c r="FVS17" s="374"/>
      <c r="FVT17" s="375"/>
      <c r="FVU17" s="376"/>
      <c r="FVV17" s="377"/>
      <c r="FVW17" s="374"/>
      <c r="FVX17" s="375"/>
      <c r="FVY17" s="376"/>
      <c r="FVZ17" s="377"/>
      <c r="FWA17" s="374"/>
      <c r="FWB17" s="375"/>
      <c r="FWC17" s="376"/>
      <c r="FWD17" s="377"/>
      <c r="FWE17" s="374"/>
      <c r="FWF17" s="375"/>
      <c r="FWG17" s="376"/>
      <c r="FWH17" s="377"/>
      <c r="FWI17" s="374"/>
      <c r="FWJ17" s="375"/>
      <c r="FWK17" s="376"/>
      <c r="FWL17" s="377"/>
      <c r="FWM17" s="374"/>
      <c r="FWN17" s="375"/>
      <c r="FWO17" s="376"/>
      <c r="FWP17" s="377"/>
      <c r="FWQ17" s="374"/>
      <c r="FWR17" s="375"/>
      <c r="FWS17" s="376"/>
      <c r="FWT17" s="377"/>
      <c r="FWU17" s="374"/>
      <c r="FWV17" s="375"/>
      <c r="FWW17" s="376"/>
      <c r="FWX17" s="377"/>
      <c r="FWY17" s="374"/>
      <c r="FWZ17" s="375"/>
      <c r="FXA17" s="376"/>
      <c r="FXB17" s="377"/>
      <c r="FXC17" s="374"/>
      <c r="FXD17" s="375"/>
      <c r="FXE17" s="376"/>
      <c r="FXF17" s="377"/>
      <c r="FXG17" s="374"/>
      <c r="FXH17" s="375"/>
      <c r="FXI17" s="376"/>
      <c r="FXJ17" s="377"/>
      <c r="FXK17" s="374"/>
      <c r="FXL17" s="375"/>
      <c r="FXM17" s="376"/>
      <c r="FXN17" s="377"/>
      <c r="FXO17" s="374"/>
      <c r="FXP17" s="375"/>
      <c r="FXQ17" s="376"/>
      <c r="FXR17" s="377"/>
      <c r="FXS17" s="374"/>
      <c r="FXT17" s="375"/>
      <c r="FXU17" s="376"/>
      <c r="FXV17" s="377"/>
      <c r="FXW17" s="374"/>
      <c r="FXX17" s="375"/>
      <c r="FXY17" s="376"/>
      <c r="FXZ17" s="377"/>
      <c r="FYA17" s="374"/>
      <c r="FYB17" s="375"/>
      <c r="FYC17" s="376"/>
      <c r="FYD17" s="377"/>
      <c r="FYE17" s="374"/>
      <c r="FYF17" s="375"/>
      <c r="FYG17" s="376"/>
      <c r="FYH17" s="377"/>
      <c r="FYI17" s="374"/>
      <c r="FYJ17" s="375"/>
      <c r="FYK17" s="376"/>
      <c r="FYL17" s="377"/>
      <c r="FYM17" s="374"/>
      <c r="FYN17" s="375"/>
      <c r="FYO17" s="376"/>
      <c r="FYP17" s="377"/>
      <c r="FYQ17" s="374"/>
      <c r="FYR17" s="375"/>
      <c r="FYS17" s="376"/>
      <c r="FYT17" s="377"/>
      <c r="FYU17" s="374"/>
      <c r="FYV17" s="375"/>
      <c r="FYW17" s="376"/>
      <c r="FYX17" s="377"/>
      <c r="FYY17" s="374"/>
      <c r="FYZ17" s="375"/>
      <c r="FZA17" s="376"/>
      <c r="FZB17" s="377"/>
      <c r="FZC17" s="374"/>
      <c r="FZD17" s="375"/>
      <c r="FZE17" s="376"/>
      <c r="FZF17" s="377"/>
      <c r="FZG17" s="374"/>
      <c r="FZH17" s="375"/>
      <c r="FZI17" s="376"/>
      <c r="FZJ17" s="377"/>
      <c r="FZK17" s="374"/>
      <c r="FZL17" s="375"/>
      <c r="FZM17" s="376"/>
      <c r="FZN17" s="377"/>
      <c r="FZO17" s="374"/>
      <c r="FZP17" s="375"/>
      <c r="FZQ17" s="376"/>
      <c r="FZR17" s="377"/>
      <c r="FZS17" s="374"/>
      <c r="FZT17" s="375"/>
      <c r="FZU17" s="376"/>
      <c r="FZV17" s="377"/>
      <c r="FZW17" s="374"/>
      <c r="FZX17" s="375"/>
      <c r="FZY17" s="376"/>
      <c r="FZZ17" s="377"/>
      <c r="GAA17" s="374"/>
      <c r="GAB17" s="375"/>
      <c r="GAC17" s="376"/>
      <c r="GAD17" s="377"/>
      <c r="GAE17" s="374"/>
      <c r="GAF17" s="375"/>
      <c r="GAG17" s="376"/>
      <c r="GAH17" s="377"/>
      <c r="GAI17" s="374"/>
      <c r="GAJ17" s="375"/>
      <c r="GAK17" s="376"/>
      <c r="GAL17" s="377"/>
      <c r="GAM17" s="374"/>
      <c r="GAN17" s="375"/>
      <c r="GAO17" s="376"/>
      <c r="GAP17" s="377"/>
      <c r="GAQ17" s="374"/>
      <c r="GAR17" s="375"/>
      <c r="GAS17" s="376"/>
      <c r="GAT17" s="377"/>
      <c r="GAU17" s="374"/>
      <c r="GAV17" s="375"/>
      <c r="GAW17" s="376"/>
      <c r="GAX17" s="377"/>
      <c r="GAY17" s="374"/>
      <c r="GAZ17" s="375"/>
      <c r="GBA17" s="376"/>
      <c r="GBB17" s="377"/>
      <c r="GBC17" s="374"/>
      <c r="GBD17" s="375"/>
      <c r="GBE17" s="376"/>
      <c r="GBF17" s="377"/>
      <c r="GBG17" s="374"/>
      <c r="GBH17" s="375"/>
      <c r="GBI17" s="376"/>
      <c r="GBJ17" s="377"/>
      <c r="GBK17" s="374"/>
      <c r="GBL17" s="375"/>
      <c r="GBM17" s="376"/>
      <c r="GBN17" s="377"/>
      <c r="GBO17" s="374"/>
      <c r="GBP17" s="375"/>
      <c r="GBQ17" s="376"/>
      <c r="GBR17" s="377"/>
      <c r="GBS17" s="374"/>
      <c r="GBT17" s="375"/>
      <c r="GBU17" s="376"/>
      <c r="GBV17" s="377"/>
      <c r="GBW17" s="374"/>
      <c r="GBX17" s="375"/>
      <c r="GBY17" s="376"/>
      <c r="GBZ17" s="377"/>
      <c r="GCA17" s="374"/>
      <c r="GCB17" s="375"/>
      <c r="GCC17" s="376"/>
      <c r="GCD17" s="377"/>
      <c r="GCE17" s="374"/>
      <c r="GCF17" s="375"/>
      <c r="GCG17" s="376"/>
      <c r="GCH17" s="377"/>
      <c r="GCI17" s="374"/>
      <c r="GCJ17" s="375"/>
      <c r="GCK17" s="376"/>
      <c r="GCL17" s="377"/>
      <c r="GCM17" s="374"/>
      <c r="GCN17" s="375"/>
      <c r="GCO17" s="376"/>
      <c r="GCP17" s="377"/>
      <c r="GCQ17" s="374"/>
      <c r="GCR17" s="375"/>
      <c r="GCS17" s="376"/>
      <c r="GCT17" s="377"/>
      <c r="GCU17" s="374"/>
      <c r="GCV17" s="375"/>
      <c r="GCW17" s="376"/>
      <c r="GCX17" s="377"/>
      <c r="GCY17" s="374"/>
      <c r="GCZ17" s="375"/>
      <c r="GDA17" s="376"/>
      <c r="GDB17" s="377"/>
      <c r="GDC17" s="374"/>
      <c r="GDD17" s="375"/>
      <c r="GDE17" s="376"/>
      <c r="GDF17" s="377"/>
      <c r="GDG17" s="374"/>
      <c r="GDH17" s="375"/>
      <c r="GDI17" s="376"/>
      <c r="GDJ17" s="377"/>
      <c r="GDK17" s="374"/>
      <c r="GDL17" s="375"/>
      <c r="GDM17" s="376"/>
      <c r="GDN17" s="377"/>
      <c r="GDO17" s="374"/>
      <c r="GDP17" s="375"/>
      <c r="GDQ17" s="376"/>
      <c r="GDR17" s="377"/>
      <c r="GDS17" s="374"/>
      <c r="GDT17" s="375"/>
      <c r="GDU17" s="376"/>
      <c r="GDV17" s="377"/>
      <c r="GDW17" s="374"/>
      <c r="GDX17" s="375"/>
      <c r="GDY17" s="376"/>
      <c r="GDZ17" s="377"/>
      <c r="GEA17" s="374"/>
      <c r="GEB17" s="375"/>
      <c r="GEC17" s="376"/>
      <c r="GED17" s="377"/>
      <c r="GEE17" s="374"/>
      <c r="GEF17" s="375"/>
      <c r="GEG17" s="376"/>
      <c r="GEH17" s="377"/>
      <c r="GEI17" s="374"/>
      <c r="GEJ17" s="375"/>
      <c r="GEK17" s="376"/>
      <c r="GEL17" s="377"/>
      <c r="GEM17" s="374"/>
      <c r="GEN17" s="375"/>
      <c r="GEO17" s="376"/>
      <c r="GEP17" s="377"/>
      <c r="GEQ17" s="374"/>
      <c r="GER17" s="375"/>
      <c r="GES17" s="376"/>
      <c r="GET17" s="377"/>
      <c r="GEU17" s="374"/>
      <c r="GEV17" s="375"/>
      <c r="GEW17" s="376"/>
      <c r="GEX17" s="377"/>
      <c r="GEY17" s="374"/>
      <c r="GEZ17" s="375"/>
      <c r="GFA17" s="376"/>
      <c r="GFB17" s="377"/>
      <c r="GFC17" s="374"/>
      <c r="GFD17" s="375"/>
      <c r="GFE17" s="376"/>
      <c r="GFF17" s="377"/>
      <c r="GFG17" s="374"/>
      <c r="GFH17" s="375"/>
      <c r="GFI17" s="376"/>
      <c r="GFJ17" s="377"/>
      <c r="GFK17" s="374"/>
      <c r="GFL17" s="375"/>
      <c r="GFM17" s="376"/>
      <c r="GFN17" s="377"/>
      <c r="GFO17" s="374"/>
      <c r="GFP17" s="375"/>
      <c r="GFQ17" s="376"/>
      <c r="GFR17" s="377"/>
      <c r="GFS17" s="374"/>
      <c r="GFT17" s="375"/>
      <c r="GFU17" s="376"/>
      <c r="GFV17" s="377"/>
      <c r="GFW17" s="374"/>
      <c r="GFX17" s="375"/>
      <c r="GFY17" s="376"/>
      <c r="GFZ17" s="377"/>
      <c r="GGA17" s="374"/>
      <c r="GGB17" s="375"/>
      <c r="GGC17" s="376"/>
      <c r="GGD17" s="377"/>
      <c r="GGE17" s="374"/>
      <c r="GGF17" s="375"/>
      <c r="GGG17" s="376"/>
      <c r="GGH17" s="377"/>
      <c r="GGI17" s="374"/>
      <c r="GGJ17" s="375"/>
      <c r="GGK17" s="376"/>
      <c r="GGL17" s="377"/>
      <c r="GGM17" s="374"/>
      <c r="GGN17" s="375"/>
      <c r="GGO17" s="376"/>
      <c r="GGP17" s="377"/>
      <c r="GGQ17" s="374"/>
      <c r="GGR17" s="375"/>
      <c r="GGS17" s="376"/>
      <c r="GGT17" s="377"/>
      <c r="GGU17" s="374"/>
      <c r="GGV17" s="375"/>
      <c r="GGW17" s="376"/>
      <c r="GGX17" s="377"/>
      <c r="GGY17" s="374"/>
      <c r="GGZ17" s="375"/>
      <c r="GHA17" s="376"/>
      <c r="GHB17" s="377"/>
      <c r="GHC17" s="374"/>
      <c r="GHD17" s="375"/>
      <c r="GHE17" s="376"/>
      <c r="GHF17" s="377"/>
      <c r="GHG17" s="374"/>
      <c r="GHH17" s="375"/>
      <c r="GHI17" s="376"/>
      <c r="GHJ17" s="377"/>
      <c r="GHK17" s="374"/>
      <c r="GHL17" s="375"/>
      <c r="GHM17" s="376"/>
      <c r="GHN17" s="377"/>
      <c r="GHO17" s="374"/>
      <c r="GHP17" s="375"/>
      <c r="GHQ17" s="376"/>
      <c r="GHR17" s="377"/>
      <c r="GHS17" s="374"/>
      <c r="GHT17" s="375"/>
      <c r="GHU17" s="376"/>
      <c r="GHV17" s="377"/>
      <c r="GHW17" s="374"/>
      <c r="GHX17" s="375"/>
      <c r="GHY17" s="376"/>
      <c r="GHZ17" s="377"/>
      <c r="GIA17" s="374"/>
      <c r="GIB17" s="375"/>
      <c r="GIC17" s="376"/>
      <c r="GID17" s="377"/>
      <c r="GIE17" s="374"/>
      <c r="GIF17" s="375"/>
      <c r="GIG17" s="376"/>
      <c r="GIH17" s="377"/>
      <c r="GII17" s="374"/>
      <c r="GIJ17" s="375"/>
      <c r="GIK17" s="376"/>
      <c r="GIL17" s="377"/>
      <c r="GIM17" s="374"/>
      <c r="GIN17" s="375"/>
      <c r="GIO17" s="376"/>
      <c r="GIP17" s="377"/>
      <c r="GIQ17" s="374"/>
      <c r="GIR17" s="375"/>
      <c r="GIS17" s="376"/>
      <c r="GIT17" s="377"/>
      <c r="GIU17" s="374"/>
      <c r="GIV17" s="375"/>
      <c r="GIW17" s="376"/>
      <c r="GIX17" s="377"/>
      <c r="GIY17" s="374"/>
      <c r="GIZ17" s="375"/>
      <c r="GJA17" s="376"/>
      <c r="GJB17" s="377"/>
      <c r="GJC17" s="374"/>
      <c r="GJD17" s="375"/>
      <c r="GJE17" s="376"/>
      <c r="GJF17" s="377"/>
      <c r="GJG17" s="374"/>
      <c r="GJH17" s="375"/>
      <c r="GJI17" s="376"/>
      <c r="GJJ17" s="377"/>
      <c r="GJK17" s="374"/>
      <c r="GJL17" s="375"/>
      <c r="GJM17" s="376"/>
      <c r="GJN17" s="377"/>
      <c r="GJO17" s="374"/>
      <c r="GJP17" s="375"/>
      <c r="GJQ17" s="376"/>
      <c r="GJR17" s="377"/>
      <c r="GJS17" s="374"/>
      <c r="GJT17" s="375"/>
      <c r="GJU17" s="376"/>
      <c r="GJV17" s="377"/>
      <c r="GJW17" s="374"/>
      <c r="GJX17" s="375"/>
      <c r="GJY17" s="376"/>
      <c r="GJZ17" s="377"/>
      <c r="GKA17" s="374"/>
      <c r="GKB17" s="375"/>
      <c r="GKC17" s="376"/>
      <c r="GKD17" s="377"/>
      <c r="GKE17" s="374"/>
      <c r="GKF17" s="375"/>
      <c r="GKG17" s="376"/>
      <c r="GKH17" s="377"/>
      <c r="GKI17" s="374"/>
      <c r="GKJ17" s="375"/>
      <c r="GKK17" s="376"/>
      <c r="GKL17" s="377"/>
      <c r="GKM17" s="374"/>
      <c r="GKN17" s="375"/>
      <c r="GKO17" s="376"/>
      <c r="GKP17" s="377"/>
      <c r="GKQ17" s="374"/>
      <c r="GKR17" s="375"/>
      <c r="GKS17" s="376"/>
      <c r="GKT17" s="377"/>
      <c r="GKU17" s="374"/>
      <c r="GKV17" s="375"/>
      <c r="GKW17" s="376"/>
      <c r="GKX17" s="377"/>
      <c r="GKY17" s="374"/>
      <c r="GKZ17" s="375"/>
      <c r="GLA17" s="376"/>
      <c r="GLB17" s="377"/>
      <c r="GLC17" s="374"/>
      <c r="GLD17" s="375"/>
      <c r="GLE17" s="376"/>
      <c r="GLF17" s="377"/>
      <c r="GLG17" s="374"/>
      <c r="GLH17" s="375"/>
      <c r="GLI17" s="376"/>
      <c r="GLJ17" s="377"/>
      <c r="GLK17" s="374"/>
      <c r="GLL17" s="375"/>
      <c r="GLM17" s="376"/>
      <c r="GLN17" s="377"/>
      <c r="GLO17" s="374"/>
      <c r="GLP17" s="375"/>
      <c r="GLQ17" s="376"/>
      <c r="GLR17" s="377"/>
      <c r="GLS17" s="374"/>
      <c r="GLT17" s="375"/>
      <c r="GLU17" s="376"/>
      <c r="GLV17" s="377"/>
      <c r="GLW17" s="374"/>
      <c r="GLX17" s="375"/>
      <c r="GLY17" s="376"/>
      <c r="GLZ17" s="377"/>
      <c r="GMA17" s="374"/>
      <c r="GMB17" s="375"/>
      <c r="GMC17" s="376"/>
      <c r="GMD17" s="377"/>
      <c r="GME17" s="374"/>
      <c r="GMF17" s="375"/>
      <c r="GMG17" s="376"/>
      <c r="GMH17" s="377"/>
      <c r="GMI17" s="374"/>
      <c r="GMJ17" s="375"/>
      <c r="GMK17" s="376"/>
      <c r="GML17" s="377"/>
      <c r="GMM17" s="374"/>
      <c r="GMN17" s="375"/>
      <c r="GMO17" s="376"/>
      <c r="GMP17" s="377"/>
      <c r="GMQ17" s="374"/>
      <c r="GMR17" s="375"/>
      <c r="GMS17" s="376"/>
      <c r="GMT17" s="377"/>
      <c r="GMU17" s="374"/>
      <c r="GMV17" s="375"/>
      <c r="GMW17" s="376"/>
      <c r="GMX17" s="377"/>
      <c r="GMY17" s="374"/>
      <c r="GMZ17" s="375"/>
      <c r="GNA17" s="376"/>
      <c r="GNB17" s="377"/>
      <c r="GNC17" s="374"/>
      <c r="GND17" s="375"/>
      <c r="GNE17" s="376"/>
      <c r="GNF17" s="377"/>
      <c r="GNG17" s="374"/>
      <c r="GNH17" s="375"/>
      <c r="GNI17" s="376"/>
      <c r="GNJ17" s="377"/>
      <c r="GNK17" s="374"/>
      <c r="GNL17" s="375"/>
      <c r="GNM17" s="376"/>
      <c r="GNN17" s="377"/>
      <c r="GNO17" s="374"/>
      <c r="GNP17" s="375"/>
      <c r="GNQ17" s="376"/>
      <c r="GNR17" s="377"/>
      <c r="GNS17" s="374"/>
      <c r="GNT17" s="375"/>
      <c r="GNU17" s="376"/>
      <c r="GNV17" s="377"/>
      <c r="GNW17" s="374"/>
      <c r="GNX17" s="375"/>
      <c r="GNY17" s="376"/>
      <c r="GNZ17" s="377"/>
      <c r="GOA17" s="374"/>
      <c r="GOB17" s="375"/>
      <c r="GOC17" s="376"/>
      <c r="GOD17" s="377"/>
      <c r="GOE17" s="374"/>
      <c r="GOF17" s="375"/>
      <c r="GOG17" s="376"/>
      <c r="GOH17" s="377"/>
      <c r="GOI17" s="374"/>
      <c r="GOJ17" s="375"/>
      <c r="GOK17" s="376"/>
      <c r="GOL17" s="377"/>
      <c r="GOM17" s="374"/>
      <c r="GON17" s="375"/>
      <c r="GOO17" s="376"/>
      <c r="GOP17" s="377"/>
      <c r="GOQ17" s="374"/>
      <c r="GOR17" s="375"/>
      <c r="GOS17" s="376"/>
      <c r="GOT17" s="377"/>
      <c r="GOU17" s="374"/>
      <c r="GOV17" s="375"/>
      <c r="GOW17" s="376"/>
      <c r="GOX17" s="377"/>
      <c r="GOY17" s="374"/>
      <c r="GOZ17" s="375"/>
      <c r="GPA17" s="376"/>
      <c r="GPB17" s="377"/>
      <c r="GPC17" s="374"/>
      <c r="GPD17" s="375"/>
      <c r="GPE17" s="376"/>
      <c r="GPF17" s="377"/>
      <c r="GPG17" s="374"/>
      <c r="GPH17" s="375"/>
      <c r="GPI17" s="376"/>
      <c r="GPJ17" s="377"/>
      <c r="GPK17" s="374"/>
      <c r="GPL17" s="375"/>
      <c r="GPM17" s="376"/>
      <c r="GPN17" s="377"/>
      <c r="GPO17" s="374"/>
      <c r="GPP17" s="375"/>
      <c r="GPQ17" s="376"/>
      <c r="GPR17" s="377"/>
      <c r="GPS17" s="374"/>
      <c r="GPT17" s="375"/>
      <c r="GPU17" s="376"/>
      <c r="GPV17" s="377"/>
      <c r="GPW17" s="374"/>
      <c r="GPX17" s="375"/>
      <c r="GPY17" s="376"/>
      <c r="GPZ17" s="377"/>
      <c r="GQA17" s="374"/>
      <c r="GQB17" s="375"/>
      <c r="GQC17" s="376"/>
      <c r="GQD17" s="377"/>
      <c r="GQE17" s="374"/>
      <c r="GQF17" s="375"/>
      <c r="GQG17" s="376"/>
      <c r="GQH17" s="377"/>
      <c r="GQI17" s="374"/>
      <c r="GQJ17" s="375"/>
      <c r="GQK17" s="376"/>
      <c r="GQL17" s="377"/>
      <c r="GQM17" s="374"/>
      <c r="GQN17" s="375"/>
      <c r="GQO17" s="376"/>
      <c r="GQP17" s="377"/>
      <c r="GQQ17" s="374"/>
      <c r="GQR17" s="375"/>
      <c r="GQS17" s="376"/>
      <c r="GQT17" s="377"/>
      <c r="GQU17" s="374"/>
      <c r="GQV17" s="375"/>
      <c r="GQW17" s="376"/>
      <c r="GQX17" s="377"/>
      <c r="GQY17" s="374"/>
      <c r="GQZ17" s="375"/>
      <c r="GRA17" s="376"/>
      <c r="GRB17" s="377"/>
      <c r="GRC17" s="374"/>
      <c r="GRD17" s="375"/>
      <c r="GRE17" s="376"/>
      <c r="GRF17" s="377"/>
      <c r="GRG17" s="374"/>
      <c r="GRH17" s="375"/>
      <c r="GRI17" s="376"/>
      <c r="GRJ17" s="377"/>
      <c r="GRK17" s="374"/>
      <c r="GRL17" s="375"/>
      <c r="GRM17" s="376"/>
      <c r="GRN17" s="377"/>
      <c r="GRO17" s="374"/>
      <c r="GRP17" s="375"/>
      <c r="GRQ17" s="376"/>
      <c r="GRR17" s="377"/>
      <c r="GRS17" s="374"/>
      <c r="GRT17" s="375"/>
      <c r="GRU17" s="376"/>
      <c r="GRV17" s="377"/>
      <c r="GRW17" s="374"/>
      <c r="GRX17" s="375"/>
      <c r="GRY17" s="376"/>
      <c r="GRZ17" s="377"/>
      <c r="GSA17" s="374"/>
      <c r="GSB17" s="375"/>
      <c r="GSC17" s="376"/>
      <c r="GSD17" s="377"/>
      <c r="GSE17" s="374"/>
      <c r="GSF17" s="375"/>
      <c r="GSG17" s="376"/>
      <c r="GSH17" s="377"/>
      <c r="GSI17" s="374"/>
      <c r="GSJ17" s="375"/>
      <c r="GSK17" s="376"/>
      <c r="GSL17" s="377"/>
      <c r="GSM17" s="374"/>
      <c r="GSN17" s="375"/>
      <c r="GSO17" s="376"/>
      <c r="GSP17" s="377"/>
      <c r="GSQ17" s="374"/>
      <c r="GSR17" s="375"/>
      <c r="GSS17" s="376"/>
      <c r="GST17" s="377"/>
      <c r="GSU17" s="374"/>
      <c r="GSV17" s="375"/>
      <c r="GSW17" s="376"/>
      <c r="GSX17" s="377"/>
      <c r="GSY17" s="374"/>
      <c r="GSZ17" s="375"/>
      <c r="GTA17" s="376"/>
      <c r="GTB17" s="377"/>
      <c r="GTC17" s="374"/>
      <c r="GTD17" s="375"/>
      <c r="GTE17" s="376"/>
      <c r="GTF17" s="377"/>
      <c r="GTG17" s="374"/>
      <c r="GTH17" s="375"/>
      <c r="GTI17" s="376"/>
      <c r="GTJ17" s="377"/>
      <c r="GTK17" s="374"/>
      <c r="GTL17" s="375"/>
      <c r="GTM17" s="376"/>
      <c r="GTN17" s="377"/>
      <c r="GTO17" s="374"/>
      <c r="GTP17" s="375"/>
      <c r="GTQ17" s="376"/>
      <c r="GTR17" s="377"/>
      <c r="GTS17" s="374"/>
      <c r="GTT17" s="375"/>
      <c r="GTU17" s="376"/>
      <c r="GTV17" s="377"/>
      <c r="GTW17" s="374"/>
      <c r="GTX17" s="375"/>
      <c r="GTY17" s="376"/>
      <c r="GTZ17" s="377"/>
      <c r="GUA17" s="374"/>
      <c r="GUB17" s="375"/>
      <c r="GUC17" s="376"/>
      <c r="GUD17" s="377"/>
      <c r="GUE17" s="374"/>
      <c r="GUF17" s="375"/>
      <c r="GUG17" s="376"/>
      <c r="GUH17" s="377"/>
      <c r="GUI17" s="374"/>
      <c r="GUJ17" s="375"/>
      <c r="GUK17" s="376"/>
      <c r="GUL17" s="377"/>
      <c r="GUM17" s="374"/>
      <c r="GUN17" s="375"/>
      <c r="GUO17" s="376"/>
      <c r="GUP17" s="377"/>
      <c r="GUQ17" s="374"/>
      <c r="GUR17" s="375"/>
      <c r="GUS17" s="376"/>
      <c r="GUT17" s="377"/>
      <c r="GUU17" s="374"/>
      <c r="GUV17" s="375"/>
      <c r="GUW17" s="376"/>
      <c r="GUX17" s="377"/>
      <c r="GUY17" s="374"/>
      <c r="GUZ17" s="375"/>
      <c r="GVA17" s="376"/>
      <c r="GVB17" s="377"/>
      <c r="GVC17" s="374"/>
      <c r="GVD17" s="375"/>
      <c r="GVE17" s="376"/>
      <c r="GVF17" s="377"/>
      <c r="GVG17" s="374"/>
      <c r="GVH17" s="375"/>
      <c r="GVI17" s="376"/>
      <c r="GVJ17" s="377"/>
      <c r="GVK17" s="374"/>
      <c r="GVL17" s="375"/>
      <c r="GVM17" s="376"/>
      <c r="GVN17" s="377"/>
      <c r="GVO17" s="374"/>
      <c r="GVP17" s="375"/>
      <c r="GVQ17" s="376"/>
      <c r="GVR17" s="377"/>
      <c r="GVS17" s="374"/>
      <c r="GVT17" s="375"/>
      <c r="GVU17" s="376"/>
      <c r="GVV17" s="377"/>
      <c r="GVW17" s="374"/>
      <c r="GVX17" s="375"/>
      <c r="GVY17" s="376"/>
      <c r="GVZ17" s="377"/>
      <c r="GWA17" s="374"/>
      <c r="GWB17" s="375"/>
      <c r="GWC17" s="376"/>
      <c r="GWD17" s="377"/>
      <c r="GWE17" s="374"/>
      <c r="GWF17" s="375"/>
      <c r="GWG17" s="376"/>
      <c r="GWH17" s="377"/>
      <c r="GWI17" s="374"/>
      <c r="GWJ17" s="375"/>
      <c r="GWK17" s="376"/>
      <c r="GWL17" s="377"/>
      <c r="GWM17" s="374"/>
      <c r="GWN17" s="375"/>
      <c r="GWO17" s="376"/>
      <c r="GWP17" s="377"/>
      <c r="GWQ17" s="374"/>
      <c r="GWR17" s="375"/>
      <c r="GWS17" s="376"/>
      <c r="GWT17" s="377"/>
      <c r="GWU17" s="374"/>
      <c r="GWV17" s="375"/>
      <c r="GWW17" s="376"/>
      <c r="GWX17" s="377"/>
      <c r="GWY17" s="374"/>
      <c r="GWZ17" s="375"/>
      <c r="GXA17" s="376"/>
      <c r="GXB17" s="377"/>
      <c r="GXC17" s="374"/>
      <c r="GXD17" s="375"/>
      <c r="GXE17" s="376"/>
      <c r="GXF17" s="377"/>
      <c r="GXG17" s="374"/>
      <c r="GXH17" s="375"/>
      <c r="GXI17" s="376"/>
      <c r="GXJ17" s="377"/>
      <c r="GXK17" s="374"/>
      <c r="GXL17" s="375"/>
      <c r="GXM17" s="376"/>
      <c r="GXN17" s="377"/>
      <c r="GXO17" s="374"/>
      <c r="GXP17" s="375"/>
      <c r="GXQ17" s="376"/>
      <c r="GXR17" s="377"/>
      <c r="GXS17" s="374"/>
      <c r="GXT17" s="375"/>
      <c r="GXU17" s="376"/>
      <c r="GXV17" s="377"/>
      <c r="GXW17" s="374"/>
      <c r="GXX17" s="375"/>
      <c r="GXY17" s="376"/>
      <c r="GXZ17" s="377"/>
      <c r="GYA17" s="374"/>
      <c r="GYB17" s="375"/>
      <c r="GYC17" s="376"/>
      <c r="GYD17" s="377"/>
      <c r="GYE17" s="374"/>
      <c r="GYF17" s="375"/>
      <c r="GYG17" s="376"/>
      <c r="GYH17" s="377"/>
      <c r="GYI17" s="374"/>
      <c r="GYJ17" s="375"/>
      <c r="GYK17" s="376"/>
      <c r="GYL17" s="377"/>
      <c r="GYM17" s="374"/>
      <c r="GYN17" s="375"/>
      <c r="GYO17" s="376"/>
      <c r="GYP17" s="377"/>
      <c r="GYQ17" s="374"/>
      <c r="GYR17" s="375"/>
      <c r="GYS17" s="376"/>
      <c r="GYT17" s="377"/>
      <c r="GYU17" s="374"/>
      <c r="GYV17" s="375"/>
      <c r="GYW17" s="376"/>
      <c r="GYX17" s="377"/>
      <c r="GYY17" s="374"/>
      <c r="GYZ17" s="375"/>
      <c r="GZA17" s="376"/>
      <c r="GZB17" s="377"/>
      <c r="GZC17" s="374"/>
      <c r="GZD17" s="375"/>
      <c r="GZE17" s="376"/>
      <c r="GZF17" s="377"/>
      <c r="GZG17" s="374"/>
      <c r="GZH17" s="375"/>
      <c r="GZI17" s="376"/>
      <c r="GZJ17" s="377"/>
      <c r="GZK17" s="374"/>
      <c r="GZL17" s="375"/>
      <c r="GZM17" s="376"/>
      <c r="GZN17" s="377"/>
      <c r="GZO17" s="374"/>
      <c r="GZP17" s="375"/>
      <c r="GZQ17" s="376"/>
      <c r="GZR17" s="377"/>
      <c r="GZS17" s="374"/>
      <c r="GZT17" s="375"/>
      <c r="GZU17" s="376"/>
      <c r="GZV17" s="377"/>
      <c r="GZW17" s="374"/>
      <c r="GZX17" s="375"/>
      <c r="GZY17" s="376"/>
      <c r="GZZ17" s="377"/>
      <c r="HAA17" s="374"/>
      <c r="HAB17" s="375"/>
      <c r="HAC17" s="376"/>
      <c r="HAD17" s="377"/>
      <c r="HAE17" s="374"/>
      <c r="HAF17" s="375"/>
      <c r="HAG17" s="376"/>
      <c r="HAH17" s="377"/>
      <c r="HAI17" s="374"/>
      <c r="HAJ17" s="375"/>
      <c r="HAK17" s="376"/>
      <c r="HAL17" s="377"/>
      <c r="HAM17" s="374"/>
      <c r="HAN17" s="375"/>
      <c r="HAO17" s="376"/>
      <c r="HAP17" s="377"/>
      <c r="HAQ17" s="374"/>
      <c r="HAR17" s="375"/>
      <c r="HAS17" s="376"/>
      <c r="HAT17" s="377"/>
      <c r="HAU17" s="374"/>
      <c r="HAV17" s="375"/>
      <c r="HAW17" s="376"/>
      <c r="HAX17" s="377"/>
      <c r="HAY17" s="374"/>
      <c r="HAZ17" s="375"/>
      <c r="HBA17" s="376"/>
      <c r="HBB17" s="377"/>
      <c r="HBC17" s="374"/>
      <c r="HBD17" s="375"/>
      <c r="HBE17" s="376"/>
      <c r="HBF17" s="377"/>
      <c r="HBG17" s="374"/>
      <c r="HBH17" s="375"/>
      <c r="HBI17" s="376"/>
      <c r="HBJ17" s="377"/>
      <c r="HBK17" s="374"/>
      <c r="HBL17" s="375"/>
      <c r="HBM17" s="376"/>
      <c r="HBN17" s="377"/>
      <c r="HBO17" s="374"/>
      <c r="HBP17" s="375"/>
      <c r="HBQ17" s="376"/>
      <c r="HBR17" s="377"/>
      <c r="HBS17" s="374"/>
      <c r="HBT17" s="375"/>
      <c r="HBU17" s="376"/>
      <c r="HBV17" s="377"/>
      <c r="HBW17" s="374"/>
      <c r="HBX17" s="375"/>
      <c r="HBY17" s="376"/>
      <c r="HBZ17" s="377"/>
      <c r="HCA17" s="374"/>
      <c r="HCB17" s="375"/>
      <c r="HCC17" s="376"/>
      <c r="HCD17" s="377"/>
      <c r="HCE17" s="374"/>
      <c r="HCF17" s="375"/>
      <c r="HCG17" s="376"/>
      <c r="HCH17" s="377"/>
      <c r="HCI17" s="374"/>
      <c r="HCJ17" s="375"/>
      <c r="HCK17" s="376"/>
      <c r="HCL17" s="377"/>
      <c r="HCM17" s="374"/>
      <c r="HCN17" s="375"/>
      <c r="HCO17" s="376"/>
      <c r="HCP17" s="377"/>
      <c r="HCQ17" s="374"/>
      <c r="HCR17" s="375"/>
      <c r="HCS17" s="376"/>
      <c r="HCT17" s="377"/>
      <c r="HCU17" s="374"/>
      <c r="HCV17" s="375"/>
      <c r="HCW17" s="376"/>
      <c r="HCX17" s="377"/>
      <c r="HCY17" s="374"/>
      <c r="HCZ17" s="375"/>
      <c r="HDA17" s="376"/>
      <c r="HDB17" s="377"/>
      <c r="HDC17" s="374"/>
      <c r="HDD17" s="375"/>
      <c r="HDE17" s="376"/>
      <c r="HDF17" s="377"/>
      <c r="HDG17" s="374"/>
      <c r="HDH17" s="375"/>
      <c r="HDI17" s="376"/>
      <c r="HDJ17" s="377"/>
      <c r="HDK17" s="374"/>
      <c r="HDL17" s="375"/>
      <c r="HDM17" s="376"/>
      <c r="HDN17" s="377"/>
      <c r="HDO17" s="374"/>
      <c r="HDP17" s="375"/>
      <c r="HDQ17" s="376"/>
      <c r="HDR17" s="377"/>
      <c r="HDS17" s="374"/>
      <c r="HDT17" s="375"/>
      <c r="HDU17" s="376"/>
      <c r="HDV17" s="377"/>
      <c r="HDW17" s="374"/>
      <c r="HDX17" s="375"/>
      <c r="HDY17" s="376"/>
      <c r="HDZ17" s="377"/>
      <c r="HEA17" s="374"/>
      <c r="HEB17" s="375"/>
      <c r="HEC17" s="376"/>
      <c r="HED17" s="377"/>
      <c r="HEE17" s="374"/>
      <c r="HEF17" s="375"/>
      <c r="HEG17" s="376"/>
      <c r="HEH17" s="377"/>
      <c r="HEI17" s="374"/>
      <c r="HEJ17" s="375"/>
      <c r="HEK17" s="376"/>
      <c r="HEL17" s="377"/>
      <c r="HEM17" s="374"/>
      <c r="HEN17" s="375"/>
      <c r="HEO17" s="376"/>
      <c r="HEP17" s="377"/>
      <c r="HEQ17" s="374"/>
      <c r="HER17" s="375"/>
      <c r="HES17" s="376"/>
      <c r="HET17" s="377"/>
      <c r="HEU17" s="374"/>
      <c r="HEV17" s="375"/>
      <c r="HEW17" s="376"/>
      <c r="HEX17" s="377"/>
      <c r="HEY17" s="374"/>
      <c r="HEZ17" s="375"/>
      <c r="HFA17" s="376"/>
      <c r="HFB17" s="377"/>
      <c r="HFC17" s="374"/>
      <c r="HFD17" s="375"/>
      <c r="HFE17" s="376"/>
      <c r="HFF17" s="377"/>
      <c r="HFG17" s="374"/>
      <c r="HFH17" s="375"/>
      <c r="HFI17" s="376"/>
      <c r="HFJ17" s="377"/>
      <c r="HFK17" s="374"/>
      <c r="HFL17" s="375"/>
      <c r="HFM17" s="376"/>
      <c r="HFN17" s="377"/>
      <c r="HFO17" s="374"/>
      <c r="HFP17" s="375"/>
      <c r="HFQ17" s="376"/>
      <c r="HFR17" s="377"/>
      <c r="HFS17" s="374"/>
      <c r="HFT17" s="375"/>
      <c r="HFU17" s="376"/>
      <c r="HFV17" s="377"/>
      <c r="HFW17" s="374"/>
      <c r="HFX17" s="375"/>
      <c r="HFY17" s="376"/>
      <c r="HFZ17" s="377"/>
      <c r="HGA17" s="374"/>
      <c r="HGB17" s="375"/>
      <c r="HGC17" s="376"/>
      <c r="HGD17" s="377"/>
      <c r="HGE17" s="374"/>
      <c r="HGF17" s="375"/>
      <c r="HGG17" s="376"/>
      <c r="HGH17" s="377"/>
      <c r="HGI17" s="374"/>
      <c r="HGJ17" s="375"/>
      <c r="HGK17" s="376"/>
      <c r="HGL17" s="377"/>
      <c r="HGM17" s="374"/>
      <c r="HGN17" s="375"/>
      <c r="HGO17" s="376"/>
      <c r="HGP17" s="377"/>
      <c r="HGQ17" s="374"/>
      <c r="HGR17" s="375"/>
      <c r="HGS17" s="376"/>
      <c r="HGT17" s="377"/>
      <c r="HGU17" s="374"/>
      <c r="HGV17" s="375"/>
      <c r="HGW17" s="376"/>
      <c r="HGX17" s="377"/>
      <c r="HGY17" s="374"/>
      <c r="HGZ17" s="375"/>
      <c r="HHA17" s="376"/>
      <c r="HHB17" s="377"/>
      <c r="HHC17" s="374"/>
      <c r="HHD17" s="375"/>
      <c r="HHE17" s="376"/>
      <c r="HHF17" s="377"/>
      <c r="HHG17" s="374"/>
      <c r="HHH17" s="375"/>
      <c r="HHI17" s="376"/>
      <c r="HHJ17" s="377"/>
      <c r="HHK17" s="374"/>
      <c r="HHL17" s="375"/>
      <c r="HHM17" s="376"/>
      <c r="HHN17" s="377"/>
      <c r="HHO17" s="374"/>
      <c r="HHP17" s="375"/>
      <c r="HHQ17" s="376"/>
      <c r="HHR17" s="377"/>
      <c r="HHS17" s="374"/>
      <c r="HHT17" s="375"/>
      <c r="HHU17" s="376"/>
      <c r="HHV17" s="377"/>
      <c r="HHW17" s="374"/>
      <c r="HHX17" s="375"/>
      <c r="HHY17" s="376"/>
      <c r="HHZ17" s="377"/>
      <c r="HIA17" s="374"/>
      <c r="HIB17" s="375"/>
      <c r="HIC17" s="376"/>
      <c r="HID17" s="377"/>
      <c r="HIE17" s="374"/>
      <c r="HIF17" s="375"/>
      <c r="HIG17" s="376"/>
      <c r="HIH17" s="377"/>
      <c r="HII17" s="374"/>
      <c r="HIJ17" s="375"/>
      <c r="HIK17" s="376"/>
      <c r="HIL17" s="377"/>
      <c r="HIM17" s="374"/>
      <c r="HIN17" s="375"/>
      <c r="HIO17" s="376"/>
      <c r="HIP17" s="377"/>
      <c r="HIQ17" s="374"/>
      <c r="HIR17" s="375"/>
      <c r="HIS17" s="376"/>
      <c r="HIT17" s="377"/>
      <c r="HIU17" s="374"/>
      <c r="HIV17" s="375"/>
      <c r="HIW17" s="376"/>
      <c r="HIX17" s="377"/>
      <c r="HIY17" s="374"/>
      <c r="HIZ17" s="375"/>
      <c r="HJA17" s="376"/>
      <c r="HJB17" s="377"/>
      <c r="HJC17" s="374"/>
      <c r="HJD17" s="375"/>
      <c r="HJE17" s="376"/>
      <c r="HJF17" s="377"/>
      <c r="HJG17" s="374"/>
      <c r="HJH17" s="375"/>
      <c r="HJI17" s="376"/>
      <c r="HJJ17" s="377"/>
      <c r="HJK17" s="374"/>
      <c r="HJL17" s="375"/>
      <c r="HJM17" s="376"/>
      <c r="HJN17" s="377"/>
      <c r="HJO17" s="374"/>
      <c r="HJP17" s="375"/>
      <c r="HJQ17" s="376"/>
      <c r="HJR17" s="377"/>
      <c r="HJS17" s="374"/>
      <c r="HJT17" s="375"/>
      <c r="HJU17" s="376"/>
      <c r="HJV17" s="377"/>
      <c r="HJW17" s="374"/>
      <c r="HJX17" s="375"/>
      <c r="HJY17" s="376"/>
      <c r="HJZ17" s="377"/>
      <c r="HKA17" s="374"/>
      <c r="HKB17" s="375"/>
      <c r="HKC17" s="376"/>
      <c r="HKD17" s="377"/>
      <c r="HKE17" s="374"/>
      <c r="HKF17" s="375"/>
      <c r="HKG17" s="376"/>
      <c r="HKH17" s="377"/>
      <c r="HKI17" s="374"/>
      <c r="HKJ17" s="375"/>
      <c r="HKK17" s="376"/>
      <c r="HKL17" s="377"/>
      <c r="HKM17" s="374"/>
      <c r="HKN17" s="375"/>
      <c r="HKO17" s="376"/>
      <c r="HKP17" s="377"/>
      <c r="HKQ17" s="374"/>
      <c r="HKR17" s="375"/>
      <c r="HKS17" s="376"/>
      <c r="HKT17" s="377"/>
      <c r="HKU17" s="374"/>
      <c r="HKV17" s="375"/>
      <c r="HKW17" s="376"/>
      <c r="HKX17" s="377"/>
      <c r="HKY17" s="374"/>
      <c r="HKZ17" s="375"/>
      <c r="HLA17" s="376"/>
      <c r="HLB17" s="377"/>
      <c r="HLC17" s="374"/>
      <c r="HLD17" s="375"/>
      <c r="HLE17" s="376"/>
      <c r="HLF17" s="377"/>
      <c r="HLG17" s="374"/>
      <c r="HLH17" s="375"/>
      <c r="HLI17" s="376"/>
      <c r="HLJ17" s="377"/>
      <c r="HLK17" s="374"/>
      <c r="HLL17" s="375"/>
      <c r="HLM17" s="376"/>
      <c r="HLN17" s="377"/>
      <c r="HLO17" s="374"/>
      <c r="HLP17" s="375"/>
      <c r="HLQ17" s="376"/>
      <c r="HLR17" s="377"/>
      <c r="HLS17" s="374"/>
      <c r="HLT17" s="375"/>
      <c r="HLU17" s="376"/>
      <c r="HLV17" s="377"/>
      <c r="HLW17" s="374"/>
      <c r="HLX17" s="375"/>
      <c r="HLY17" s="376"/>
      <c r="HLZ17" s="377"/>
      <c r="HMA17" s="374"/>
      <c r="HMB17" s="375"/>
      <c r="HMC17" s="376"/>
      <c r="HMD17" s="377"/>
      <c r="HME17" s="374"/>
      <c r="HMF17" s="375"/>
      <c r="HMG17" s="376"/>
      <c r="HMH17" s="377"/>
      <c r="HMI17" s="374"/>
      <c r="HMJ17" s="375"/>
      <c r="HMK17" s="376"/>
      <c r="HML17" s="377"/>
      <c r="HMM17" s="374"/>
      <c r="HMN17" s="375"/>
      <c r="HMO17" s="376"/>
      <c r="HMP17" s="377"/>
      <c r="HMQ17" s="374"/>
      <c r="HMR17" s="375"/>
      <c r="HMS17" s="376"/>
      <c r="HMT17" s="377"/>
      <c r="HMU17" s="374"/>
      <c r="HMV17" s="375"/>
      <c r="HMW17" s="376"/>
      <c r="HMX17" s="377"/>
      <c r="HMY17" s="374"/>
      <c r="HMZ17" s="375"/>
      <c r="HNA17" s="376"/>
      <c r="HNB17" s="377"/>
      <c r="HNC17" s="374"/>
      <c r="HND17" s="375"/>
      <c r="HNE17" s="376"/>
      <c r="HNF17" s="377"/>
      <c r="HNG17" s="374"/>
      <c r="HNH17" s="375"/>
      <c r="HNI17" s="376"/>
      <c r="HNJ17" s="377"/>
      <c r="HNK17" s="374"/>
      <c r="HNL17" s="375"/>
      <c r="HNM17" s="376"/>
      <c r="HNN17" s="377"/>
      <c r="HNO17" s="374"/>
      <c r="HNP17" s="375"/>
      <c r="HNQ17" s="376"/>
      <c r="HNR17" s="377"/>
      <c r="HNS17" s="374"/>
      <c r="HNT17" s="375"/>
      <c r="HNU17" s="376"/>
      <c r="HNV17" s="377"/>
      <c r="HNW17" s="374"/>
      <c r="HNX17" s="375"/>
      <c r="HNY17" s="376"/>
      <c r="HNZ17" s="377"/>
      <c r="HOA17" s="374"/>
      <c r="HOB17" s="375"/>
      <c r="HOC17" s="376"/>
      <c r="HOD17" s="377"/>
      <c r="HOE17" s="374"/>
      <c r="HOF17" s="375"/>
      <c r="HOG17" s="376"/>
      <c r="HOH17" s="377"/>
      <c r="HOI17" s="374"/>
      <c r="HOJ17" s="375"/>
      <c r="HOK17" s="376"/>
      <c r="HOL17" s="377"/>
      <c r="HOM17" s="374"/>
      <c r="HON17" s="375"/>
      <c r="HOO17" s="376"/>
      <c r="HOP17" s="377"/>
      <c r="HOQ17" s="374"/>
      <c r="HOR17" s="375"/>
      <c r="HOS17" s="376"/>
      <c r="HOT17" s="377"/>
      <c r="HOU17" s="374"/>
      <c r="HOV17" s="375"/>
      <c r="HOW17" s="376"/>
      <c r="HOX17" s="377"/>
      <c r="HOY17" s="374"/>
      <c r="HOZ17" s="375"/>
      <c r="HPA17" s="376"/>
      <c r="HPB17" s="377"/>
      <c r="HPC17" s="374"/>
      <c r="HPD17" s="375"/>
      <c r="HPE17" s="376"/>
      <c r="HPF17" s="377"/>
      <c r="HPG17" s="374"/>
      <c r="HPH17" s="375"/>
      <c r="HPI17" s="376"/>
      <c r="HPJ17" s="377"/>
      <c r="HPK17" s="374"/>
      <c r="HPL17" s="375"/>
      <c r="HPM17" s="376"/>
      <c r="HPN17" s="377"/>
      <c r="HPO17" s="374"/>
      <c r="HPP17" s="375"/>
      <c r="HPQ17" s="376"/>
      <c r="HPR17" s="377"/>
      <c r="HPS17" s="374"/>
      <c r="HPT17" s="375"/>
      <c r="HPU17" s="376"/>
      <c r="HPV17" s="377"/>
      <c r="HPW17" s="374"/>
      <c r="HPX17" s="375"/>
      <c r="HPY17" s="376"/>
      <c r="HPZ17" s="377"/>
      <c r="HQA17" s="374"/>
      <c r="HQB17" s="375"/>
      <c r="HQC17" s="376"/>
      <c r="HQD17" s="377"/>
      <c r="HQE17" s="374"/>
      <c r="HQF17" s="375"/>
      <c r="HQG17" s="376"/>
      <c r="HQH17" s="377"/>
      <c r="HQI17" s="374"/>
      <c r="HQJ17" s="375"/>
      <c r="HQK17" s="376"/>
      <c r="HQL17" s="377"/>
      <c r="HQM17" s="374"/>
      <c r="HQN17" s="375"/>
      <c r="HQO17" s="376"/>
      <c r="HQP17" s="377"/>
      <c r="HQQ17" s="374"/>
      <c r="HQR17" s="375"/>
      <c r="HQS17" s="376"/>
      <c r="HQT17" s="377"/>
      <c r="HQU17" s="374"/>
      <c r="HQV17" s="375"/>
      <c r="HQW17" s="376"/>
      <c r="HQX17" s="377"/>
      <c r="HQY17" s="374"/>
      <c r="HQZ17" s="375"/>
      <c r="HRA17" s="376"/>
      <c r="HRB17" s="377"/>
      <c r="HRC17" s="374"/>
      <c r="HRD17" s="375"/>
      <c r="HRE17" s="376"/>
      <c r="HRF17" s="377"/>
      <c r="HRG17" s="374"/>
      <c r="HRH17" s="375"/>
      <c r="HRI17" s="376"/>
      <c r="HRJ17" s="377"/>
      <c r="HRK17" s="374"/>
      <c r="HRL17" s="375"/>
      <c r="HRM17" s="376"/>
      <c r="HRN17" s="377"/>
      <c r="HRO17" s="374"/>
      <c r="HRP17" s="375"/>
      <c r="HRQ17" s="376"/>
      <c r="HRR17" s="377"/>
      <c r="HRS17" s="374"/>
      <c r="HRT17" s="375"/>
      <c r="HRU17" s="376"/>
      <c r="HRV17" s="377"/>
      <c r="HRW17" s="374"/>
      <c r="HRX17" s="375"/>
      <c r="HRY17" s="376"/>
      <c r="HRZ17" s="377"/>
      <c r="HSA17" s="374"/>
      <c r="HSB17" s="375"/>
      <c r="HSC17" s="376"/>
      <c r="HSD17" s="377"/>
      <c r="HSE17" s="374"/>
      <c r="HSF17" s="375"/>
      <c r="HSG17" s="376"/>
      <c r="HSH17" s="377"/>
      <c r="HSI17" s="374"/>
      <c r="HSJ17" s="375"/>
      <c r="HSK17" s="376"/>
      <c r="HSL17" s="377"/>
      <c r="HSM17" s="374"/>
      <c r="HSN17" s="375"/>
      <c r="HSO17" s="376"/>
      <c r="HSP17" s="377"/>
      <c r="HSQ17" s="374"/>
      <c r="HSR17" s="375"/>
      <c r="HSS17" s="376"/>
      <c r="HST17" s="377"/>
      <c r="HSU17" s="374"/>
      <c r="HSV17" s="375"/>
      <c r="HSW17" s="376"/>
      <c r="HSX17" s="377"/>
      <c r="HSY17" s="374"/>
      <c r="HSZ17" s="375"/>
      <c r="HTA17" s="376"/>
      <c r="HTB17" s="377"/>
      <c r="HTC17" s="374"/>
      <c r="HTD17" s="375"/>
      <c r="HTE17" s="376"/>
      <c r="HTF17" s="377"/>
      <c r="HTG17" s="374"/>
      <c r="HTH17" s="375"/>
      <c r="HTI17" s="376"/>
      <c r="HTJ17" s="377"/>
      <c r="HTK17" s="374"/>
      <c r="HTL17" s="375"/>
      <c r="HTM17" s="376"/>
      <c r="HTN17" s="377"/>
      <c r="HTO17" s="374"/>
      <c r="HTP17" s="375"/>
      <c r="HTQ17" s="376"/>
      <c r="HTR17" s="377"/>
      <c r="HTS17" s="374"/>
      <c r="HTT17" s="375"/>
      <c r="HTU17" s="376"/>
      <c r="HTV17" s="377"/>
      <c r="HTW17" s="374"/>
      <c r="HTX17" s="375"/>
      <c r="HTY17" s="376"/>
      <c r="HTZ17" s="377"/>
      <c r="HUA17" s="374"/>
      <c r="HUB17" s="375"/>
      <c r="HUC17" s="376"/>
      <c r="HUD17" s="377"/>
      <c r="HUE17" s="374"/>
      <c r="HUF17" s="375"/>
      <c r="HUG17" s="376"/>
      <c r="HUH17" s="377"/>
      <c r="HUI17" s="374"/>
      <c r="HUJ17" s="375"/>
      <c r="HUK17" s="376"/>
      <c r="HUL17" s="377"/>
      <c r="HUM17" s="374"/>
      <c r="HUN17" s="375"/>
      <c r="HUO17" s="376"/>
      <c r="HUP17" s="377"/>
      <c r="HUQ17" s="374"/>
      <c r="HUR17" s="375"/>
      <c r="HUS17" s="376"/>
      <c r="HUT17" s="377"/>
      <c r="HUU17" s="374"/>
      <c r="HUV17" s="375"/>
      <c r="HUW17" s="376"/>
      <c r="HUX17" s="377"/>
      <c r="HUY17" s="374"/>
      <c r="HUZ17" s="375"/>
      <c r="HVA17" s="376"/>
      <c r="HVB17" s="377"/>
      <c r="HVC17" s="374"/>
      <c r="HVD17" s="375"/>
      <c r="HVE17" s="376"/>
      <c r="HVF17" s="377"/>
      <c r="HVG17" s="374"/>
      <c r="HVH17" s="375"/>
      <c r="HVI17" s="376"/>
      <c r="HVJ17" s="377"/>
      <c r="HVK17" s="374"/>
      <c r="HVL17" s="375"/>
      <c r="HVM17" s="376"/>
      <c r="HVN17" s="377"/>
      <c r="HVO17" s="374"/>
      <c r="HVP17" s="375"/>
      <c r="HVQ17" s="376"/>
      <c r="HVR17" s="377"/>
      <c r="HVS17" s="374"/>
      <c r="HVT17" s="375"/>
      <c r="HVU17" s="376"/>
      <c r="HVV17" s="377"/>
      <c r="HVW17" s="374"/>
      <c r="HVX17" s="375"/>
      <c r="HVY17" s="376"/>
      <c r="HVZ17" s="377"/>
      <c r="HWA17" s="374"/>
      <c r="HWB17" s="375"/>
      <c r="HWC17" s="376"/>
      <c r="HWD17" s="377"/>
      <c r="HWE17" s="374"/>
      <c r="HWF17" s="375"/>
      <c r="HWG17" s="376"/>
      <c r="HWH17" s="377"/>
      <c r="HWI17" s="374"/>
      <c r="HWJ17" s="375"/>
      <c r="HWK17" s="376"/>
      <c r="HWL17" s="377"/>
      <c r="HWM17" s="374"/>
      <c r="HWN17" s="375"/>
      <c r="HWO17" s="376"/>
      <c r="HWP17" s="377"/>
      <c r="HWQ17" s="374"/>
      <c r="HWR17" s="375"/>
      <c r="HWS17" s="376"/>
      <c r="HWT17" s="377"/>
      <c r="HWU17" s="374"/>
      <c r="HWV17" s="375"/>
      <c r="HWW17" s="376"/>
      <c r="HWX17" s="377"/>
      <c r="HWY17" s="374"/>
      <c r="HWZ17" s="375"/>
      <c r="HXA17" s="376"/>
      <c r="HXB17" s="377"/>
      <c r="HXC17" s="374"/>
      <c r="HXD17" s="375"/>
      <c r="HXE17" s="376"/>
      <c r="HXF17" s="377"/>
      <c r="HXG17" s="374"/>
      <c r="HXH17" s="375"/>
      <c r="HXI17" s="376"/>
      <c r="HXJ17" s="377"/>
      <c r="HXK17" s="374"/>
      <c r="HXL17" s="375"/>
      <c r="HXM17" s="376"/>
      <c r="HXN17" s="377"/>
      <c r="HXO17" s="374"/>
      <c r="HXP17" s="375"/>
      <c r="HXQ17" s="376"/>
      <c r="HXR17" s="377"/>
      <c r="HXS17" s="374"/>
      <c r="HXT17" s="375"/>
      <c r="HXU17" s="376"/>
      <c r="HXV17" s="377"/>
      <c r="HXW17" s="374"/>
      <c r="HXX17" s="375"/>
      <c r="HXY17" s="376"/>
      <c r="HXZ17" s="377"/>
      <c r="HYA17" s="374"/>
      <c r="HYB17" s="375"/>
      <c r="HYC17" s="376"/>
      <c r="HYD17" s="377"/>
      <c r="HYE17" s="374"/>
      <c r="HYF17" s="375"/>
      <c r="HYG17" s="376"/>
      <c r="HYH17" s="377"/>
      <c r="HYI17" s="374"/>
      <c r="HYJ17" s="375"/>
      <c r="HYK17" s="376"/>
      <c r="HYL17" s="377"/>
      <c r="HYM17" s="374"/>
      <c r="HYN17" s="375"/>
      <c r="HYO17" s="376"/>
      <c r="HYP17" s="377"/>
      <c r="HYQ17" s="374"/>
      <c r="HYR17" s="375"/>
      <c r="HYS17" s="376"/>
      <c r="HYT17" s="377"/>
      <c r="HYU17" s="374"/>
      <c r="HYV17" s="375"/>
      <c r="HYW17" s="376"/>
      <c r="HYX17" s="377"/>
      <c r="HYY17" s="374"/>
      <c r="HYZ17" s="375"/>
      <c r="HZA17" s="376"/>
      <c r="HZB17" s="377"/>
      <c r="HZC17" s="374"/>
      <c r="HZD17" s="375"/>
      <c r="HZE17" s="376"/>
      <c r="HZF17" s="377"/>
      <c r="HZG17" s="374"/>
      <c r="HZH17" s="375"/>
      <c r="HZI17" s="376"/>
      <c r="HZJ17" s="377"/>
      <c r="HZK17" s="374"/>
      <c r="HZL17" s="375"/>
      <c r="HZM17" s="376"/>
      <c r="HZN17" s="377"/>
      <c r="HZO17" s="374"/>
      <c r="HZP17" s="375"/>
      <c r="HZQ17" s="376"/>
      <c r="HZR17" s="377"/>
      <c r="HZS17" s="374"/>
      <c r="HZT17" s="375"/>
      <c r="HZU17" s="376"/>
      <c r="HZV17" s="377"/>
      <c r="HZW17" s="374"/>
      <c r="HZX17" s="375"/>
      <c r="HZY17" s="376"/>
      <c r="HZZ17" s="377"/>
      <c r="IAA17" s="374"/>
      <c r="IAB17" s="375"/>
      <c r="IAC17" s="376"/>
      <c r="IAD17" s="377"/>
      <c r="IAE17" s="374"/>
      <c r="IAF17" s="375"/>
      <c r="IAG17" s="376"/>
      <c r="IAH17" s="377"/>
      <c r="IAI17" s="374"/>
      <c r="IAJ17" s="375"/>
      <c r="IAK17" s="376"/>
      <c r="IAL17" s="377"/>
      <c r="IAM17" s="374"/>
      <c r="IAN17" s="375"/>
      <c r="IAO17" s="376"/>
      <c r="IAP17" s="377"/>
      <c r="IAQ17" s="374"/>
      <c r="IAR17" s="375"/>
      <c r="IAS17" s="376"/>
      <c r="IAT17" s="377"/>
      <c r="IAU17" s="374"/>
      <c r="IAV17" s="375"/>
      <c r="IAW17" s="376"/>
      <c r="IAX17" s="377"/>
      <c r="IAY17" s="374"/>
      <c r="IAZ17" s="375"/>
      <c r="IBA17" s="376"/>
      <c r="IBB17" s="377"/>
      <c r="IBC17" s="374"/>
      <c r="IBD17" s="375"/>
      <c r="IBE17" s="376"/>
      <c r="IBF17" s="377"/>
      <c r="IBG17" s="374"/>
      <c r="IBH17" s="375"/>
      <c r="IBI17" s="376"/>
      <c r="IBJ17" s="377"/>
      <c r="IBK17" s="374"/>
      <c r="IBL17" s="375"/>
      <c r="IBM17" s="376"/>
      <c r="IBN17" s="377"/>
      <c r="IBO17" s="374"/>
      <c r="IBP17" s="375"/>
      <c r="IBQ17" s="376"/>
      <c r="IBR17" s="377"/>
      <c r="IBS17" s="374"/>
      <c r="IBT17" s="375"/>
      <c r="IBU17" s="376"/>
      <c r="IBV17" s="377"/>
      <c r="IBW17" s="374"/>
      <c r="IBX17" s="375"/>
      <c r="IBY17" s="376"/>
      <c r="IBZ17" s="377"/>
      <c r="ICA17" s="374"/>
      <c r="ICB17" s="375"/>
      <c r="ICC17" s="376"/>
      <c r="ICD17" s="377"/>
      <c r="ICE17" s="374"/>
      <c r="ICF17" s="375"/>
      <c r="ICG17" s="376"/>
      <c r="ICH17" s="377"/>
      <c r="ICI17" s="374"/>
      <c r="ICJ17" s="375"/>
      <c r="ICK17" s="376"/>
      <c r="ICL17" s="377"/>
      <c r="ICM17" s="374"/>
      <c r="ICN17" s="375"/>
      <c r="ICO17" s="376"/>
      <c r="ICP17" s="377"/>
      <c r="ICQ17" s="374"/>
      <c r="ICR17" s="375"/>
      <c r="ICS17" s="376"/>
      <c r="ICT17" s="377"/>
      <c r="ICU17" s="374"/>
      <c r="ICV17" s="375"/>
      <c r="ICW17" s="376"/>
      <c r="ICX17" s="377"/>
      <c r="ICY17" s="374"/>
      <c r="ICZ17" s="375"/>
      <c r="IDA17" s="376"/>
      <c r="IDB17" s="377"/>
      <c r="IDC17" s="374"/>
      <c r="IDD17" s="375"/>
      <c r="IDE17" s="376"/>
      <c r="IDF17" s="377"/>
      <c r="IDG17" s="374"/>
      <c r="IDH17" s="375"/>
      <c r="IDI17" s="376"/>
      <c r="IDJ17" s="377"/>
      <c r="IDK17" s="374"/>
      <c r="IDL17" s="375"/>
      <c r="IDM17" s="376"/>
      <c r="IDN17" s="377"/>
      <c r="IDO17" s="374"/>
      <c r="IDP17" s="375"/>
      <c r="IDQ17" s="376"/>
      <c r="IDR17" s="377"/>
      <c r="IDS17" s="374"/>
      <c r="IDT17" s="375"/>
      <c r="IDU17" s="376"/>
      <c r="IDV17" s="377"/>
      <c r="IDW17" s="374"/>
      <c r="IDX17" s="375"/>
      <c r="IDY17" s="376"/>
      <c r="IDZ17" s="377"/>
      <c r="IEA17" s="374"/>
      <c r="IEB17" s="375"/>
      <c r="IEC17" s="376"/>
      <c r="IED17" s="377"/>
      <c r="IEE17" s="374"/>
      <c r="IEF17" s="375"/>
      <c r="IEG17" s="376"/>
      <c r="IEH17" s="377"/>
      <c r="IEI17" s="374"/>
      <c r="IEJ17" s="375"/>
      <c r="IEK17" s="376"/>
      <c r="IEL17" s="377"/>
      <c r="IEM17" s="374"/>
      <c r="IEN17" s="375"/>
      <c r="IEO17" s="376"/>
      <c r="IEP17" s="377"/>
      <c r="IEQ17" s="374"/>
      <c r="IER17" s="375"/>
      <c r="IES17" s="376"/>
      <c r="IET17" s="377"/>
      <c r="IEU17" s="374"/>
      <c r="IEV17" s="375"/>
      <c r="IEW17" s="376"/>
      <c r="IEX17" s="377"/>
      <c r="IEY17" s="374"/>
      <c r="IEZ17" s="375"/>
      <c r="IFA17" s="376"/>
      <c r="IFB17" s="377"/>
      <c r="IFC17" s="374"/>
      <c r="IFD17" s="375"/>
      <c r="IFE17" s="376"/>
      <c r="IFF17" s="377"/>
      <c r="IFG17" s="374"/>
      <c r="IFH17" s="375"/>
      <c r="IFI17" s="376"/>
      <c r="IFJ17" s="377"/>
      <c r="IFK17" s="374"/>
      <c r="IFL17" s="375"/>
      <c r="IFM17" s="376"/>
      <c r="IFN17" s="377"/>
      <c r="IFO17" s="374"/>
      <c r="IFP17" s="375"/>
      <c r="IFQ17" s="376"/>
      <c r="IFR17" s="377"/>
      <c r="IFS17" s="374"/>
      <c r="IFT17" s="375"/>
      <c r="IFU17" s="376"/>
      <c r="IFV17" s="377"/>
      <c r="IFW17" s="374"/>
      <c r="IFX17" s="375"/>
      <c r="IFY17" s="376"/>
      <c r="IFZ17" s="377"/>
      <c r="IGA17" s="374"/>
      <c r="IGB17" s="375"/>
      <c r="IGC17" s="376"/>
      <c r="IGD17" s="377"/>
      <c r="IGE17" s="374"/>
      <c r="IGF17" s="375"/>
      <c r="IGG17" s="376"/>
      <c r="IGH17" s="377"/>
      <c r="IGI17" s="374"/>
      <c r="IGJ17" s="375"/>
      <c r="IGK17" s="376"/>
      <c r="IGL17" s="377"/>
      <c r="IGM17" s="374"/>
      <c r="IGN17" s="375"/>
      <c r="IGO17" s="376"/>
      <c r="IGP17" s="377"/>
      <c r="IGQ17" s="374"/>
      <c r="IGR17" s="375"/>
      <c r="IGS17" s="376"/>
      <c r="IGT17" s="377"/>
      <c r="IGU17" s="374"/>
      <c r="IGV17" s="375"/>
      <c r="IGW17" s="376"/>
      <c r="IGX17" s="377"/>
      <c r="IGY17" s="374"/>
      <c r="IGZ17" s="375"/>
      <c r="IHA17" s="376"/>
      <c r="IHB17" s="377"/>
      <c r="IHC17" s="374"/>
      <c r="IHD17" s="375"/>
      <c r="IHE17" s="376"/>
      <c r="IHF17" s="377"/>
      <c r="IHG17" s="374"/>
      <c r="IHH17" s="375"/>
      <c r="IHI17" s="376"/>
      <c r="IHJ17" s="377"/>
      <c r="IHK17" s="374"/>
      <c r="IHL17" s="375"/>
      <c r="IHM17" s="376"/>
      <c r="IHN17" s="377"/>
      <c r="IHO17" s="374"/>
      <c r="IHP17" s="375"/>
      <c r="IHQ17" s="376"/>
      <c r="IHR17" s="377"/>
      <c r="IHS17" s="374"/>
      <c r="IHT17" s="375"/>
      <c r="IHU17" s="376"/>
      <c r="IHV17" s="377"/>
      <c r="IHW17" s="374"/>
      <c r="IHX17" s="375"/>
      <c r="IHY17" s="376"/>
      <c r="IHZ17" s="377"/>
      <c r="IIA17" s="374"/>
      <c r="IIB17" s="375"/>
      <c r="IIC17" s="376"/>
      <c r="IID17" s="377"/>
      <c r="IIE17" s="374"/>
      <c r="IIF17" s="375"/>
      <c r="IIG17" s="376"/>
      <c r="IIH17" s="377"/>
      <c r="III17" s="374"/>
      <c r="IIJ17" s="375"/>
      <c r="IIK17" s="376"/>
      <c r="IIL17" s="377"/>
      <c r="IIM17" s="374"/>
      <c r="IIN17" s="375"/>
      <c r="IIO17" s="376"/>
      <c r="IIP17" s="377"/>
      <c r="IIQ17" s="374"/>
      <c r="IIR17" s="375"/>
      <c r="IIS17" s="376"/>
      <c r="IIT17" s="377"/>
      <c r="IIU17" s="374"/>
      <c r="IIV17" s="375"/>
      <c r="IIW17" s="376"/>
      <c r="IIX17" s="377"/>
      <c r="IIY17" s="374"/>
      <c r="IIZ17" s="375"/>
      <c r="IJA17" s="376"/>
      <c r="IJB17" s="377"/>
      <c r="IJC17" s="374"/>
      <c r="IJD17" s="375"/>
      <c r="IJE17" s="376"/>
      <c r="IJF17" s="377"/>
      <c r="IJG17" s="374"/>
      <c r="IJH17" s="375"/>
      <c r="IJI17" s="376"/>
      <c r="IJJ17" s="377"/>
      <c r="IJK17" s="374"/>
      <c r="IJL17" s="375"/>
      <c r="IJM17" s="376"/>
      <c r="IJN17" s="377"/>
      <c r="IJO17" s="374"/>
      <c r="IJP17" s="375"/>
      <c r="IJQ17" s="376"/>
      <c r="IJR17" s="377"/>
      <c r="IJS17" s="374"/>
      <c r="IJT17" s="375"/>
      <c r="IJU17" s="376"/>
      <c r="IJV17" s="377"/>
      <c r="IJW17" s="374"/>
      <c r="IJX17" s="375"/>
      <c r="IJY17" s="376"/>
      <c r="IJZ17" s="377"/>
      <c r="IKA17" s="374"/>
      <c r="IKB17" s="375"/>
      <c r="IKC17" s="376"/>
      <c r="IKD17" s="377"/>
      <c r="IKE17" s="374"/>
      <c r="IKF17" s="375"/>
      <c r="IKG17" s="376"/>
      <c r="IKH17" s="377"/>
      <c r="IKI17" s="374"/>
      <c r="IKJ17" s="375"/>
      <c r="IKK17" s="376"/>
      <c r="IKL17" s="377"/>
      <c r="IKM17" s="374"/>
      <c r="IKN17" s="375"/>
      <c r="IKO17" s="376"/>
      <c r="IKP17" s="377"/>
      <c r="IKQ17" s="374"/>
      <c r="IKR17" s="375"/>
      <c r="IKS17" s="376"/>
      <c r="IKT17" s="377"/>
      <c r="IKU17" s="374"/>
      <c r="IKV17" s="375"/>
      <c r="IKW17" s="376"/>
      <c r="IKX17" s="377"/>
      <c r="IKY17" s="374"/>
      <c r="IKZ17" s="375"/>
      <c r="ILA17" s="376"/>
      <c r="ILB17" s="377"/>
      <c r="ILC17" s="374"/>
      <c r="ILD17" s="375"/>
      <c r="ILE17" s="376"/>
      <c r="ILF17" s="377"/>
      <c r="ILG17" s="374"/>
      <c r="ILH17" s="375"/>
      <c r="ILI17" s="376"/>
      <c r="ILJ17" s="377"/>
      <c r="ILK17" s="374"/>
      <c r="ILL17" s="375"/>
      <c r="ILM17" s="376"/>
      <c r="ILN17" s="377"/>
      <c r="ILO17" s="374"/>
      <c r="ILP17" s="375"/>
      <c r="ILQ17" s="376"/>
      <c r="ILR17" s="377"/>
      <c r="ILS17" s="374"/>
      <c r="ILT17" s="375"/>
      <c r="ILU17" s="376"/>
      <c r="ILV17" s="377"/>
      <c r="ILW17" s="374"/>
      <c r="ILX17" s="375"/>
      <c r="ILY17" s="376"/>
      <c r="ILZ17" s="377"/>
      <c r="IMA17" s="374"/>
      <c r="IMB17" s="375"/>
      <c r="IMC17" s="376"/>
      <c r="IMD17" s="377"/>
      <c r="IME17" s="374"/>
      <c r="IMF17" s="375"/>
      <c r="IMG17" s="376"/>
      <c r="IMH17" s="377"/>
      <c r="IMI17" s="374"/>
      <c r="IMJ17" s="375"/>
      <c r="IMK17" s="376"/>
      <c r="IML17" s="377"/>
      <c r="IMM17" s="374"/>
      <c r="IMN17" s="375"/>
      <c r="IMO17" s="376"/>
      <c r="IMP17" s="377"/>
      <c r="IMQ17" s="374"/>
      <c r="IMR17" s="375"/>
      <c r="IMS17" s="376"/>
      <c r="IMT17" s="377"/>
      <c r="IMU17" s="374"/>
      <c r="IMV17" s="375"/>
      <c r="IMW17" s="376"/>
      <c r="IMX17" s="377"/>
      <c r="IMY17" s="374"/>
      <c r="IMZ17" s="375"/>
      <c r="INA17" s="376"/>
      <c r="INB17" s="377"/>
      <c r="INC17" s="374"/>
      <c r="IND17" s="375"/>
      <c r="INE17" s="376"/>
      <c r="INF17" s="377"/>
      <c r="ING17" s="374"/>
      <c r="INH17" s="375"/>
      <c r="INI17" s="376"/>
      <c r="INJ17" s="377"/>
      <c r="INK17" s="374"/>
      <c r="INL17" s="375"/>
      <c r="INM17" s="376"/>
      <c r="INN17" s="377"/>
      <c r="INO17" s="374"/>
      <c r="INP17" s="375"/>
      <c r="INQ17" s="376"/>
      <c r="INR17" s="377"/>
      <c r="INS17" s="374"/>
      <c r="INT17" s="375"/>
      <c r="INU17" s="376"/>
      <c r="INV17" s="377"/>
      <c r="INW17" s="374"/>
      <c r="INX17" s="375"/>
      <c r="INY17" s="376"/>
      <c r="INZ17" s="377"/>
      <c r="IOA17" s="374"/>
      <c r="IOB17" s="375"/>
      <c r="IOC17" s="376"/>
      <c r="IOD17" s="377"/>
      <c r="IOE17" s="374"/>
      <c r="IOF17" s="375"/>
      <c r="IOG17" s="376"/>
      <c r="IOH17" s="377"/>
      <c r="IOI17" s="374"/>
      <c r="IOJ17" s="375"/>
      <c r="IOK17" s="376"/>
      <c r="IOL17" s="377"/>
      <c r="IOM17" s="374"/>
      <c r="ION17" s="375"/>
      <c r="IOO17" s="376"/>
      <c r="IOP17" s="377"/>
      <c r="IOQ17" s="374"/>
      <c r="IOR17" s="375"/>
      <c r="IOS17" s="376"/>
      <c r="IOT17" s="377"/>
      <c r="IOU17" s="374"/>
      <c r="IOV17" s="375"/>
      <c r="IOW17" s="376"/>
      <c r="IOX17" s="377"/>
      <c r="IOY17" s="374"/>
      <c r="IOZ17" s="375"/>
      <c r="IPA17" s="376"/>
      <c r="IPB17" s="377"/>
      <c r="IPC17" s="374"/>
      <c r="IPD17" s="375"/>
      <c r="IPE17" s="376"/>
      <c r="IPF17" s="377"/>
      <c r="IPG17" s="374"/>
      <c r="IPH17" s="375"/>
      <c r="IPI17" s="376"/>
      <c r="IPJ17" s="377"/>
      <c r="IPK17" s="374"/>
      <c r="IPL17" s="375"/>
      <c r="IPM17" s="376"/>
      <c r="IPN17" s="377"/>
      <c r="IPO17" s="374"/>
      <c r="IPP17" s="375"/>
      <c r="IPQ17" s="376"/>
      <c r="IPR17" s="377"/>
      <c r="IPS17" s="374"/>
      <c r="IPT17" s="375"/>
      <c r="IPU17" s="376"/>
      <c r="IPV17" s="377"/>
      <c r="IPW17" s="374"/>
      <c r="IPX17" s="375"/>
      <c r="IPY17" s="376"/>
      <c r="IPZ17" s="377"/>
      <c r="IQA17" s="374"/>
      <c r="IQB17" s="375"/>
      <c r="IQC17" s="376"/>
      <c r="IQD17" s="377"/>
      <c r="IQE17" s="374"/>
      <c r="IQF17" s="375"/>
      <c r="IQG17" s="376"/>
      <c r="IQH17" s="377"/>
      <c r="IQI17" s="374"/>
      <c r="IQJ17" s="375"/>
      <c r="IQK17" s="376"/>
      <c r="IQL17" s="377"/>
      <c r="IQM17" s="374"/>
      <c r="IQN17" s="375"/>
      <c r="IQO17" s="376"/>
      <c r="IQP17" s="377"/>
      <c r="IQQ17" s="374"/>
      <c r="IQR17" s="375"/>
      <c r="IQS17" s="376"/>
      <c r="IQT17" s="377"/>
      <c r="IQU17" s="374"/>
      <c r="IQV17" s="375"/>
      <c r="IQW17" s="376"/>
      <c r="IQX17" s="377"/>
      <c r="IQY17" s="374"/>
      <c r="IQZ17" s="375"/>
      <c r="IRA17" s="376"/>
      <c r="IRB17" s="377"/>
      <c r="IRC17" s="374"/>
      <c r="IRD17" s="375"/>
      <c r="IRE17" s="376"/>
      <c r="IRF17" s="377"/>
      <c r="IRG17" s="374"/>
      <c r="IRH17" s="375"/>
      <c r="IRI17" s="376"/>
      <c r="IRJ17" s="377"/>
      <c r="IRK17" s="374"/>
      <c r="IRL17" s="375"/>
      <c r="IRM17" s="376"/>
      <c r="IRN17" s="377"/>
      <c r="IRO17" s="374"/>
      <c r="IRP17" s="375"/>
      <c r="IRQ17" s="376"/>
      <c r="IRR17" s="377"/>
      <c r="IRS17" s="374"/>
      <c r="IRT17" s="375"/>
      <c r="IRU17" s="376"/>
      <c r="IRV17" s="377"/>
      <c r="IRW17" s="374"/>
      <c r="IRX17" s="375"/>
      <c r="IRY17" s="376"/>
      <c r="IRZ17" s="377"/>
      <c r="ISA17" s="374"/>
      <c r="ISB17" s="375"/>
      <c r="ISC17" s="376"/>
      <c r="ISD17" s="377"/>
      <c r="ISE17" s="374"/>
      <c r="ISF17" s="375"/>
      <c r="ISG17" s="376"/>
      <c r="ISH17" s="377"/>
      <c r="ISI17" s="374"/>
      <c r="ISJ17" s="375"/>
      <c r="ISK17" s="376"/>
      <c r="ISL17" s="377"/>
      <c r="ISM17" s="374"/>
      <c r="ISN17" s="375"/>
      <c r="ISO17" s="376"/>
      <c r="ISP17" s="377"/>
      <c r="ISQ17" s="374"/>
      <c r="ISR17" s="375"/>
      <c r="ISS17" s="376"/>
      <c r="IST17" s="377"/>
      <c r="ISU17" s="374"/>
      <c r="ISV17" s="375"/>
      <c r="ISW17" s="376"/>
      <c r="ISX17" s="377"/>
      <c r="ISY17" s="374"/>
      <c r="ISZ17" s="375"/>
      <c r="ITA17" s="376"/>
      <c r="ITB17" s="377"/>
      <c r="ITC17" s="374"/>
      <c r="ITD17" s="375"/>
      <c r="ITE17" s="376"/>
      <c r="ITF17" s="377"/>
      <c r="ITG17" s="374"/>
      <c r="ITH17" s="375"/>
      <c r="ITI17" s="376"/>
      <c r="ITJ17" s="377"/>
      <c r="ITK17" s="374"/>
      <c r="ITL17" s="375"/>
      <c r="ITM17" s="376"/>
      <c r="ITN17" s="377"/>
      <c r="ITO17" s="374"/>
      <c r="ITP17" s="375"/>
      <c r="ITQ17" s="376"/>
      <c r="ITR17" s="377"/>
      <c r="ITS17" s="374"/>
      <c r="ITT17" s="375"/>
      <c r="ITU17" s="376"/>
      <c r="ITV17" s="377"/>
      <c r="ITW17" s="374"/>
      <c r="ITX17" s="375"/>
      <c r="ITY17" s="376"/>
      <c r="ITZ17" s="377"/>
      <c r="IUA17" s="374"/>
      <c r="IUB17" s="375"/>
      <c r="IUC17" s="376"/>
      <c r="IUD17" s="377"/>
      <c r="IUE17" s="374"/>
      <c r="IUF17" s="375"/>
      <c r="IUG17" s="376"/>
      <c r="IUH17" s="377"/>
      <c r="IUI17" s="374"/>
      <c r="IUJ17" s="375"/>
      <c r="IUK17" s="376"/>
      <c r="IUL17" s="377"/>
      <c r="IUM17" s="374"/>
      <c r="IUN17" s="375"/>
      <c r="IUO17" s="376"/>
      <c r="IUP17" s="377"/>
      <c r="IUQ17" s="374"/>
      <c r="IUR17" s="375"/>
      <c r="IUS17" s="376"/>
      <c r="IUT17" s="377"/>
      <c r="IUU17" s="374"/>
      <c r="IUV17" s="375"/>
      <c r="IUW17" s="376"/>
      <c r="IUX17" s="377"/>
      <c r="IUY17" s="374"/>
      <c r="IUZ17" s="375"/>
      <c r="IVA17" s="376"/>
      <c r="IVB17" s="377"/>
      <c r="IVC17" s="374"/>
      <c r="IVD17" s="375"/>
      <c r="IVE17" s="376"/>
      <c r="IVF17" s="377"/>
      <c r="IVG17" s="374"/>
      <c r="IVH17" s="375"/>
      <c r="IVI17" s="376"/>
      <c r="IVJ17" s="377"/>
      <c r="IVK17" s="374"/>
      <c r="IVL17" s="375"/>
      <c r="IVM17" s="376"/>
      <c r="IVN17" s="377"/>
      <c r="IVO17" s="374"/>
      <c r="IVP17" s="375"/>
      <c r="IVQ17" s="376"/>
      <c r="IVR17" s="377"/>
      <c r="IVS17" s="374"/>
      <c r="IVT17" s="375"/>
      <c r="IVU17" s="376"/>
      <c r="IVV17" s="377"/>
      <c r="IVW17" s="374"/>
      <c r="IVX17" s="375"/>
      <c r="IVY17" s="376"/>
      <c r="IVZ17" s="377"/>
      <c r="IWA17" s="374"/>
      <c r="IWB17" s="375"/>
      <c r="IWC17" s="376"/>
      <c r="IWD17" s="377"/>
      <c r="IWE17" s="374"/>
      <c r="IWF17" s="375"/>
      <c r="IWG17" s="376"/>
      <c r="IWH17" s="377"/>
      <c r="IWI17" s="374"/>
      <c r="IWJ17" s="375"/>
      <c r="IWK17" s="376"/>
      <c r="IWL17" s="377"/>
      <c r="IWM17" s="374"/>
      <c r="IWN17" s="375"/>
      <c r="IWO17" s="376"/>
      <c r="IWP17" s="377"/>
      <c r="IWQ17" s="374"/>
      <c r="IWR17" s="375"/>
      <c r="IWS17" s="376"/>
      <c r="IWT17" s="377"/>
      <c r="IWU17" s="374"/>
      <c r="IWV17" s="375"/>
      <c r="IWW17" s="376"/>
      <c r="IWX17" s="377"/>
      <c r="IWY17" s="374"/>
      <c r="IWZ17" s="375"/>
      <c r="IXA17" s="376"/>
      <c r="IXB17" s="377"/>
      <c r="IXC17" s="374"/>
      <c r="IXD17" s="375"/>
      <c r="IXE17" s="376"/>
      <c r="IXF17" s="377"/>
      <c r="IXG17" s="374"/>
      <c r="IXH17" s="375"/>
      <c r="IXI17" s="376"/>
      <c r="IXJ17" s="377"/>
      <c r="IXK17" s="374"/>
      <c r="IXL17" s="375"/>
      <c r="IXM17" s="376"/>
      <c r="IXN17" s="377"/>
      <c r="IXO17" s="374"/>
      <c r="IXP17" s="375"/>
      <c r="IXQ17" s="376"/>
      <c r="IXR17" s="377"/>
      <c r="IXS17" s="374"/>
      <c r="IXT17" s="375"/>
      <c r="IXU17" s="376"/>
      <c r="IXV17" s="377"/>
      <c r="IXW17" s="374"/>
      <c r="IXX17" s="375"/>
      <c r="IXY17" s="376"/>
      <c r="IXZ17" s="377"/>
      <c r="IYA17" s="374"/>
      <c r="IYB17" s="375"/>
      <c r="IYC17" s="376"/>
      <c r="IYD17" s="377"/>
      <c r="IYE17" s="374"/>
      <c r="IYF17" s="375"/>
      <c r="IYG17" s="376"/>
      <c r="IYH17" s="377"/>
      <c r="IYI17" s="374"/>
      <c r="IYJ17" s="375"/>
      <c r="IYK17" s="376"/>
      <c r="IYL17" s="377"/>
      <c r="IYM17" s="374"/>
      <c r="IYN17" s="375"/>
      <c r="IYO17" s="376"/>
      <c r="IYP17" s="377"/>
      <c r="IYQ17" s="374"/>
      <c r="IYR17" s="375"/>
      <c r="IYS17" s="376"/>
      <c r="IYT17" s="377"/>
      <c r="IYU17" s="374"/>
      <c r="IYV17" s="375"/>
      <c r="IYW17" s="376"/>
      <c r="IYX17" s="377"/>
      <c r="IYY17" s="374"/>
      <c r="IYZ17" s="375"/>
      <c r="IZA17" s="376"/>
      <c r="IZB17" s="377"/>
      <c r="IZC17" s="374"/>
      <c r="IZD17" s="375"/>
      <c r="IZE17" s="376"/>
      <c r="IZF17" s="377"/>
      <c r="IZG17" s="374"/>
      <c r="IZH17" s="375"/>
      <c r="IZI17" s="376"/>
      <c r="IZJ17" s="377"/>
      <c r="IZK17" s="374"/>
      <c r="IZL17" s="375"/>
      <c r="IZM17" s="376"/>
      <c r="IZN17" s="377"/>
      <c r="IZO17" s="374"/>
      <c r="IZP17" s="375"/>
      <c r="IZQ17" s="376"/>
      <c r="IZR17" s="377"/>
      <c r="IZS17" s="374"/>
      <c r="IZT17" s="375"/>
      <c r="IZU17" s="376"/>
      <c r="IZV17" s="377"/>
      <c r="IZW17" s="374"/>
      <c r="IZX17" s="375"/>
      <c r="IZY17" s="376"/>
      <c r="IZZ17" s="377"/>
      <c r="JAA17" s="374"/>
      <c r="JAB17" s="375"/>
      <c r="JAC17" s="376"/>
      <c r="JAD17" s="377"/>
      <c r="JAE17" s="374"/>
      <c r="JAF17" s="375"/>
      <c r="JAG17" s="376"/>
      <c r="JAH17" s="377"/>
      <c r="JAI17" s="374"/>
      <c r="JAJ17" s="375"/>
      <c r="JAK17" s="376"/>
      <c r="JAL17" s="377"/>
      <c r="JAM17" s="374"/>
      <c r="JAN17" s="375"/>
      <c r="JAO17" s="376"/>
      <c r="JAP17" s="377"/>
      <c r="JAQ17" s="374"/>
      <c r="JAR17" s="375"/>
      <c r="JAS17" s="376"/>
      <c r="JAT17" s="377"/>
      <c r="JAU17" s="374"/>
      <c r="JAV17" s="375"/>
      <c r="JAW17" s="376"/>
      <c r="JAX17" s="377"/>
      <c r="JAY17" s="374"/>
      <c r="JAZ17" s="375"/>
      <c r="JBA17" s="376"/>
      <c r="JBB17" s="377"/>
      <c r="JBC17" s="374"/>
      <c r="JBD17" s="375"/>
      <c r="JBE17" s="376"/>
      <c r="JBF17" s="377"/>
      <c r="JBG17" s="374"/>
      <c r="JBH17" s="375"/>
      <c r="JBI17" s="376"/>
      <c r="JBJ17" s="377"/>
      <c r="JBK17" s="374"/>
      <c r="JBL17" s="375"/>
      <c r="JBM17" s="376"/>
      <c r="JBN17" s="377"/>
      <c r="JBO17" s="374"/>
      <c r="JBP17" s="375"/>
      <c r="JBQ17" s="376"/>
      <c r="JBR17" s="377"/>
      <c r="JBS17" s="374"/>
      <c r="JBT17" s="375"/>
      <c r="JBU17" s="376"/>
      <c r="JBV17" s="377"/>
      <c r="JBW17" s="374"/>
      <c r="JBX17" s="375"/>
      <c r="JBY17" s="376"/>
      <c r="JBZ17" s="377"/>
      <c r="JCA17" s="374"/>
      <c r="JCB17" s="375"/>
      <c r="JCC17" s="376"/>
      <c r="JCD17" s="377"/>
      <c r="JCE17" s="374"/>
      <c r="JCF17" s="375"/>
      <c r="JCG17" s="376"/>
      <c r="JCH17" s="377"/>
      <c r="JCI17" s="374"/>
      <c r="JCJ17" s="375"/>
      <c r="JCK17" s="376"/>
      <c r="JCL17" s="377"/>
      <c r="JCM17" s="374"/>
      <c r="JCN17" s="375"/>
      <c r="JCO17" s="376"/>
      <c r="JCP17" s="377"/>
      <c r="JCQ17" s="374"/>
      <c r="JCR17" s="375"/>
      <c r="JCS17" s="376"/>
      <c r="JCT17" s="377"/>
      <c r="JCU17" s="374"/>
      <c r="JCV17" s="375"/>
      <c r="JCW17" s="376"/>
      <c r="JCX17" s="377"/>
      <c r="JCY17" s="374"/>
      <c r="JCZ17" s="375"/>
      <c r="JDA17" s="376"/>
      <c r="JDB17" s="377"/>
      <c r="JDC17" s="374"/>
      <c r="JDD17" s="375"/>
      <c r="JDE17" s="376"/>
      <c r="JDF17" s="377"/>
      <c r="JDG17" s="374"/>
      <c r="JDH17" s="375"/>
      <c r="JDI17" s="376"/>
      <c r="JDJ17" s="377"/>
      <c r="JDK17" s="374"/>
      <c r="JDL17" s="375"/>
      <c r="JDM17" s="376"/>
      <c r="JDN17" s="377"/>
      <c r="JDO17" s="374"/>
      <c r="JDP17" s="375"/>
      <c r="JDQ17" s="376"/>
      <c r="JDR17" s="377"/>
      <c r="JDS17" s="374"/>
      <c r="JDT17" s="375"/>
      <c r="JDU17" s="376"/>
      <c r="JDV17" s="377"/>
      <c r="JDW17" s="374"/>
      <c r="JDX17" s="375"/>
      <c r="JDY17" s="376"/>
      <c r="JDZ17" s="377"/>
      <c r="JEA17" s="374"/>
      <c r="JEB17" s="375"/>
      <c r="JEC17" s="376"/>
      <c r="JED17" s="377"/>
      <c r="JEE17" s="374"/>
      <c r="JEF17" s="375"/>
      <c r="JEG17" s="376"/>
      <c r="JEH17" s="377"/>
      <c r="JEI17" s="374"/>
      <c r="JEJ17" s="375"/>
      <c r="JEK17" s="376"/>
      <c r="JEL17" s="377"/>
      <c r="JEM17" s="374"/>
      <c r="JEN17" s="375"/>
      <c r="JEO17" s="376"/>
      <c r="JEP17" s="377"/>
      <c r="JEQ17" s="374"/>
      <c r="JER17" s="375"/>
      <c r="JES17" s="376"/>
      <c r="JET17" s="377"/>
      <c r="JEU17" s="374"/>
      <c r="JEV17" s="375"/>
      <c r="JEW17" s="376"/>
      <c r="JEX17" s="377"/>
      <c r="JEY17" s="374"/>
      <c r="JEZ17" s="375"/>
      <c r="JFA17" s="376"/>
      <c r="JFB17" s="377"/>
      <c r="JFC17" s="374"/>
      <c r="JFD17" s="375"/>
      <c r="JFE17" s="376"/>
      <c r="JFF17" s="377"/>
      <c r="JFG17" s="374"/>
      <c r="JFH17" s="375"/>
      <c r="JFI17" s="376"/>
      <c r="JFJ17" s="377"/>
      <c r="JFK17" s="374"/>
      <c r="JFL17" s="375"/>
      <c r="JFM17" s="376"/>
      <c r="JFN17" s="377"/>
      <c r="JFO17" s="374"/>
      <c r="JFP17" s="375"/>
      <c r="JFQ17" s="376"/>
      <c r="JFR17" s="377"/>
      <c r="JFS17" s="374"/>
      <c r="JFT17" s="375"/>
      <c r="JFU17" s="376"/>
      <c r="JFV17" s="377"/>
      <c r="JFW17" s="374"/>
      <c r="JFX17" s="375"/>
      <c r="JFY17" s="376"/>
      <c r="JFZ17" s="377"/>
      <c r="JGA17" s="374"/>
      <c r="JGB17" s="375"/>
      <c r="JGC17" s="376"/>
      <c r="JGD17" s="377"/>
      <c r="JGE17" s="374"/>
      <c r="JGF17" s="375"/>
      <c r="JGG17" s="376"/>
      <c r="JGH17" s="377"/>
      <c r="JGI17" s="374"/>
      <c r="JGJ17" s="375"/>
      <c r="JGK17" s="376"/>
      <c r="JGL17" s="377"/>
      <c r="JGM17" s="374"/>
      <c r="JGN17" s="375"/>
      <c r="JGO17" s="376"/>
      <c r="JGP17" s="377"/>
      <c r="JGQ17" s="374"/>
      <c r="JGR17" s="375"/>
      <c r="JGS17" s="376"/>
      <c r="JGT17" s="377"/>
      <c r="JGU17" s="374"/>
      <c r="JGV17" s="375"/>
      <c r="JGW17" s="376"/>
      <c r="JGX17" s="377"/>
      <c r="JGY17" s="374"/>
      <c r="JGZ17" s="375"/>
      <c r="JHA17" s="376"/>
      <c r="JHB17" s="377"/>
      <c r="JHC17" s="374"/>
      <c r="JHD17" s="375"/>
      <c r="JHE17" s="376"/>
      <c r="JHF17" s="377"/>
      <c r="JHG17" s="374"/>
      <c r="JHH17" s="375"/>
      <c r="JHI17" s="376"/>
      <c r="JHJ17" s="377"/>
      <c r="JHK17" s="374"/>
      <c r="JHL17" s="375"/>
      <c r="JHM17" s="376"/>
      <c r="JHN17" s="377"/>
      <c r="JHO17" s="374"/>
      <c r="JHP17" s="375"/>
      <c r="JHQ17" s="376"/>
      <c r="JHR17" s="377"/>
      <c r="JHS17" s="374"/>
      <c r="JHT17" s="375"/>
      <c r="JHU17" s="376"/>
      <c r="JHV17" s="377"/>
      <c r="JHW17" s="374"/>
      <c r="JHX17" s="375"/>
      <c r="JHY17" s="376"/>
      <c r="JHZ17" s="377"/>
      <c r="JIA17" s="374"/>
      <c r="JIB17" s="375"/>
      <c r="JIC17" s="376"/>
      <c r="JID17" s="377"/>
      <c r="JIE17" s="374"/>
      <c r="JIF17" s="375"/>
      <c r="JIG17" s="376"/>
      <c r="JIH17" s="377"/>
      <c r="JII17" s="374"/>
      <c r="JIJ17" s="375"/>
      <c r="JIK17" s="376"/>
      <c r="JIL17" s="377"/>
      <c r="JIM17" s="374"/>
      <c r="JIN17" s="375"/>
      <c r="JIO17" s="376"/>
      <c r="JIP17" s="377"/>
      <c r="JIQ17" s="374"/>
      <c r="JIR17" s="375"/>
      <c r="JIS17" s="376"/>
      <c r="JIT17" s="377"/>
      <c r="JIU17" s="374"/>
      <c r="JIV17" s="375"/>
      <c r="JIW17" s="376"/>
      <c r="JIX17" s="377"/>
      <c r="JIY17" s="374"/>
      <c r="JIZ17" s="375"/>
      <c r="JJA17" s="376"/>
      <c r="JJB17" s="377"/>
      <c r="JJC17" s="374"/>
      <c r="JJD17" s="375"/>
      <c r="JJE17" s="376"/>
      <c r="JJF17" s="377"/>
      <c r="JJG17" s="374"/>
      <c r="JJH17" s="375"/>
      <c r="JJI17" s="376"/>
      <c r="JJJ17" s="377"/>
      <c r="JJK17" s="374"/>
      <c r="JJL17" s="375"/>
      <c r="JJM17" s="376"/>
      <c r="JJN17" s="377"/>
      <c r="JJO17" s="374"/>
      <c r="JJP17" s="375"/>
      <c r="JJQ17" s="376"/>
      <c r="JJR17" s="377"/>
      <c r="JJS17" s="374"/>
      <c r="JJT17" s="375"/>
      <c r="JJU17" s="376"/>
      <c r="JJV17" s="377"/>
      <c r="JJW17" s="374"/>
      <c r="JJX17" s="375"/>
      <c r="JJY17" s="376"/>
      <c r="JJZ17" s="377"/>
      <c r="JKA17" s="374"/>
      <c r="JKB17" s="375"/>
      <c r="JKC17" s="376"/>
      <c r="JKD17" s="377"/>
      <c r="JKE17" s="374"/>
      <c r="JKF17" s="375"/>
      <c r="JKG17" s="376"/>
      <c r="JKH17" s="377"/>
      <c r="JKI17" s="374"/>
      <c r="JKJ17" s="375"/>
      <c r="JKK17" s="376"/>
      <c r="JKL17" s="377"/>
      <c r="JKM17" s="374"/>
      <c r="JKN17" s="375"/>
      <c r="JKO17" s="376"/>
      <c r="JKP17" s="377"/>
      <c r="JKQ17" s="374"/>
      <c r="JKR17" s="375"/>
      <c r="JKS17" s="376"/>
      <c r="JKT17" s="377"/>
      <c r="JKU17" s="374"/>
      <c r="JKV17" s="375"/>
      <c r="JKW17" s="376"/>
      <c r="JKX17" s="377"/>
      <c r="JKY17" s="374"/>
      <c r="JKZ17" s="375"/>
      <c r="JLA17" s="376"/>
      <c r="JLB17" s="377"/>
      <c r="JLC17" s="374"/>
      <c r="JLD17" s="375"/>
      <c r="JLE17" s="376"/>
      <c r="JLF17" s="377"/>
      <c r="JLG17" s="374"/>
      <c r="JLH17" s="375"/>
      <c r="JLI17" s="376"/>
      <c r="JLJ17" s="377"/>
      <c r="JLK17" s="374"/>
      <c r="JLL17" s="375"/>
      <c r="JLM17" s="376"/>
      <c r="JLN17" s="377"/>
      <c r="JLO17" s="374"/>
      <c r="JLP17" s="375"/>
      <c r="JLQ17" s="376"/>
      <c r="JLR17" s="377"/>
      <c r="JLS17" s="374"/>
      <c r="JLT17" s="375"/>
      <c r="JLU17" s="376"/>
      <c r="JLV17" s="377"/>
      <c r="JLW17" s="374"/>
      <c r="JLX17" s="375"/>
      <c r="JLY17" s="376"/>
      <c r="JLZ17" s="377"/>
      <c r="JMA17" s="374"/>
      <c r="JMB17" s="375"/>
      <c r="JMC17" s="376"/>
      <c r="JMD17" s="377"/>
      <c r="JME17" s="374"/>
      <c r="JMF17" s="375"/>
      <c r="JMG17" s="376"/>
      <c r="JMH17" s="377"/>
      <c r="JMI17" s="374"/>
      <c r="JMJ17" s="375"/>
      <c r="JMK17" s="376"/>
      <c r="JML17" s="377"/>
      <c r="JMM17" s="374"/>
      <c r="JMN17" s="375"/>
      <c r="JMO17" s="376"/>
      <c r="JMP17" s="377"/>
      <c r="JMQ17" s="374"/>
      <c r="JMR17" s="375"/>
      <c r="JMS17" s="376"/>
      <c r="JMT17" s="377"/>
      <c r="JMU17" s="374"/>
      <c r="JMV17" s="375"/>
      <c r="JMW17" s="376"/>
      <c r="JMX17" s="377"/>
      <c r="JMY17" s="374"/>
      <c r="JMZ17" s="375"/>
      <c r="JNA17" s="376"/>
      <c r="JNB17" s="377"/>
      <c r="JNC17" s="374"/>
      <c r="JND17" s="375"/>
      <c r="JNE17" s="376"/>
      <c r="JNF17" s="377"/>
      <c r="JNG17" s="374"/>
      <c r="JNH17" s="375"/>
      <c r="JNI17" s="376"/>
      <c r="JNJ17" s="377"/>
      <c r="JNK17" s="374"/>
      <c r="JNL17" s="375"/>
      <c r="JNM17" s="376"/>
      <c r="JNN17" s="377"/>
      <c r="JNO17" s="374"/>
      <c r="JNP17" s="375"/>
      <c r="JNQ17" s="376"/>
      <c r="JNR17" s="377"/>
      <c r="JNS17" s="374"/>
      <c r="JNT17" s="375"/>
      <c r="JNU17" s="376"/>
      <c r="JNV17" s="377"/>
      <c r="JNW17" s="374"/>
      <c r="JNX17" s="375"/>
      <c r="JNY17" s="376"/>
      <c r="JNZ17" s="377"/>
      <c r="JOA17" s="374"/>
      <c r="JOB17" s="375"/>
      <c r="JOC17" s="376"/>
      <c r="JOD17" s="377"/>
      <c r="JOE17" s="374"/>
      <c r="JOF17" s="375"/>
      <c r="JOG17" s="376"/>
      <c r="JOH17" s="377"/>
      <c r="JOI17" s="374"/>
      <c r="JOJ17" s="375"/>
      <c r="JOK17" s="376"/>
      <c r="JOL17" s="377"/>
      <c r="JOM17" s="374"/>
      <c r="JON17" s="375"/>
      <c r="JOO17" s="376"/>
      <c r="JOP17" s="377"/>
      <c r="JOQ17" s="374"/>
      <c r="JOR17" s="375"/>
      <c r="JOS17" s="376"/>
      <c r="JOT17" s="377"/>
      <c r="JOU17" s="374"/>
      <c r="JOV17" s="375"/>
      <c r="JOW17" s="376"/>
      <c r="JOX17" s="377"/>
      <c r="JOY17" s="374"/>
      <c r="JOZ17" s="375"/>
      <c r="JPA17" s="376"/>
      <c r="JPB17" s="377"/>
      <c r="JPC17" s="374"/>
      <c r="JPD17" s="375"/>
      <c r="JPE17" s="376"/>
      <c r="JPF17" s="377"/>
      <c r="JPG17" s="374"/>
      <c r="JPH17" s="375"/>
      <c r="JPI17" s="376"/>
      <c r="JPJ17" s="377"/>
      <c r="JPK17" s="374"/>
      <c r="JPL17" s="375"/>
      <c r="JPM17" s="376"/>
      <c r="JPN17" s="377"/>
      <c r="JPO17" s="374"/>
      <c r="JPP17" s="375"/>
      <c r="JPQ17" s="376"/>
      <c r="JPR17" s="377"/>
      <c r="JPS17" s="374"/>
      <c r="JPT17" s="375"/>
      <c r="JPU17" s="376"/>
      <c r="JPV17" s="377"/>
      <c r="JPW17" s="374"/>
      <c r="JPX17" s="375"/>
      <c r="JPY17" s="376"/>
      <c r="JPZ17" s="377"/>
      <c r="JQA17" s="374"/>
      <c r="JQB17" s="375"/>
      <c r="JQC17" s="376"/>
      <c r="JQD17" s="377"/>
      <c r="JQE17" s="374"/>
      <c r="JQF17" s="375"/>
      <c r="JQG17" s="376"/>
      <c r="JQH17" s="377"/>
      <c r="JQI17" s="374"/>
      <c r="JQJ17" s="375"/>
      <c r="JQK17" s="376"/>
      <c r="JQL17" s="377"/>
      <c r="JQM17" s="374"/>
      <c r="JQN17" s="375"/>
      <c r="JQO17" s="376"/>
      <c r="JQP17" s="377"/>
      <c r="JQQ17" s="374"/>
      <c r="JQR17" s="375"/>
      <c r="JQS17" s="376"/>
      <c r="JQT17" s="377"/>
      <c r="JQU17" s="374"/>
      <c r="JQV17" s="375"/>
      <c r="JQW17" s="376"/>
      <c r="JQX17" s="377"/>
      <c r="JQY17" s="374"/>
      <c r="JQZ17" s="375"/>
      <c r="JRA17" s="376"/>
      <c r="JRB17" s="377"/>
      <c r="JRC17" s="374"/>
      <c r="JRD17" s="375"/>
      <c r="JRE17" s="376"/>
      <c r="JRF17" s="377"/>
      <c r="JRG17" s="374"/>
      <c r="JRH17" s="375"/>
      <c r="JRI17" s="376"/>
      <c r="JRJ17" s="377"/>
      <c r="JRK17" s="374"/>
      <c r="JRL17" s="375"/>
      <c r="JRM17" s="376"/>
      <c r="JRN17" s="377"/>
      <c r="JRO17" s="374"/>
      <c r="JRP17" s="375"/>
      <c r="JRQ17" s="376"/>
      <c r="JRR17" s="377"/>
      <c r="JRS17" s="374"/>
      <c r="JRT17" s="375"/>
      <c r="JRU17" s="376"/>
      <c r="JRV17" s="377"/>
      <c r="JRW17" s="374"/>
      <c r="JRX17" s="375"/>
      <c r="JRY17" s="376"/>
      <c r="JRZ17" s="377"/>
      <c r="JSA17" s="374"/>
      <c r="JSB17" s="375"/>
      <c r="JSC17" s="376"/>
      <c r="JSD17" s="377"/>
      <c r="JSE17" s="374"/>
      <c r="JSF17" s="375"/>
      <c r="JSG17" s="376"/>
      <c r="JSH17" s="377"/>
      <c r="JSI17" s="374"/>
      <c r="JSJ17" s="375"/>
      <c r="JSK17" s="376"/>
      <c r="JSL17" s="377"/>
      <c r="JSM17" s="374"/>
      <c r="JSN17" s="375"/>
      <c r="JSO17" s="376"/>
      <c r="JSP17" s="377"/>
      <c r="JSQ17" s="374"/>
      <c r="JSR17" s="375"/>
      <c r="JSS17" s="376"/>
      <c r="JST17" s="377"/>
      <c r="JSU17" s="374"/>
      <c r="JSV17" s="375"/>
      <c r="JSW17" s="376"/>
      <c r="JSX17" s="377"/>
      <c r="JSY17" s="374"/>
      <c r="JSZ17" s="375"/>
      <c r="JTA17" s="376"/>
      <c r="JTB17" s="377"/>
      <c r="JTC17" s="374"/>
      <c r="JTD17" s="375"/>
      <c r="JTE17" s="376"/>
      <c r="JTF17" s="377"/>
      <c r="JTG17" s="374"/>
      <c r="JTH17" s="375"/>
      <c r="JTI17" s="376"/>
      <c r="JTJ17" s="377"/>
      <c r="JTK17" s="374"/>
      <c r="JTL17" s="375"/>
      <c r="JTM17" s="376"/>
      <c r="JTN17" s="377"/>
      <c r="JTO17" s="374"/>
      <c r="JTP17" s="375"/>
      <c r="JTQ17" s="376"/>
      <c r="JTR17" s="377"/>
      <c r="JTS17" s="374"/>
      <c r="JTT17" s="375"/>
      <c r="JTU17" s="376"/>
      <c r="JTV17" s="377"/>
      <c r="JTW17" s="374"/>
      <c r="JTX17" s="375"/>
      <c r="JTY17" s="376"/>
      <c r="JTZ17" s="377"/>
      <c r="JUA17" s="374"/>
      <c r="JUB17" s="375"/>
      <c r="JUC17" s="376"/>
      <c r="JUD17" s="377"/>
      <c r="JUE17" s="374"/>
      <c r="JUF17" s="375"/>
      <c r="JUG17" s="376"/>
      <c r="JUH17" s="377"/>
      <c r="JUI17" s="374"/>
      <c r="JUJ17" s="375"/>
      <c r="JUK17" s="376"/>
      <c r="JUL17" s="377"/>
      <c r="JUM17" s="374"/>
      <c r="JUN17" s="375"/>
      <c r="JUO17" s="376"/>
      <c r="JUP17" s="377"/>
      <c r="JUQ17" s="374"/>
      <c r="JUR17" s="375"/>
      <c r="JUS17" s="376"/>
      <c r="JUT17" s="377"/>
      <c r="JUU17" s="374"/>
      <c r="JUV17" s="375"/>
      <c r="JUW17" s="376"/>
      <c r="JUX17" s="377"/>
      <c r="JUY17" s="374"/>
      <c r="JUZ17" s="375"/>
      <c r="JVA17" s="376"/>
      <c r="JVB17" s="377"/>
      <c r="JVC17" s="374"/>
      <c r="JVD17" s="375"/>
      <c r="JVE17" s="376"/>
      <c r="JVF17" s="377"/>
      <c r="JVG17" s="374"/>
      <c r="JVH17" s="375"/>
      <c r="JVI17" s="376"/>
      <c r="JVJ17" s="377"/>
      <c r="JVK17" s="374"/>
      <c r="JVL17" s="375"/>
      <c r="JVM17" s="376"/>
      <c r="JVN17" s="377"/>
      <c r="JVO17" s="374"/>
      <c r="JVP17" s="375"/>
      <c r="JVQ17" s="376"/>
      <c r="JVR17" s="377"/>
      <c r="JVS17" s="374"/>
      <c r="JVT17" s="375"/>
      <c r="JVU17" s="376"/>
      <c r="JVV17" s="377"/>
      <c r="JVW17" s="374"/>
      <c r="JVX17" s="375"/>
      <c r="JVY17" s="376"/>
      <c r="JVZ17" s="377"/>
      <c r="JWA17" s="374"/>
      <c r="JWB17" s="375"/>
      <c r="JWC17" s="376"/>
      <c r="JWD17" s="377"/>
      <c r="JWE17" s="374"/>
      <c r="JWF17" s="375"/>
      <c r="JWG17" s="376"/>
      <c r="JWH17" s="377"/>
      <c r="JWI17" s="374"/>
      <c r="JWJ17" s="375"/>
      <c r="JWK17" s="376"/>
      <c r="JWL17" s="377"/>
      <c r="JWM17" s="374"/>
      <c r="JWN17" s="375"/>
      <c r="JWO17" s="376"/>
      <c r="JWP17" s="377"/>
      <c r="JWQ17" s="374"/>
      <c r="JWR17" s="375"/>
      <c r="JWS17" s="376"/>
      <c r="JWT17" s="377"/>
      <c r="JWU17" s="374"/>
      <c r="JWV17" s="375"/>
      <c r="JWW17" s="376"/>
      <c r="JWX17" s="377"/>
      <c r="JWY17" s="374"/>
      <c r="JWZ17" s="375"/>
      <c r="JXA17" s="376"/>
      <c r="JXB17" s="377"/>
      <c r="JXC17" s="374"/>
      <c r="JXD17" s="375"/>
      <c r="JXE17" s="376"/>
      <c r="JXF17" s="377"/>
      <c r="JXG17" s="374"/>
      <c r="JXH17" s="375"/>
      <c r="JXI17" s="376"/>
      <c r="JXJ17" s="377"/>
      <c r="JXK17" s="374"/>
      <c r="JXL17" s="375"/>
      <c r="JXM17" s="376"/>
      <c r="JXN17" s="377"/>
      <c r="JXO17" s="374"/>
      <c r="JXP17" s="375"/>
      <c r="JXQ17" s="376"/>
      <c r="JXR17" s="377"/>
      <c r="JXS17" s="374"/>
      <c r="JXT17" s="375"/>
      <c r="JXU17" s="376"/>
      <c r="JXV17" s="377"/>
      <c r="JXW17" s="374"/>
      <c r="JXX17" s="375"/>
      <c r="JXY17" s="376"/>
      <c r="JXZ17" s="377"/>
      <c r="JYA17" s="374"/>
      <c r="JYB17" s="375"/>
      <c r="JYC17" s="376"/>
      <c r="JYD17" s="377"/>
      <c r="JYE17" s="374"/>
      <c r="JYF17" s="375"/>
      <c r="JYG17" s="376"/>
      <c r="JYH17" s="377"/>
      <c r="JYI17" s="374"/>
      <c r="JYJ17" s="375"/>
      <c r="JYK17" s="376"/>
      <c r="JYL17" s="377"/>
      <c r="JYM17" s="374"/>
      <c r="JYN17" s="375"/>
      <c r="JYO17" s="376"/>
      <c r="JYP17" s="377"/>
      <c r="JYQ17" s="374"/>
      <c r="JYR17" s="375"/>
      <c r="JYS17" s="376"/>
      <c r="JYT17" s="377"/>
      <c r="JYU17" s="374"/>
      <c r="JYV17" s="375"/>
      <c r="JYW17" s="376"/>
      <c r="JYX17" s="377"/>
      <c r="JYY17" s="374"/>
      <c r="JYZ17" s="375"/>
      <c r="JZA17" s="376"/>
      <c r="JZB17" s="377"/>
      <c r="JZC17" s="374"/>
      <c r="JZD17" s="375"/>
      <c r="JZE17" s="376"/>
      <c r="JZF17" s="377"/>
      <c r="JZG17" s="374"/>
      <c r="JZH17" s="375"/>
      <c r="JZI17" s="376"/>
      <c r="JZJ17" s="377"/>
      <c r="JZK17" s="374"/>
      <c r="JZL17" s="375"/>
      <c r="JZM17" s="376"/>
      <c r="JZN17" s="377"/>
      <c r="JZO17" s="374"/>
      <c r="JZP17" s="375"/>
      <c r="JZQ17" s="376"/>
      <c r="JZR17" s="377"/>
      <c r="JZS17" s="374"/>
      <c r="JZT17" s="375"/>
      <c r="JZU17" s="376"/>
      <c r="JZV17" s="377"/>
      <c r="JZW17" s="374"/>
      <c r="JZX17" s="375"/>
      <c r="JZY17" s="376"/>
      <c r="JZZ17" s="377"/>
      <c r="KAA17" s="374"/>
      <c r="KAB17" s="375"/>
      <c r="KAC17" s="376"/>
      <c r="KAD17" s="377"/>
      <c r="KAE17" s="374"/>
      <c r="KAF17" s="375"/>
      <c r="KAG17" s="376"/>
      <c r="KAH17" s="377"/>
      <c r="KAI17" s="374"/>
      <c r="KAJ17" s="375"/>
      <c r="KAK17" s="376"/>
      <c r="KAL17" s="377"/>
      <c r="KAM17" s="374"/>
      <c r="KAN17" s="375"/>
      <c r="KAO17" s="376"/>
      <c r="KAP17" s="377"/>
      <c r="KAQ17" s="374"/>
      <c r="KAR17" s="375"/>
      <c r="KAS17" s="376"/>
      <c r="KAT17" s="377"/>
      <c r="KAU17" s="374"/>
      <c r="KAV17" s="375"/>
      <c r="KAW17" s="376"/>
      <c r="KAX17" s="377"/>
      <c r="KAY17" s="374"/>
      <c r="KAZ17" s="375"/>
      <c r="KBA17" s="376"/>
      <c r="KBB17" s="377"/>
      <c r="KBC17" s="374"/>
      <c r="KBD17" s="375"/>
      <c r="KBE17" s="376"/>
      <c r="KBF17" s="377"/>
      <c r="KBG17" s="374"/>
      <c r="KBH17" s="375"/>
      <c r="KBI17" s="376"/>
      <c r="KBJ17" s="377"/>
      <c r="KBK17" s="374"/>
      <c r="KBL17" s="375"/>
      <c r="KBM17" s="376"/>
      <c r="KBN17" s="377"/>
      <c r="KBO17" s="374"/>
      <c r="KBP17" s="375"/>
      <c r="KBQ17" s="376"/>
      <c r="KBR17" s="377"/>
      <c r="KBS17" s="374"/>
      <c r="KBT17" s="375"/>
      <c r="KBU17" s="376"/>
      <c r="KBV17" s="377"/>
      <c r="KBW17" s="374"/>
      <c r="KBX17" s="375"/>
      <c r="KBY17" s="376"/>
      <c r="KBZ17" s="377"/>
      <c r="KCA17" s="374"/>
      <c r="KCB17" s="375"/>
      <c r="KCC17" s="376"/>
      <c r="KCD17" s="377"/>
      <c r="KCE17" s="374"/>
      <c r="KCF17" s="375"/>
      <c r="KCG17" s="376"/>
      <c r="KCH17" s="377"/>
      <c r="KCI17" s="374"/>
      <c r="KCJ17" s="375"/>
      <c r="KCK17" s="376"/>
      <c r="KCL17" s="377"/>
      <c r="KCM17" s="374"/>
      <c r="KCN17" s="375"/>
      <c r="KCO17" s="376"/>
      <c r="KCP17" s="377"/>
      <c r="KCQ17" s="374"/>
      <c r="KCR17" s="375"/>
      <c r="KCS17" s="376"/>
      <c r="KCT17" s="377"/>
      <c r="KCU17" s="374"/>
      <c r="KCV17" s="375"/>
      <c r="KCW17" s="376"/>
      <c r="KCX17" s="377"/>
      <c r="KCY17" s="374"/>
      <c r="KCZ17" s="375"/>
      <c r="KDA17" s="376"/>
      <c r="KDB17" s="377"/>
      <c r="KDC17" s="374"/>
      <c r="KDD17" s="375"/>
      <c r="KDE17" s="376"/>
      <c r="KDF17" s="377"/>
      <c r="KDG17" s="374"/>
      <c r="KDH17" s="375"/>
      <c r="KDI17" s="376"/>
      <c r="KDJ17" s="377"/>
      <c r="KDK17" s="374"/>
      <c r="KDL17" s="375"/>
      <c r="KDM17" s="376"/>
      <c r="KDN17" s="377"/>
      <c r="KDO17" s="374"/>
      <c r="KDP17" s="375"/>
      <c r="KDQ17" s="376"/>
      <c r="KDR17" s="377"/>
      <c r="KDS17" s="374"/>
      <c r="KDT17" s="375"/>
      <c r="KDU17" s="376"/>
      <c r="KDV17" s="377"/>
      <c r="KDW17" s="374"/>
      <c r="KDX17" s="375"/>
      <c r="KDY17" s="376"/>
      <c r="KDZ17" s="377"/>
      <c r="KEA17" s="374"/>
      <c r="KEB17" s="375"/>
      <c r="KEC17" s="376"/>
      <c r="KED17" s="377"/>
      <c r="KEE17" s="374"/>
      <c r="KEF17" s="375"/>
      <c r="KEG17" s="376"/>
      <c r="KEH17" s="377"/>
      <c r="KEI17" s="374"/>
      <c r="KEJ17" s="375"/>
      <c r="KEK17" s="376"/>
      <c r="KEL17" s="377"/>
      <c r="KEM17" s="374"/>
      <c r="KEN17" s="375"/>
      <c r="KEO17" s="376"/>
      <c r="KEP17" s="377"/>
      <c r="KEQ17" s="374"/>
      <c r="KER17" s="375"/>
      <c r="KES17" s="376"/>
      <c r="KET17" s="377"/>
      <c r="KEU17" s="374"/>
      <c r="KEV17" s="375"/>
      <c r="KEW17" s="376"/>
      <c r="KEX17" s="377"/>
      <c r="KEY17" s="374"/>
      <c r="KEZ17" s="375"/>
      <c r="KFA17" s="376"/>
      <c r="KFB17" s="377"/>
      <c r="KFC17" s="374"/>
      <c r="KFD17" s="375"/>
      <c r="KFE17" s="376"/>
      <c r="KFF17" s="377"/>
      <c r="KFG17" s="374"/>
      <c r="KFH17" s="375"/>
      <c r="KFI17" s="376"/>
      <c r="KFJ17" s="377"/>
      <c r="KFK17" s="374"/>
      <c r="KFL17" s="375"/>
      <c r="KFM17" s="376"/>
      <c r="KFN17" s="377"/>
      <c r="KFO17" s="374"/>
      <c r="KFP17" s="375"/>
      <c r="KFQ17" s="376"/>
      <c r="KFR17" s="377"/>
      <c r="KFS17" s="374"/>
      <c r="KFT17" s="375"/>
      <c r="KFU17" s="376"/>
      <c r="KFV17" s="377"/>
      <c r="KFW17" s="374"/>
      <c r="KFX17" s="375"/>
      <c r="KFY17" s="376"/>
      <c r="KFZ17" s="377"/>
      <c r="KGA17" s="374"/>
      <c r="KGB17" s="375"/>
      <c r="KGC17" s="376"/>
      <c r="KGD17" s="377"/>
      <c r="KGE17" s="374"/>
      <c r="KGF17" s="375"/>
      <c r="KGG17" s="376"/>
      <c r="KGH17" s="377"/>
      <c r="KGI17" s="374"/>
      <c r="KGJ17" s="375"/>
      <c r="KGK17" s="376"/>
      <c r="KGL17" s="377"/>
      <c r="KGM17" s="374"/>
      <c r="KGN17" s="375"/>
      <c r="KGO17" s="376"/>
      <c r="KGP17" s="377"/>
      <c r="KGQ17" s="374"/>
      <c r="KGR17" s="375"/>
      <c r="KGS17" s="376"/>
      <c r="KGT17" s="377"/>
      <c r="KGU17" s="374"/>
      <c r="KGV17" s="375"/>
      <c r="KGW17" s="376"/>
      <c r="KGX17" s="377"/>
      <c r="KGY17" s="374"/>
      <c r="KGZ17" s="375"/>
      <c r="KHA17" s="376"/>
      <c r="KHB17" s="377"/>
      <c r="KHC17" s="374"/>
      <c r="KHD17" s="375"/>
      <c r="KHE17" s="376"/>
      <c r="KHF17" s="377"/>
      <c r="KHG17" s="374"/>
      <c r="KHH17" s="375"/>
      <c r="KHI17" s="376"/>
      <c r="KHJ17" s="377"/>
      <c r="KHK17" s="374"/>
      <c r="KHL17" s="375"/>
      <c r="KHM17" s="376"/>
      <c r="KHN17" s="377"/>
      <c r="KHO17" s="374"/>
      <c r="KHP17" s="375"/>
      <c r="KHQ17" s="376"/>
      <c r="KHR17" s="377"/>
      <c r="KHS17" s="374"/>
      <c r="KHT17" s="375"/>
      <c r="KHU17" s="376"/>
      <c r="KHV17" s="377"/>
      <c r="KHW17" s="374"/>
      <c r="KHX17" s="375"/>
      <c r="KHY17" s="376"/>
      <c r="KHZ17" s="377"/>
      <c r="KIA17" s="374"/>
      <c r="KIB17" s="375"/>
      <c r="KIC17" s="376"/>
      <c r="KID17" s="377"/>
      <c r="KIE17" s="374"/>
      <c r="KIF17" s="375"/>
      <c r="KIG17" s="376"/>
      <c r="KIH17" s="377"/>
      <c r="KII17" s="374"/>
      <c r="KIJ17" s="375"/>
      <c r="KIK17" s="376"/>
      <c r="KIL17" s="377"/>
      <c r="KIM17" s="374"/>
      <c r="KIN17" s="375"/>
      <c r="KIO17" s="376"/>
      <c r="KIP17" s="377"/>
      <c r="KIQ17" s="374"/>
      <c r="KIR17" s="375"/>
      <c r="KIS17" s="376"/>
      <c r="KIT17" s="377"/>
      <c r="KIU17" s="374"/>
      <c r="KIV17" s="375"/>
      <c r="KIW17" s="376"/>
      <c r="KIX17" s="377"/>
      <c r="KIY17" s="374"/>
      <c r="KIZ17" s="375"/>
      <c r="KJA17" s="376"/>
      <c r="KJB17" s="377"/>
      <c r="KJC17" s="374"/>
      <c r="KJD17" s="375"/>
      <c r="KJE17" s="376"/>
      <c r="KJF17" s="377"/>
      <c r="KJG17" s="374"/>
      <c r="KJH17" s="375"/>
      <c r="KJI17" s="376"/>
      <c r="KJJ17" s="377"/>
      <c r="KJK17" s="374"/>
      <c r="KJL17" s="375"/>
      <c r="KJM17" s="376"/>
      <c r="KJN17" s="377"/>
      <c r="KJO17" s="374"/>
      <c r="KJP17" s="375"/>
      <c r="KJQ17" s="376"/>
      <c r="KJR17" s="377"/>
      <c r="KJS17" s="374"/>
      <c r="KJT17" s="375"/>
      <c r="KJU17" s="376"/>
      <c r="KJV17" s="377"/>
      <c r="KJW17" s="374"/>
      <c r="KJX17" s="375"/>
      <c r="KJY17" s="376"/>
      <c r="KJZ17" s="377"/>
      <c r="KKA17" s="374"/>
      <c r="KKB17" s="375"/>
      <c r="KKC17" s="376"/>
      <c r="KKD17" s="377"/>
      <c r="KKE17" s="374"/>
      <c r="KKF17" s="375"/>
      <c r="KKG17" s="376"/>
      <c r="KKH17" s="377"/>
      <c r="KKI17" s="374"/>
      <c r="KKJ17" s="375"/>
      <c r="KKK17" s="376"/>
      <c r="KKL17" s="377"/>
      <c r="KKM17" s="374"/>
      <c r="KKN17" s="375"/>
      <c r="KKO17" s="376"/>
      <c r="KKP17" s="377"/>
      <c r="KKQ17" s="374"/>
      <c r="KKR17" s="375"/>
      <c r="KKS17" s="376"/>
      <c r="KKT17" s="377"/>
      <c r="KKU17" s="374"/>
      <c r="KKV17" s="375"/>
      <c r="KKW17" s="376"/>
      <c r="KKX17" s="377"/>
      <c r="KKY17" s="374"/>
      <c r="KKZ17" s="375"/>
      <c r="KLA17" s="376"/>
      <c r="KLB17" s="377"/>
      <c r="KLC17" s="374"/>
      <c r="KLD17" s="375"/>
      <c r="KLE17" s="376"/>
      <c r="KLF17" s="377"/>
      <c r="KLG17" s="374"/>
      <c r="KLH17" s="375"/>
      <c r="KLI17" s="376"/>
      <c r="KLJ17" s="377"/>
      <c r="KLK17" s="374"/>
      <c r="KLL17" s="375"/>
      <c r="KLM17" s="376"/>
      <c r="KLN17" s="377"/>
      <c r="KLO17" s="374"/>
      <c r="KLP17" s="375"/>
      <c r="KLQ17" s="376"/>
      <c r="KLR17" s="377"/>
      <c r="KLS17" s="374"/>
      <c r="KLT17" s="375"/>
      <c r="KLU17" s="376"/>
      <c r="KLV17" s="377"/>
      <c r="KLW17" s="374"/>
      <c r="KLX17" s="375"/>
      <c r="KLY17" s="376"/>
      <c r="KLZ17" s="377"/>
      <c r="KMA17" s="374"/>
      <c r="KMB17" s="375"/>
      <c r="KMC17" s="376"/>
      <c r="KMD17" s="377"/>
      <c r="KME17" s="374"/>
      <c r="KMF17" s="375"/>
      <c r="KMG17" s="376"/>
      <c r="KMH17" s="377"/>
      <c r="KMI17" s="374"/>
      <c r="KMJ17" s="375"/>
      <c r="KMK17" s="376"/>
      <c r="KML17" s="377"/>
      <c r="KMM17" s="374"/>
      <c r="KMN17" s="375"/>
      <c r="KMO17" s="376"/>
      <c r="KMP17" s="377"/>
      <c r="KMQ17" s="374"/>
      <c r="KMR17" s="375"/>
      <c r="KMS17" s="376"/>
      <c r="KMT17" s="377"/>
      <c r="KMU17" s="374"/>
      <c r="KMV17" s="375"/>
      <c r="KMW17" s="376"/>
      <c r="KMX17" s="377"/>
      <c r="KMY17" s="374"/>
      <c r="KMZ17" s="375"/>
      <c r="KNA17" s="376"/>
      <c r="KNB17" s="377"/>
      <c r="KNC17" s="374"/>
      <c r="KND17" s="375"/>
      <c r="KNE17" s="376"/>
      <c r="KNF17" s="377"/>
      <c r="KNG17" s="374"/>
      <c r="KNH17" s="375"/>
      <c r="KNI17" s="376"/>
      <c r="KNJ17" s="377"/>
      <c r="KNK17" s="374"/>
      <c r="KNL17" s="375"/>
      <c r="KNM17" s="376"/>
      <c r="KNN17" s="377"/>
      <c r="KNO17" s="374"/>
      <c r="KNP17" s="375"/>
      <c r="KNQ17" s="376"/>
      <c r="KNR17" s="377"/>
      <c r="KNS17" s="374"/>
      <c r="KNT17" s="375"/>
      <c r="KNU17" s="376"/>
      <c r="KNV17" s="377"/>
      <c r="KNW17" s="374"/>
      <c r="KNX17" s="375"/>
      <c r="KNY17" s="376"/>
      <c r="KNZ17" s="377"/>
      <c r="KOA17" s="374"/>
      <c r="KOB17" s="375"/>
      <c r="KOC17" s="376"/>
      <c r="KOD17" s="377"/>
      <c r="KOE17" s="374"/>
      <c r="KOF17" s="375"/>
      <c r="KOG17" s="376"/>
      <c r="KOH17" s="377"/>
      <c r="KOI17" s="374"/>
      <c r="KOJ17" s="375"/>
      <c r="KOK17" s="376"/>
      <c r="KOL17" s="377"/>
      <c r="KOM17" s="374"/>
      <c r="KON17" s="375"/>
      <c r="KOO17" s="376"/>
      <c r="KOP17" s="377"/>
      <c r="KOQ17" s="374"/>
      <c r="KOR17" s="375"/>
      <c r="KOS17" s="376"/>
      <c r="KOT17" s="377"/>
      <c r="KOU17" s="374"/>
      <c r="KOV17" s="375"/>
      <c r="KOW17" s="376"/>
      <c r="KOX17" s="377"/>
      <c r="KOY17" s="374"/>
      <c r="KOZ17" s="375"/>
      <c r="KPA17" s="376"/>
      <c r="KPB17" s="377"/>
      <c r="KPC17" s="374"/>
      <c r="KPD17" s="375"/>
      <c r="KPE17" s="376"/>
      <c r="KPF17" s="377"/>
      <c r="KPG17" s="374"/>
      <c r="KPH17" s="375"/>
      <c r="KPI17" s="376"/>
      <c r="KPJ17" s="377"/>
      <c r="KPK17" s="374"/>
      <c r="KPL17" s="375"/>
      <c r="KPM17" s="376"/>
      <c r="KPN17" s="377"/>
      <c r="KPO17" s="374"/>
      <c r="KPP17" s="375"/>
      <c r="KPQ17" s="376"/>
      <c r="KPR17" s="377"/>
      <c r="KPS17" s="374"/>
      <c r="KPT17" s="375"/>
      <c r="KPU17" s="376"/>
      <c r="KPV17" s="377"/>
      <c r="KPW17" s="374"/>
      <c r="KPX17" s="375"/>
      <c r="KPY17" s="376"/>
      <c r="KPZ17" s="377"/>
      <c r="KQA17" s="374"/>
      <c r="KQB17" s="375"/>
      <c r="KQC17" s="376"/>
      <c r="KQD17" s="377"/>
      <c r="KQE17" s="374"/>
      <c r="KQF17" s="375"/>
      <c r="KQG17" s="376"/>
      <c r="KQH17" s="377"/>
      <c r="KQI17" s="374"/>
      <c r="KQJ17" s="375"/>
      <c r="KQK17" s="376"/>
      <c r="KQL17" s="377"/>
      <c r="KQM17" s="374"/>
      <c r="KQN17" s="375"/>
      <c r="KQO17" s="376"/>
      <c r="KQP17" s="377"/>
      <c r="KQQ17" s="374"/>
      <c r="KQR17" s="375"/>
      <c r="KQS17" s="376"/>
      <c r="KQT17" s="377"/>
      <c r="KQU17" s="374"/>
      <c r="KQV17" s="375"/>
      <c r="KQW17" s="376"/>
      <c r="KQX17" s="377"/>
      <c r="KQY17" s="374"/>
      <c r="KQZ17" s="375"/>
      <c r="KRA17" s="376"/>
      <c r="KRB17" s="377"/>
      <c r="KRC17" s="374"/>
      <c r="KRD17" s="375"/>
      <c r="KRE17" s="376"/>
      <c r="KRF17" s="377"/>
      <c r="KRG17" s="374"/>
      <c r="KRH17" s="375"/>
      <c r="KRI17" s="376"/>
      <c r="KRJ17" s="377"/>
      <c r="KRK17" s="374"/>
      <c r="KRL17" s="375"/>
      <c r="KRM17" s="376"/>
      <c r="KRN17" s="377"/>
      <c r="KRO17" s="374"/>
      <c r="KRP17" s="375"/>
      <c r="KRQ17" s="376"/>
      <c r="KRR17" s="377"/>
      <c r="KRS17" s="374"/>
      <c r="KRT17" s="375"/>
      <c r="KRU17" s="376"/>
      <c r="KRV17" s="377"/>
      <c r="KRW17" s="374"/>
      <c r="KRX17" s="375"/>
      <c r="KRY17" s="376"/>
      <c r="KRZ17" s="377"/>
      <c r="KSA17" s="374"/>
      <c r="KSB17" s="375"/>
      <c r="KSC17" s="376"/>
      <c r="KSD17" s="377"/>
      <c r="KSE17" s="374"/>
      <c r="KSF17" s="375"/>
      <c r="KSG17" s="376"/>
      <c r="KSH17" s="377"/>
      <c r="KSI17" s="374"/>
      <c r="KSJ17" s="375"/>
      <c r="KSK17" s="376"/>
      <c r="KSL17" s="377"/>
      <c r="KSM17" s="374"/>
      <c r="KSN17" s="375"/>
      <c r="KSO17" s="376"/>
      <c r="KSP17" s="377"/>
      <c r="KSQ17" s="374"/>
      <c r="KSR17" s="375"/>
      <c r="KSS17" s="376"/>
      <c r="KST17" s="377"/>
      <c r="KSU17" s="374"/>
      <c r="KSV17" s="375"/>
      <c r="KSW17" s="376"/>
      <c r="KSX17" s="377"/>
      <c r="KSY17" s="374"/>
      <c r="KSZ17" s="375"/>
      <c r="KTA17" s="376"/>
      <c r="KTB17" s="377"/>
      <c r="KTC17" s="374"/>
      <c r="KTD17" s="375"/>
      <c r="KTE17" s="376"/>
      <c r="KTF17" s="377"/>
      <c r="KTG17" s="374"/>
      <c r="KTH17" s="375"/>
      <c r="KTI17" s="376"/>
      <c r="KTJ17" s="377"/>
      <c r="KTK17" s="374"/>
      <c r="KTL17" s="375"/>
      <c r="KTM17" s="376"/>
      <c r="KTN17" s="377"/>
      <c r="KTO17" s="374"/>
      <c r="KTP17" s="375"/>
      <c r="KTQ17" s="376"/>
      <c r="KTR17" s="377"/>
      <c r="KTS17" s="374"/>
      <c r="KTT17" s="375"/>
      <c r="KTU17" s="376"/>
      <c r="KTV17" s="377"/>
      <c r="KTW17" s="374"/>
      <c r="KTX17" s="375"/>
      <c r="KTY17" s="376"/>
      <c r="KTZ17" s="377"/>
      <c r="KUA17" s="374"/>
      <c r="KUB17" s="375"/>
      <c r="KUC17" s="376"/>
      <c r="KUD17" s="377"/>
      <c r="KUE17" s="374"/>
      <c r="KUF17" s="375"/>
      <c r="KUG17" s="376"/>
      <c r="KUH17" s="377"/>
      <c r="KUI17" s="374"/>
      <c r="KUJ17" s="375"/>
      <c r="KUK17" s="376"/>
      <c r="KUL17" s="377"/>
      <c r="KUM17" s="374"/>
      <c r="KUN17" s="375"/>
      <c r="KUO17" s="376"/>
      <c r="KUP17" s="377"/>
      <c r="KUQ17" s="374"/>
      <c r="KUR17" s="375"/>
      <c r="KUS17" s="376"/>
      <c r="KUT17" s="377"/>
      <c r="KUU17" s="374"/>
      <c r="KUV17" s="375"/>
      <c r="KUW17" s="376"/>
      <c r="KUX17" s="377"/>
      <c r="KUY17" s="374"/>
      <c r="KUZ17" s="375"/>
      <c r="KVA17" s="376"/>
      <c r="KVB17" s="377"/>
      <c r="KVC17" s="374"/>
      <c r="KVD17" s="375"/>
      <c r="KVE17" s="376"/>
      <c r="KVF17" s="377"/>
      <c r="KVG17" s="374"/>
      <c r="KVH17" s="375"/>
      <c r="KVI17" s="376"/>
      <c r="KVJ17" s="377"/>
      <c r="KVK17" s="374"/>
      <c r="KVL17" s="375"/>
      <c r="KVM17" s="376"/>
      <c r="KVN17" s="377"/>
      <c r="KVO17" s="374"/>
      <c r="KVP17" s="375"/>
      <c r="KVQ17" s="376"/>
      <c r="KVR17" s="377"/>
      <c r="KVS17" s="374"/>
      <c r="KVT17" s="375"/>
      <c r="KVU17" s="376"/>
      <c r="KVV17" s="377"/>
      <c r="KVW17" s="374"/>
      <c r="KVX17" s="375"/>
      <c r="KVY17" s="376"/>
      <c r="KVZ17" s="377"/>
      <c r="KWA17" s="374"/>
      <c r="KWB17" s="375"/>
      <c r="KWC17" s="376"/>
      <c r="KWD17" s="377"/>
      <c r="KWE17" s="374"/>
      <c r="KWF17" s="375"/>
      <c r="KWG17" s="376"/>
      <c r="KWH17" s="377"/>
      <c r="KWI17" s="374"/>
      <c r="KWJ17" s="375"/>
      <c r="KWK17" s="376"/>
      <c r="KWL17" s="377"/>
      <c r="KWM17" s="374"/>
      <c r="KWN17" s="375"/>
      <c r="KWO17" s="376"/>
      <c r="KWP17" s="377"/>
      <c r="KWQ17" s="374"/>
      <c r="KWR17" s="375"/>
      <c r="KWS17" s="376"/>
      <c r="KWT17" s="377"/>
      <c r="KWU17" s="374"/>
      <c r="KWV17" s="375"/>
      <c r="KWW17" s="376"/>
      <c r="KWX17" s="377"/>
      <c r="KWY17" s="374"/>
      <c r="KWZ17" s="375"/>
      <c r="KXA17" s="376"/>
      <c r="KXB17" s="377"/>
      <c r="KXC17" s="374"/>
      <c r="KXD17" s="375"/>
      <c r="KXE17" s="376"/>
      <c r="KXF17" s="377"/>
      <c r="KXG17" s="374"/>
      <c r="KXH17" s="375"/>
      <c r="KXI17" s="376"/>
      <c r="KXJ17" s="377"/>
      <c r="KXK17" s="374"/>
      <c r="KXL17" s="375"/>
      <c r="KXM17" s="376"/>
      <c r="KXN17" s="377"/>
      <c r="KXO17" s="374"/>
      <c r="KXP17" s="375"/>
      <c r="KXQ17" s="376"/>
      <c r="KXR17" s="377"/>
      <c r="KXS17" s="374"/>
      <c r="KXT17" s="375"/>
      <c r="KXU17" s="376"/>
      <c r="KXV17" s="377"/>
      <c r="KXW17" s="374"/>
      <c r="KXX17" s="375"/>
      <c r="KXY17" s="376"/>
      <c r="KXZ17" s="377"/>
      <c r="KYA17" s="374"/>
      <c r="KYB17" s="375"/>
      <c r="KYC17" s="376"/>
      <c r="KYD17" s="377"/>
      <c r="KYE17" s="374"/>
      <c r="KYF17" s="375"/>
      <c r="KYG17" s="376"/>
      <c r="KYH17" s="377"/>
      <c r="KYI17" s="374"/>
      <c r="KYJ17" s="375"/>
      <c r="KYK17" s="376"/>
      <c r="KYL17" s="377"/>
      <c r="KYM17" s="374"/>
      <c r="KYN17" s="375"/>
      <c r="KYO17" s="376"/>
      <c r="KYP17" s="377"/>
      <c r="KYQ17" s="374"/>
      <c r="KYR17" s="375"/>
      <c r="KYS17" s="376"/>
      <c r="KYT17" s="377"/>
      <c r="KYU17" s="374"/>
      <c r="KYV17" s="375"/>
      <c r="KYW17" s="376"/>
      <c r="KYX17" s="377"/>
      <c r="KYY17" s="374"/>
      <c r="KYZ17" s="375"/>
      <c r="KZA17" s="376"/>
      <c r="KZB17" s="377"/>
      <c r="KZC17" s="374"/>
      <c r="KZD17" s="375"/>
      <c r="KZE17" s="376"/>
      <c r="KZF17" s="377"/>
      <c r="KZG17" s="374"/>
      <c r="KZH17" s="375"/>
      <c r="KZI17" s="376"/>
      <c r="KZJ17" s="377"/>
      <c r="KZK17" s="374"/>
      <c r="KZL17" s="375"/>
      <c r="KZM17" s="376"/>
      <c r="KZN17" s="377"/>
      <c r="KZO17" s="374"/>
      <c r="KZP17" s="375"/>
      <c r="KZQ17" s="376"/>
      <c r="KZR17" s="377"/>
      <c r="KZS17" s="374"/>
      <c r="KZT17" s="375"/>
      <c r="KZU17" s="376"/>
      <c r="KZV17" s="377"/>
      <c r="KZW17" s="374"/>
      <c r="KZX17" s="375"/>
      <c r="KZY17" s="376"/>
      <c r="KZZ17" s="377"/>
      <c r="LAA17" s="374"/>
      <c r="LAB17" s="375"/>
      <c r="LAC17" s="376"/>
      <c r="LAD17" s="377"/>
      <c r="LAE17" s="374"/>
      <c r="LAF17" s="375"/>
      <c r="LAG17" s="376"/>
      <c r="LAH17" s="377"/>
      <c r="LAI17" s="374"/>
      <c r="LAJ17" s="375"/>
      <c r="LAK17" s="376"/>
      <c r="LAL17" s="377"/>
      <c r="LAM17" s="374"/>
      <c r="LAN17" s="375"/>
      <c r="LAO17" s="376"/>
      <c r="LAP17" s="377"/>
      <c r="LAQ17" s="374"/>
      <c r="LAR17" s="375"/>
      <c r="LAS17" s="376"/>
      <c r="LAT17" s="377"/>
      <c r="LAU17" s="374"/>
      <c r="LAV17" s="375"/>
      <c r="LAW17" s="376"/>
      <c r="LAX17" s="377"/>
      <c r="LAY17" s="374"/>
      <c r="LAZ17" s="375"/>
      <c r="LBA17" s="376"/>
      <c r="LBB17" s="377"/>
      <c r="LBC17" s="374"/>
      <c r="LBD17" s="375"/>
      <c r="LBE17" s="376"/>
      <c r="LBF17" s="377"/>
      <c r="LBG17" s="374"/>
      <c r="LBH17" s="375"/>
      <c r="LBI17" s="376"/>
      <c r="LBJ17" s="377"/>
      <c r="LBK17" s="374"/>
      <c r="LBL17" s="375"/>
      <c r="LBM17" s="376"/>
      <c r="LBN17" s="377"/>
      <c r="LBO17" s="374"/>
      <c r="LBP17" s="375"/>
      <c r="LBQ17" s="376"/>
      <c r="LBR17" s="377"/>
      <c r="LBS17" s="374"/>
      <c r="LBT17" s="375"/>
      <c r="LBU17" s="376"/>
      <c r="LBV17" s="377"/>
      <c r="LBW17" s="374"/>
      <c r="LBX17" s="375"/>
      <c r="LBY17" s="376"/>
      <c r="LBZ17" s="377"/>
      <c r="LCA17" s="374"/>
      <c r="LCB17" s="375"/>
      <c r="LCC17" s="376"/>
      <c r="LCD17" s="377"/>
      <c r="LCE17" s="374"/>
      <c r="LCF17" s="375"/>
      <c r="LCG17" s="376"/>
      <c r="LCH17" s="377"/>
      <c r="LCI17" s="374"/>
      <c r="LCJ17" s="375"/>
      <c r="LCK17" s="376"/>
      <c r="LCL17" s="377"/>
      <c r="LCM17" s="374"/>
      <c r="LCN17" s="375"/>
      <c r="LCO17" s="376"/>
      <c r="LCP17" s="377"/>
      <c r="LCQ17" s="374"/>
      <c r="LCR17" s="375"/>
      <c r="LCS17" s="376"/>
      <c r="LCT17" s="377"/>
      <c r="LCU17" s="374"/>
      <c r="LCV17" s="375"/>
      <c r="LCW17" s="376"/>
      <c r="LCX17" s="377"/>
      <c r="LCY17" s="374"/>
      <c r="LCZ17" s="375"/>
      <c r="LDA17" s="376"/>
      <c r="LDB17" s="377"/>
      <c r="LDC17" s="374"/>
      <c r="LDD17" s="375"/>
      <c r="LDE17" s="376"/>
      <c r="LDF17" s="377"/>
      <c r="LDG17" s="374"/>
      <c r="LDH17" s="375"/>
      <c r="LDI17" s="376"/>
      <c r="LDJ17" s="377"/>
      <c r="LDK17" s="374"/>
      <c r="LDL17" s="375"/>
      <c r="LDM17" s="376"/>
      <c r="LDN17" s="377"/>
      <c r="LDO17" s="374"/>
      <c r="LDP17" s="375"/>
      <c r="LDQ17" s="376"/>
      <c r="LDR17" s="377"/>
      <c r="LDS17" s="374"/>
      <c r="LDT17" s="375"/>
      <c r="LDU17" s="376"/>
      <c r="LDV17" s="377"/>
      <c r="LDW17" s="374"/>
      <c r="LDX17" s="375"/>
      <c r="LDY17" s="376"/>
      <c r="LDZ17" s="377"/>
      <c r="LEA17" s="374"/>
      <c r="LEB17" s="375"/>
      <c r="LEC17" s="376"/>
      <c r="LED17" s="377"/>
      <c r="LEE17" s="374"/>
      <c r="LEF17" s="375"/>
      <c r="LEG17" s="376"/>
      <c r="LEH17" s="377"/>
      <c r="LEI17" s="374"/>
      <c r="LEJ17" s="375"/>
      <c r="LEK17" s="376"/>
      <c r="LEL17" s="377"/>
      <c r="LEM17" s="374"/>
      <c r="LEN17" s="375"/>
      <c r="LEO17" s="376"/>
      <c r="LEP17" s="377"/>
      <c r="LEQ17" s="374"/>
      <c r="LER17" s="375"/>
      <c r="LES17" s="376"/>
      <c r="LET17" s="377"/>
      <c r="LEU17" s="374"/>
      <c r="LEV17" s="375"/>
      <c r="LEW17" s="376"/>
      <c r="LEX17" s="377"/>
      <c r="LEY17" s="374"/>
      <c r="LEZ17" s="375"/>
      <c r="LFA17" s="376"/>
      <c r="LFB17" s="377"/>
      <c r="LFC17" s="374"/>
      <c r="LFD17" s="375"/>
      <c r="LFE17" s="376"/>
      <c r="LFF17" s="377"/>
      <c r="LFG17" s="374"/>
      <c r="LFH17" s="375"/>
      <c r="LFI17" s="376"/>
      <c r="LFJ17" s="377"/>
      <c r="LFK17" s="374"/>
      <c r="LFL17" s="375"/>
      <c r="LFM17" s="376"/>
      <c r="LFN17" s="377"/>
      <c r="LFO17" s="374"/>
      <c r="LFP17" s="375"/>
      <c r="LFQ17" s="376"/>
      <c r="LFR17" s="377"/>
      <c r="LFS17" s="374"/>
      <c r="LFT17" s="375"/>
      <c r="LFU17" s="376"/>
      <c r="LFV17" s="377"/>
      <c r="LFW17" s="374"/>
      <c r="LFX17" s="375"/>
      <c r="LFY17" s="376"/>
      <c r="LFZ17" s="377"/>
      <c r="LGA17" s="374"/>
      <c r="LGB17" s="375"/>
      <c r="LGC17" s="376"/>
      <c r="LGD17" s="377"/>
      <c r="LGE17" s="374"/>
      <c r="LGF17" s="375"/>
      <c r="LGG17" s="376"/>
      <c r="LGH17" s="377"/>
      <c r="LGI17" s="374"/>
      <c r="LGJ17" s="375"/>
      <c r="LGK17" s="376"/>
      <c r="LGL17" s="377"/>
      <c r="LGM17" s="374"/>
      <c r="LGN17" s="375"/>
      <c r="LGO17" s="376"/>
      <c r="LGP17" s="377"/>
      <c r="LGQ17" s="374"/>
      <c r="LGR17" s="375"/>
      <c r="LGS17" s="376"/>
      <c r="LGT17" s="377"/>
      <c r="LGU17" s="374"/>
      <c r="LGV17" s="375"/>
      <c r="LGW17" s="376"/>
      <c r="LGX17" s="377"/>
      <c r="LGY17" s="374"/>
      <c r="LGZ17" s="375"/>
      <c r="LHA17" s="376"/>
      <c r="LHB17" s="377"/>
      <c r="LHC17" s="374"/>
      <c r="LHD17" s="375"/>
      <c r="LHE17" s="376"/>
      <c r="LHF17" s="377"/>
      <c r="LHG17" s="374"/>
      <c r="LHH17" s="375"/>
      <c r="LHI17" s="376"/>
      <c r="LHJ17" s="377"/>
      <c r="LHK17" s="374"/>
      <c r="LHL17" s="375"/>
      <c r="LHM17" s="376"/>
      <c r="LHN17" s="377"/>
      <c r="LHO17" s="374"/>
      <c r="LHP17" s="375"/>
      <c r="LHQ17" s="376"/>
      <c r="LHR17" s="377"/>
      <c r="LHS17" s="374"/>
      <c r="LHT17" s="375"/>
      <c r="LHU17" s="376"/>
      <c r="LHV17" s="377"/>
      <c r="LHW17" s="374"/>
      <c r="LHX17" s="375"/>
      <c r="LHY17" s="376"/>
      <c r="LHZ17" s="377"/>
      <c r="LIA17" s="374"/>
      <c r="LIB17" s="375"/>
      <c r="LIC17" s="376"/>
      <c r="LID17" s="377"/>
      <c r="LIE17" s="374"/>
      <c r="LIF17" s="375"/>
      <c r="LIG17" s="376"/>
      <c r="LIH17" s="377"/>
      <c r="LII17" s="374"/>
      <c r="LIJ17" s="375"/>
      <c r="LIK17" s="376"/>
      <c r="LIL17" s="377"/>
      <c r="LIM17" s="374"/>
      <c r="LIN17" s="375"/>
      <c r="LIO17" s="376"/>
      <c r="LIP17" s="377"/>
      <c r="LIQ17" s="374"/>
      <c r="LIR17" s="375"/>
      <c r="LIS17" s="376"/>
      <c r="LIT17" s="377"/>
      <c r="LIU17" s="374"/>
      <c r="LIV17" s="375"/>
      <c r="LIW17" s="376"/>
      <c r="LIX17" s="377"/>
      <c r="LIY17" s="374"/>
      <c r="LIZ17" s="375"/>
      <c r="LJA17" s="376"/>
      <c r="LJB17" s="377"/>
      <c r="LJC17" s="374"/>
      <c r="LJD17" s="375"/>
      <c r="LJE17" s="376"/>
      <c r="LJF17" s="377"/>
      <c r="LJG17" s="374"/>
      <c r="LJH17" s="375"/>
      <c r="LJI17" s="376"/>
      <c r="LJJ17" s="377"/>
      <c r="LJK17" s="374"/>
      <c r="LJL17" s="375"/>
      <c r="LJM17" s="376"/>
      <c r="LJN17" s="377"/>
      <c r="LJO17" s="374"/>
      <c r="LJP17" s="375"/>
      <c r="LJQ17" s="376"/>
      <c r="LJR17" s="377"/>
      <c r="LJS17" s="374"/>
      <c r="LJT17" s="375"/>
      <c r="LJU17" s="376"/>
      <c r="LJV17" s="377"/>
      <c r="LJW17" s="374"/>
      <c r="LJX17" s="375"/>
      <c r="LJY17" s="376"/>
      <c r="LJZ17" s="377"/>
      <c r="LKA17" s="374"/>
      <c r="LKB17" s="375"/>
      <c r="LKC17" s="376"/>
      <c r="LKD17" s="377"/>
      <c r="LKE17" s="374"/>
      <c r="LKF17" s="375"/>
      <c r="LKG17" s="376"/>
      <c r="LKH17" s="377"/>
      <c r="LKI17" s="374"/>
      <c r="LKJ17" s="375"/>
      <c r="LKK17" s="376"/>
      <c r="LKL17" s="377"/>
      <c r="LKM17" s="374"/>
      <c r="LKN17" s="375"/>
      <c r="LKO17" s="376"/>
      <c r="LKP17" s="377"/>
      <c r="LKQ17" s="374"/>
      <c r="LKR17" s="375"/>
      <c r="LKS17" s="376"/>
      <c r="LKT17" s="377"/>
      <c r="LKU17" s="374"/>
      <c r="LKV17" s="375"/>
      <c r="LKW17" s="376"/>
      <c r="LKX17" s="377"/>
      <c r="LKY17" s="374"/>
      <c r="LKZ17" s="375"/>
      <c r="LLA17" s="376"/>
      <c r="LLB17" s="377"/>
      <c r="LLC17" s="374"/>
      <c r="LLD17" s="375"/>
      <c r="LLE17" s="376"/>
      <c r="LLF17" s="377"/>
      <c r="LLG17" s="374"/>
      <c r="LLH17" s="375"/>
      <c r="LLI17" s="376"/>
      <c r="LLJ17" s="377"/>
      <c r="LLK17" s="374"/>
      <c r="LLL17" s="375"/>
      <c r="LLM17" s="376"/>
      <c r="LLN17" s="377"/>
      <c r="LLO17" s="374"/>
      <c r="LLP17" s="375"/>
      <c r="LLQ17" s="376"/>
      <c r="LLR17" s="377"/>
      <c r="LLS17" s="374"/>
      <c r="LLT17" s="375"/>
      <c r="LLU17" s="376"/>
      <c r="LLV17" s="377"/>
      <c r="LLW17" s="374"/>
      <c r="LLX17" s="375"/>
      <c r="LLY17" s="376"/>
      <c r="LLZ17" s="377"/>
      <c r="LMA17" s="374"/>
      <c r="LMB17" s="375"/>
      <c r="LMC17" s="376"/>
      <c r="LMD17" s="377"/>
      <c r="LME17" s="374"/>
      <c r="LMF17" s="375"/>
      <c r="LMG17" s="376"/>
      <c r="LMH17" s="377"/>
      <c r="LMI17" s="374"/>
      <c r="LMJ17" s="375"/>
      <c r="LMK17" s="376"/>
      <c r="LML17" s="377"/>
      <c r="LMM17" s="374"/>
      <c r="LMN17" s="375"/>
      <c r="LMO17" s="376"/>
      <c r="LMP17" s="377"/>
      <c r="LMQ17" s="374"/>
      <c r="LMR17" s="375"/>
      <c r="LMS17" s="376"/>
      <c r="LMT17" s="377"/>
      <c r="LMU17" s="374"/>
      <c r="LMV17" s="375"/>
      <c r="LMW17" s="376"/>
      <c r="LMX17" s="377"/>
      <c r="LMY17" s="374"/>
      <c r="LMZ17" s="375"/>
      <c r="LNA17" s="376"/>
      <c r="LNB17" s="377"/>
      <c r="LNC17" s="374"/>
      <c r="LND17" s="375"/>
      <c r="LNE17" s="376"/>
      <c r="LNF17" s="377"/>
      <c r="LNG17" s="374"/>
      <c r="LNH17" s="375"/>
      <c r="LNI17" s="376"/>
      <c r="LNJ17" s="377"/>
      <c r="LNK17" s="374"/>
      <c r="LNL17" s="375"/>
      <c r="LNM17" s="376"/>
      <c r="LNN17" s="377"/>
      <c r="LNO17" s="374"/>
      <c r="LNP17" s="375"/>
      <c r="LNQ17" s="376"/>
      <c r="LNR17" s="377"/>
      <c r="LNS17" s="374"/>
      <c r="LNT17" s="375"/>
      <c r="LNU17" s="376"/>
      <c r="LNV17" s="377"/>
      <c r="LNW17" s="374"/>
      <c r="LNX17" s="375"/>
      <c r="LNY17" s="376"/>
      <c r="LNZ17" s="377"/>
      <c r="LOA17" s="374"/>
      <c r="LOB17" s="375"/>
      <c r="LOC17" s="376"/>
      <c r="LOD17" s="377"/>
      <c r="LOE17" s="374"/>
      <c r="LOF17" s="375"/>
      <c r="LOG17" s="376"/>
      <c r="LOH17" s="377"/>
      <c r="LOI17" s="374"/>
      <c r="LOJ17" s="375"/>
      <c r="LOK17" s="376"/>
      <c r="LOL17" s="377"/>
      <c r="LOM17" s="374"/>
      <c r="LON17" s="375"/>
      <c r="LOO17" s="376"/>
      <c r="LOP17" s="377"/>
      <c r="LOQ17" s="374"/>
      <c r="LOR17" s="375"/>
      <c r="LOS17" s="376"/>
      <c r="LOT17" s="377"/>
      <c r="LOU17" s="374"/>
      <c r="LOV17" s="375"/>
      <c r="LOW17" s="376"/>
      <c r="LOX17" s="377"/>
      <c r="LOY17" s="374"/>
      <c r="LOZ17" s="375"/>
      <c r="LPA17" s="376"/>
      <c r="LPB17" s="377"/>
      <c r="LPC17" s="374"/>
      <c r="LPD17" s="375"/>
      <c r="LPE17" s="376"/>
      <c r="LPF17" s="377"/>
      <c r="LPG17" s="374"/>
      <c r="LPH17" s="375"/>
      <c r="LPI17" s="376"/>
      <c r="LPJ17" s="377"/>
      <c r="LPK17" s="374"/>
      <c r="LPL17" s="375"/>
      <c r="LPM17" s="376"/>
      <c r="LPN17" s="377"/>
      <c r="LPO17" s="374"/>
      <c r="LPP17" s="375"/>
      <c r="LPQ17" s="376"/>
      <c r="LPR17" s="377"/>
      <c r="LPS17" s="374"/>
      <c r="LPT17" s="375"/>
      <c r="LPU17" s="376"/>
      <c r="LPV17" s="377"/>
      <c r="LPW17" s="374"/>
      <c r="LPX17" s="375"/>
      <c r="LPY17" s="376"/>
      <c r="LPZ17" s="377"/>
      <c r="LQA17" s="374"/>
      <c r="LQB17" s="375"/>
      <c r="LQC17" s="376"/>
      <c r="LQD17" s="377"/>
      <c r="LQE17" s="374"/>
      <c r="LQF17" s="375"/>
      <c r="LQG17" s="376"/>
      <c r="LQH17" s="377"/>
      <c r="LQI17" s="374"/>
      <c r="LQJ17" s="375"/>
      <c r="LQK17" s="376"/>
      <c r="LQL17" s="377"/>
      <c r="LQM17" s="374"/>
      <c r="LQN17" s="375"/>
      <c r="LQO17" s="376"/>
      <c r="LQP17" s="377"/>
      <c r="LQQ17" s="374"/>
      <c r="LQR17" s="375"/>
      <c r="LQS17" s="376"/>
      <c r="LQT17" s="377"/>
      <c r="LQU17" s="374"/>
      <c r="LQV17" s="375"/>
      <c r="LQW17" s="376"/>
      <c r="LQX17" s="377"/>
      <c r="LQY17" s="374"/>
      <c r="LQZ17" s="375"/>
      <c r="LRA17" s="376"/>
      <c r="LRB17" s="377"/>
      <c r="LRC17" s="374"/>
      <c r="LRD17" s="375"/>
      <c r="LRE17" s="376"/>
      <c r="LRF17" s="377"/>
      <c r="LRG17" s="374"/>
      <c r="LRH17" s="375"/>
      <c r="LRI17" s="376"/>
      <c r="LRJ17" s="377"/>
      <c r="LRK17" s="374"/>
      <c r="LRL17" s="375"/>
      <c r="LRM17" s="376"/>
      <c r="LRN17" s="377"/>
      <c r="LRO17" s="374"/>
      <c r="LRP17" s="375"/>
      <c r="LRQ17" s="376"/>
      <c r="LRR17" s="377"/>
      <c r="LRS17" s="374"/>
      <c r="LRT17" s="375"/>
      <c r="LRU17" s="376"/>
      <c r="LRV17" s="377"/>
      <c r="LRW17" s="374"/>
      <c r="LRX17" s="375"/>
      <c r="LRY17" s="376"/>
      <c r="LRZ17" s="377"/>
      <c r="LSA17" s="374"/>
      <c r="LSB17" s="375"/>
      <c r="LSC17" s="376"/>
      <c r="LSD17" s="377"/>
      <c r="LSE17" s="374"/>
      <c r="LSF17" s="375"/>
      <c r="LSG17" s="376"/>
      <c r="LSH17" s="377"/>
      <c r="LSI17" s="374"/>
      <c r="LSJ17" s="375"/>
      <c r="LSK17" s="376"/>
      <c r="LSL17" s="377"/>
      <c r="LSM17" s="374"/>
      <c r="LSN17" s="375"/>
      <c r="LSO17" s="376"/>
      <c r="LSP17" s="377"/>
      <c r="LSQ17" s="374"/>
      <c r="LSR17" s="375"/>
      <c r="LSS17" s="376"/>
      <c r="LST17" s="377"/>
      <c r="LSU17" s="374"/>
      <c r="LSV17" s="375"/>
      <c r="LSW17" s="376"/>
      <c r="LSX17" s="377"/>
      <c r="LSY17" s="374"/>
      <c r="LSZ17" s="375"/>
      <c r="LTA17" s="376"/>
      <c r="LTB17" s="377"/>
      <c r="LTC17" s="374"/>
      <c r="LTD17" s="375"/>
      <c r="LTE17" s="376"/>
      <c r="LTF17" s="377"/>
      <c r="LTG17" s="374"/>
      <c r="LTH17" s="375"/>
      <c r="LTI17" s="376"/>
      <c r="LTJ17" s="377"/>
      <c r="LTK17" s="374"/>
      <c r="LTL17" s="375"/>
      <c r="LTM17" s="376"/>
      <c r="LTN17" s="377"/>
      <c r="LTO17" s="374"/>
      <c r="LTP17" s="375"/>
      <c r="LTQ17" s="376"/>
      <c r="LTR17" s="377"/>
      <c r="LTS17" s="374"/>
      <c r="LTT17" s="375"/>
      <c r="LTU17" s="376"/>
      <c r="LTV17" s="377"/>
      <c r="LTW17" s="374"/>
      <c r="LTX17" s="375"/>
      <c r="LTY17" s="376"/>
      <c r="LTZ17" s="377"/>
      <c r="LUA17" s="374"/>
      <c r="LUB17" s="375"/>
      <c r="LUC17" s="376"/>
      <c r="LUD17" s="377"/>
      <c r="LUE17" s="374"/>
      <c r="LUF17" s="375"/>
      <c r="LUG17" s="376"/>
      <c r="LUH17" s="377"/>
      <c r="LUI17" s="374"/>
      <c r="LUJ17" s="375"/>
      <c r="LUK17" s="376"/>
      <c r="LUL17" s="377"/>
      <c r="LUM17" s="374"/>
      <c r="LUN17" s="375"/>
      <c r="LUO17" s="376"/>
      <c r="LUP17" s="377"/>
      <c r="LUQ17" s="374"/>
      <c r="LUR17" s="375"/>
      <c r="LUS17" s="376"/>
      <c r="LUT17" s="377"/>
      <c r="LUU17" s="374"/>
      <c r="LUV17" s="375"/>
      <c r="LUW17" s="376"/>
      <c r="LUX17" s="377"/>
      <c r="LUY17" s="374"/>
      <c r="LUZ17" s="375"/>
      <c r="LVA17" s="376"/>
      <c r="LVB17" s="377"/>
      <c r="LVC17" s="374"/>
      <c r="LVD17" s="375"/>
      <c r="LVE17" s="376"/>
      <c r="LVF17" s="377"/>
      <c r="LVG17" s="374"/>
      <c r="LVH17" s="375"/>
      <c r="LVI17" s="376"/>
      <c r="LVJ17" s="377"/>
      <c r="LVK17" s="374"/>
      <c r="LVL17" s="375"/>
      <c r="LVM17" s="376"/>
      <c r="LVN17" s="377"/>
      <c r="LVO17" s="374"/>
      <c r="LVP17" s="375"/>
      <c r="LVQ17" s="376"/>
      <c r="LVR17" s="377"/>
      <c r="LVS17" s="374"/>
      <c r="LVT17" s="375"/>
      <c r="LVU17" s="376"/>
      <c r="LVV17" s="377"/>
      <c r="LVW17" s="374"/>
      <c r="LVX17" s="375"/>
      <c r="LVY17" s="376"/>
      <c r="LVZ17" s="377"/>
      <c r="LWA17" s="374"/>
      <c r="LWB17" s="375"/>
      <c r="LWC17" s="376"/>
      <c r="LWD17" s="377"/>
      <c r="LWE17" s="374"/>
      <c r="LWF17" s="375"/>
      <c r="LWG17" s="376"/>
      <c r="LWH17" s="377"/>
      <c r="LWI17" s="374"/>
      <c r="LWJ17" s="375"/>
      <c r="LWK17" s="376"/>
      <c r="LWL17" s="377"/>
      <c r="LWM17" s="374"/>
      <c r="LWN17" s="375"/>
      <c r="LWO17" s="376"/>
      <c r="LWP17" s="377"/>
      <c r="LWQ17" s="374"/>
      <c r="LWR17" s="375"/>
      <c r="LWS17" s="376"/>
      <c r="LWT17" s="377"/>
      <c r="LWU17" s="374"/>
      <c r="LWV17" s="375"/>
      <c r="LWW17" s="376"/>
      <c r="LWX17" s="377"/>
      <c r="LWY17" s="374"/>
      <c r="LWZ17" s="375"/>
      <c r="LXA17" s="376"/>
      <c r="LXB17" s="377"/>
      <c r="LXC17" s="374"/>
      <c r="LXD17" s="375"/>
      <c r="LXE17" s="376"/>
      <c r="LXF17" s="377"/>
      <c r="LXG17" s="374"/>
      <c r="LXH17" s="375"/>
      <c r="LXI17" s="376"/>
      <c r="LXJ17" s="377"/>
      <c r="LXK17" s="374"/>
      <c r="LXL17" s="375"/>
      <c r="LXM17" s="376"/>
      <c r="LXN17" s="377"/>
      <c r="LXO17" s="374"/>
      <c r="LXP17" s="375"/>
      <c r="LXQ17" s="376"/>
      <c r="LXR17" s="377"/>
      <c r="LXS17" s="374"/>
      <c r="LXT17" s="375"/>
      <c r="LXU17" s="376"/>
      <c r="LXV17" s="377"/>
      <c r="LXW17" s="374"/>
      <c r="LXX17" s="375"/>
      <c r="LXY17" s="376"/>
      <c r="LXZ17" s="377"/>
      <c r="LYA17" s="374"/>
      <c r="LYB17" s="375"/>
      <c r="LYC17" s="376"/>
      <c r="LYD17" s="377"/>
      <c r="LYE17" s="374"/>
      <c r="LYF17" s="375"/>
      <c r="LYG17" s="376"/>
      <c r="LYH17" s="377"/>
      <c r="LYI17" s="374"/>
      <c r="LYJ17" s="375"/>
      <c r="LYK17" s="376"/>
      <c r="LYL17" s="377"/>
      <c r="LYM17" s="374"/>
      <c r="LYN17" s="375"/>
      <c r="LYO17" s="376"/>
      <c r="LYP17" s="377"/>
      <c r="LYQ17" s="374"/>
      <c r="LYR17" s="375"/>
      <c r="LYS17" s="376"/>
      <c r="LYT17" s="377"/>
      <c r="LYU17" s="374"/>
      <c r="LYV17" s="375"/>
      <c r="LYW17" s="376"/>
      <c r="LYX17" s="377"/>
      <c r="LYY17" s="374"/>
      <c r="LYZ17" s="375"/>
      <c r="LZA17" s="376"/>
      <c r="LZB17" s="377"/>
      <c r="LZC17" s="374"/>
      <c r="LZD17" s="375"/>
      <c r="LZE17" s="376"/>
      <c r="LZF17" s="377"/>
      <c r="LZG17" s="374"/>
      <c r="LZH17" s="375"/>
      <c r="LZI17" s="376"/>
      <c r="LZJ17" s="377"/>
      <c r="LZK17" s="374"/>
      <c r="LZL17" s="375"/>
      <c r="LZM17" s="376"/>
      <c r="LZN17" s="377"/>
      <c r="LZO17" s="374"/>
      <c r="LZP17" s="375"/>
      <c r="LZQ17" s="376"/>
      <c r="LZR17" s="377"/>
      <c r="LZS17" s="374"/>
      <c r="LZT17" s="375"/>
      <c r="LZU17" s="376"/>
      <c r="LZV17" s="377"/>
      <c r="LZW17" s="374"/>
      <c r="LZX17" s="375"/>
      <c r="LZY17" s="376"/>
      <c r="LZZ17" s="377"/>
      <c r="MAA17" s="374"/>
      <c r="MAB17" s="375"/>
      <c r="MAC17" s="376"/>
      <c r="MAD17" s="377"/>
      <c r="MAE17" s="374"/>
      <c r="MAF17" s="375"/>
      <c r="MAG17" s="376"/>
      <c r="MAH17" s="377"/>
      <c r="MAI17" s="374"/>
      <c r="MAJ17" s="375"/>
      <c r="MAK17" s="376"/>
      <c r="MAL17" s="377"/>
      <c r="MAM17" s="374"/>
      <c r="MAN17" s="375"/>
      <c r="MAO17" s="376"/>
      <c r="MAP17" s="377"/>
      <c r="MAQ17" s="374"/>
      <c r="MAR17" s="375"/>
      <c r="MAS17" s="376"/>
      <c r="MAT17" s="377"/>
      <c r="MAU17" s="374"/>
      <c r="MAV17" s="375"/>
      <c r="MAW17" s="376"/>
      <c r="MAX17" s="377"/>
      <c r="MAY17" s="374"/>
      <c r="MAZ17" s="375"/>
      <c r="MBA17" s="376"/>
      <c r="MBB17" s="377"/>
      <c r="MBC17" s="374"/>
      <c r="MBD17" s="375"/>
      <c r="MBE17" s="376"/>
      <c r="MBF17" s="377"/>
      <c r="MBG17" s="374"/>
      <c r="MBH17" s="375"/>
      <c r="MBI17" s="376"/>
      <c r="MBJ17" s="377"/>
      <c r="MBK17" s="374"/>
      <c r="MBL17" s="375"/>
      <c r="MBM17" s="376"/>
      <c r="MBN17" s="377"/>
      <c r="MBO17" s="374"/>
      <c r="MBP17" s="375"/>
      <c r="MBQ17" s="376"/>
      <c r="MBR17" s="377"/>
      <c r="MBS17" s="374"/>
      <c r="MBT17" s="375"/>
      <c r="MBU17" s="376"/>
      <c r="MBV17" s="377"/>
      <c r="MBW17" s="374"/>
      <c r="MBX17" s="375"/>
      <c r="MBY17" s="376"/>
      <c r="MBZ17" s="377"/>
      <c r="MCA17" s="374"/>
      <c r="MCB17" s="375"/>
      <c r="MCC17" s="376"/>
      <c r="MCD17" s="377"/>
      <c r="MCE17" s="374"/>
      <c r="MCF17" s="375"/>
      <c r="MCG17" s="376"/>
      <c r="MCH17" s="377"/>
      <c r="MCI17" s="374"/>
      <c r="MCJ17" s="375"/>
      <c r="MCK17" s="376"/>
      <c r="MCL17" s="377"/>
      <c r="MCM17" s="374"/>
      <c r="MCN17" s="375"/>
      <c r="MCO17" s="376"/>
      <c r="MCP17" s="377"/>
      <c r="MCQ17" s="374"/>
      <c r="MCR17" s="375"/>
      <c r="MCS17" s="376"/>
      <c r="MCT17" s="377"/>
      <c r="MCU17" s="374"/>
      <c r="MCV17" s="375"/>
      <c r="MCW17" s="376"/>
      <c r="MCX17" s="377"/>
      <c r="MCY17" s="374"/>
      <c r="MCZ17" s="375"/>
      <c r="MDA17" s="376"/>
      <c r="MDB17" s="377"/>
      <c r="MDC17" s="374"/>
      <c r="MDD17" s="375"/>
      <c r="MDE17" s="376"/>
      <c r="MDF17" s="377"/>
      <c r="MDG17" s="374"/>
      <c r="MDH17" s="375"/>
      <c r="MDI17" s="376"/>
      <c r="MDJ17" s="377"/>
      <c r="MDK17" s="374"/>
      <c r="MDL17" s="375"/>
      <c r="MDM17" s="376"/>
      <c r="MDN17" s="377"/>
      <c r="MDO17" s="374"/>
      <c r="MDP17" s="375"/>
      <c r="MDQ17" s="376"/>
      <c r="MDR17" s="377"/>
      <c r="MDS17" s="374"/>
      <c r="MDT17" s="375"/>
      <c r="MDU17" s="376"/>
      <c r="MDV17" s="377"/>
      <c r="MDW17" s="374"/>
      <c r="MDX17" s="375"/>
      <c r="MDY17" s="376"/>
      <c r="MDZ17" s="377"/>
      <c r="MEA17" s="374"/>
      <c r="MEB17" s="375"/>
      <c r="MEC17" s="376"/>
      <c r="MED17" s="377"/>
      <c r="MEE17" s="374"/>
      <c r="MEF17" s="375"/>
      <c r="MEG17" s="376"/>
      <c r="MEH17" s="377"/>
      <c r="MEI17" s="374"/>
      <c r="MEJ17" s="375"/>
      <c r="MEK17" s="376"/>
      <c r="MEL17" s="377"/>
      <c r="MEM17" s="374"/>
      <c r="MEN17" s="375"/>
      <c r="MEO17" s="376"/>
      <c r="MEP17" s="377"/>
      <c r="MEQ17" s="374"/>
      <c r="MER17" s="375"/>
      <c r="MES17" s="376"/>
      <c r="MET17" s="377"/>
      <c r="MEU17" s="374"/>
      <c r="MEV17" s="375"/>
      <c r="MEW17" s="376"/>
      <c r="MEX17" s="377"/>
      <c r="MEY17" s="374"/>
      <c r="MEZ17" s="375"/>
      <c r="MFA17" s="376"/>
      <c r="MFB17" s="377"/>
      <c r="MFC17" s="374"/>
      <c r="MFD17" s="375"/>
      <c r="MFE17" s="376"/>
      <c r="MFF17" s="377"/>
      <c r="MFG17" s="374"/>
      <c r="MFH17" s="375"/>
      <c r="MFI17" s="376"/>
      <c r="MFJ17" s="377"/>
      <c r="MFK17" s="374"/>
      <c r="MFL17" s="375"/>
      <c r="MFM17" s="376"/>
      <c r="MFN17" s="377"/>
      <c r="MFO17" s="374"/>
      <c r="MFP17" s="375"/>
      <c r="MFQ17" s="376"/>
      <c r="MFR17" s="377"/>
      <c r="MFS17" s="374"/>
      <c r="MFT17" s="375"/>
      <c r="MFU17" s="376"/>
      <c r="MFV17" s="377"/>
      <c r="MFW17" s="374"/>
      <c r="MFX17" s="375"/>
      <c r="MFY17" s="376"/>
      <c r="MFZ17" s="377"/>
      <c r="MGA17" s="374"/>
      <c r="MGB17" s="375"/>
      <c r="MGC17" s="376"/>
      <c r="MGD17" s="377"/>
      <c r="MGE17" s="374"/>
      <c r="MGF17" s="375"/>
      <c r="MGG17" s="376"/>
      <c r="MGH17" s="377"/>
      <c r="MGI17" s="374"/>
      <c r="MGJ17" s="375"/>
      <c r="MGK17" s="376"/>
      <c r="MGL17" s="377"/>
      <c r="MGM17" s="374"/>
      <c r="MGN17" s="375"/>
      <c r="MGO17" s="376"/>
      <c r="MGP17" s="377"/>
      <c r="MGQ17" s="374"/>
      <c r="MGR17" s="375"/>
      <c r="MGS17" s="376"/>
      <c r="MGT17" s="377"/>
      <c r="MGU17" s="374"/>
      <c r="MGV17" s="375"/>
      <c r="MGW17" s="376"/>
      <c r="MGX17" s="377"/>
      <c r="MGY17" s="374"/>
      <c r="MGZ17" s="375"/>
      <c r="MHA17" s="376"/>
      <c r="MHB17" s="377"/>
      <c r="MHC17" s="374"/>
      <c r="MHD17" s="375"/>
      <c r="MHE17" s="376"/>
      <c r="MHF17" s="377"/>
      <c r="MHG17" s="374"/>
      <c r="MHH17" s="375"/>
      <c r="MHI17" s="376"/>
      <c r="MHJ17" s="377"/>
      <c r="MHK17" s="374"/>
      <c r="MHL17" s="375"/>
      <c r="MHM17" s="376"/>
      <c r="MHN17" s="377"/>
      <c r="MHO17" s="374"/>
      <c r="MHP17" s="375"/>
      <c r="MHQ17" s="376"/>
      <c r="MHR17" s="377"/>
      <c r="MHS17" s="374"/>
      <c r="MHT17" s="375"/>
      <c r="MHU17" s="376"/>
      <c r="MHV17" s="377"/>
      <c r="MHW17" s="374"/>
      <c r="MHX17" s="375"/>
      <c r="MHY17" s="376"/>
      <c r="MHZ17" s="377"/>
      <c r="MIA17" s="374"/>
      <c r="MIB17" s="375"/>
      <c r="MIC17" s="376"/>
      <c r="MID17" s="377"/>
      <c r="MIE17" s="374"/>
      <c r="MIF17" s="375"/>
      <c r="MIG17" s="376"/>
      <c r="MIH17" s="377"/>
      <c r="MII17" s="374"/>
      <c r="MIJ17" s="375"/>
      <c r="MIK17" s="376"/>
      <c r="MIL17" s="377"/>
      <c r="MIM17" s="374"/>
      <c r="MIN17" s="375"/>
      <c r="MIO17" s="376"/>
      <c r="MIP17" s="377"/>
      <c r="MIQ17" s="374"/>
      <c r="MIR17" s="375"/>
      <c r="MIS17" s="376"/>
      <c r="MIT17" s="377"/>
      <c r="MIU17" s="374"/>
      <c r="MIV17" s="375"/>
      <c r="MIW17" s="376"/>
      <c r="MIX17" s="377"/>
      <c r="MIY17" s="374"/>
      <c r="MIZ17" s="375"/>
      <c r="MJA17" s="376"/>
      <c r="MJB17" s="377"/>
      <c r="MJC17" s="374"/>
      <c r="MJD17" s="375"/>
      <c r="MJE17" s="376"/>
      <c r="MJF17" s="377"/>
      <c r="MJG17" s="374"/>
      <c r="MJH17" s="375"/>
      <c r="MJI17" s="376"/>
      <c r="MJJ17" s="377"/>
      <c r="MJK17" s="374"/>
      <c r="MJL17" s="375"/>
      <c r="MJM17" s="376"/>
      <c r="MJN17" s="377"/>
      <c r="MJO17" s="374"/>
      <c r="MJP17" s="375"/>
      <c r="MJQ17" s="376"/>
      <c r="MJR17" s="377"/>
      <c r="MJS17" s="374"/>
      <c r="MJT17" s="375"/>
      <c r="MJU17" s="376"/>
      <c r="MJV17" s="377"/>
      <c r="MJW17" s="374"/>
      <c r="MJX17" s="375"/>
      <c r="MJY17" s="376"/>
      <c r="MJZ17" s="377"/>
      <c r="MKA17" s="374"/>
      <c r="MKB17" s="375"/>
      <c r="MKC17" s="376"/>
      <c r="MKD17" s="377"/>
      <c r="MKE17" s="374"/>
      <c r="MKF17" s="375"/>
      <c r="MKG17" s="376"/>
      <c r="MKH17" s="377"/>
      <c r="MKI17" s="374"/>
      <c r="MKJ17" s="375"/>
      <c r="MKK17" s="376"/>
      <c r="MKL17" s="377"/>
      <c r="MKM17" s="374"/>
      <c r="MKN17" s="375"/>
      <c r="MKO17" s="376"/>
      <c r="MKP17" s="377"/>
      <c r="MKQ17" s="374"/>
      <c r="MKR17" s="375"/>
      <c r="MKS17" s="376"/>
      <c r="MKT17" s="377"/>
      <c r="MKU17" s="374"/>
      <c r="MKV17" s="375"/>
      <c r="MKW17" s="376"/>
      <c r="MKX17" s="377"/>
      <c r="MKY17" s="374"/>
      <c r="MKZ17" s="375"/>
      <c r="MLA17" s="376"/>
      <c r="MLB17" s="377"/>
      <c r="MLC17" s="374"/>
      <c r="MLD17" s="375"/>
      <c r="MLE17" s="376"/>
      <c r="MLF17" s="377"/>
      <c r="MLG17" s="374"/>
      <c r="MLH17" s="375"/>
      <c r="MLI17" s="376"/>
      <c r="MLJ17" s="377"/>
      <c r="MLK17" s="374"/>
      <c r="MLL17" s="375"/>
      <c r="MLM17" s="376"/>
      <c r="MLN17" s="377"/>
      <c r="MLO17" s="374"/>
      <c r="MLP17" s="375"/>
      <c r="MLQ17" s="376"/>
      <c r="MLR17" s="377"/>
      <c r="MLS17" s="374"/>
      <c r="MLT17" s="375"/>
      <c r="MLU17" s="376"/>
      <c r="MLV17" s="377"/>
      <c r="MLW17" s="374"/>
      <c r="MLX17" s="375"/>
      <c r="MLY17" s="376"/>
      <c r="MLZ17" s="377"/>
      <c r="MMA17" s="374"/>
      <c r="MMB17" s="375"/>
      <c r="MMC17" s="376"/>
      <c r="MMD17" s="377"/>
      <c r="MME17" s="374"/>
      <c r="MMF17" s="375"/>
      <c r="MMG17" s="376"/>
      <c r="MMH17" s="377"/>
      <c r="MMI17" s="374"/>
      <c r="MMJ17" s="375"/>
      <c r="MMK17" s="376"/>
      <c r="MML17" s="377"/>
      <c r="MMM17" s="374"/>
      <c r="MMN17" s="375"/>
      <c r="MMO17" s="376"/>
      <c r="MMP17" s="377"/>
      <c r="MMQ17" s="374"/>
      <c r="MMR17" s="375"/>
      <c r="MMS17" s="376"/>
      <c r="MMT17" s="377"/>
      <c r="MMU17" s="374"/>
      <c r="MMV17" s="375"/>
      <c r="MMW17" s="376"/>
      <c r="MMX17" s="377"/>
      <c r="MMY17" s="374"/>
      <c r="MMZ17" s="375"/>
      <c r="MNA17" s="376"/>
      <c r="MNB17" s="377"/>
      <c r="MNC17" s="374"/>
      <c r="MND17" s="375"/>
      <c r="MNE17" s="376"/>
      <c r="MNF17" s="377"/>
      <c r="MNG17" s="374"/>
      <c r="MNH17" s="375"/>
      <c r="MNI17" s="376"/>
      <c r="MNJ17" s="377"/>
      <c r="MNK17" s="374"/>
      <c r="MNL17" s="375"/>
      <c r="MNM17" s="376"/>
      <c r="MNN17" s="377"/>
      <c r="MNO17" s="374"/>
      <c r="MNP17" s="375"/>
      <c r="MNQ17" s="376"/>
      <c r="MNR17" s="377"/>
      <c r="MNS17" s="374"/>
      <c r="MNT17" s="375"/>
      <c r="MNU17" s="376"/>
      <c r="MNV17" s="377"/>
      <c r="MNW17" s="374"/>
      <c r="MNX17" s="375"/>
      <c r="MNY17" s="376"/>
      <c r="MNZ17" s="377"/>
      <c r="MOA17" s="374"/>
      <c r="MOB17" s="375"/>
      <c r="MOC17" s="376"/>
      <c r="MOD17" s="377"/>
      <c r="MOE17" s="374"/>
      <c r="MOF17" s="375"/>
      <c r="MOG17" s="376"/>
      <c r="MOH17" s="377"/>
      <c r="MOI17" s="374"/>
      <c r="MOJ17" s="375"/>
      <c r="MOK17" s="376"/>
      <c r="MOL17" s="377"/>
      <c r="MOM17" s="374"/>
      <c r="MON17" s="375"/>
      <c r="MOO17" s="376"/>
      <c r="MOP17" s="377"/>
      <c r="MOQ17" s="374"/>
      <c r="MOR17" s="375"/>
      <c r="MOS17" s="376"/>
      <c r="MOT17" s="377"/>
      <c r="MOU17" s="374"/>
      <c r="MOV17" s="375"/>
      <c r="MOW17" s="376"/>
      <c r="MOX17" s="377"/>
      <c r="MOY17" s="374"/>
      <c r="MOZ17" s="375"/>
      <c r="MPA17" s="376"/>
      <c r="MPB17" s="377"/>
      <c r="MPC17" s="374"/>
      <c r="MPD17" s="375"/>
      <c r="MPE17" s="376"/>
      <c r="MPF17" s="377"/>
      <c r="MPG17" s="374"/>
      <c r="MPH17" s="375"/>
      <c r="MPI17" s="376"/>
      <c r="MPJ17" s="377"/>
      <c r="MPK17" s="374"/>
      <c r="MPL17" s="375"/>
      <c r="MPM17" s="376"/>
      <c r="MPN17" s="377"/>
      <c r="MPO17" s="374"/>
      <c r="MPP17" s="375"/>
      <c r="MPQ17" s="376"/>
      <c r="MPR17" s="377"/>
      <c r="MPS17" s="374"/>
      <c r="MPT17" s="375"/>
      <c r="MPU17" s="376"/>
      <c r="MPV17" s="377"/>
      <c r="MPW17" s="374"/>
      <c r="MPX17" s="375"/>
      <c r="MPY17" s="376"/>
      <c r="MPZ17" s="377"/>
      <c r="MQA17" s="374"/>
      <c r="MQB17" s="375"/>
      <c r="MQC17" s="376"/>
      <c r="MQD17" s="377"/>
      <c r="MQE17" s="374"/>
      <c r="MQF17" s="375"/>
      <c r="MQG17" s="376"/>
      <c r="MQH17" s="377"/>
      <c r="MQI17" s="374"/>
      <c r="MQJ17" s="375"/>
      <c r="MQK17" s="376"/>
      <c r="MQL17" s="377"/>
      <c r="MQM17" s="374"/>
      <c r="MQN17" s="375"/>
      <c r="MQO17" s="376"/>
      <c r="MQP17" s="377"/>
      <c r="MQQ17" s="374"/>
      <c r="MQR17" s="375"/>
      <c r="MQS17" s="376"/>
      <c r="MQT17" s="377"/>
      <c r="MQU17" s="374"/>
      <c r="MQV17" s="375"/>
      <c r="MQW17" s="376"/>
      <c r="MQX17" s="377"/>
      <c r="MQY17" s="374"/>
      <c r="MQZ17" s="375"/>
      <c r="MRA17" s="376"/>
      <c r="MRB17" s="377"/>
      <c r="MRC17" s="374"/>
      <c r="MRD17" s="375"/>
      <c r="MRE17" s="376"/>
      <c r="MRF17" s="377"/>
      <c r="MRG17" s="374"/>
      <c r="MRH17" s="375"/>
      <c r="MRI17" s="376"/>
      <c r="MRJ17" s="377"/>
      <c r="MRK17" s="374"/>
      <c r="MRL17" s="375"/>
      <c r="MRM17" s="376"/>
      <c r="MRN17" s="377"/>
      <c r="MRO17" s="374"/>
      <c r="MRP17" s="375"/>
      <c r="MRQ17" s="376"/>
      <c r="MRR17" s="377"/>
      <c r="MRS17" s="374"/>
      <c r="MRT17" s="375"/>
      <c r="MRU17" s="376"/>
      <c r="MRV17" s="377"/>
      <c r="MRW17" s="374"/>
      <c r="MRX17" s="375"/>
      <c r="MRY17" s="376"/>
      <c r="MRZ17" s="377"/>
      <c r="MSA17" s="374"/>
      <c r="MSB17" s="375"/>
      <c r="MSC17" s="376"/>
      <c r="MSD17" s="377"/>
      <c r="MSE17" s="374"/>
      <c r="MSF17" s="375"/>
      <c r="MSG17" s="376"/>
      <c r="MSH17" s="377"/>
      <c r="MSI17" s="374"/>
      <c r="MSJ17" s="375"/>
      <c r="MSK17" s="376"/>
      <c r="MSL17" s="377"/>
      <c r="MSM17" s="374"/>
      <c r="MSN17" s="375"/>
      <c r="MSO17" s="376"/>
      <c r="MSP17" s="377"/>
      <c r="MSQ17" s="374"/>
      <c r="MSR17" s="375"/>
      <c r="MSS17" s="376"/>
      <c r="MST17" s="377"/>
      <c r="MSU17" s="374"/>
      <c r="MSV17" s="375"/>
      <c r="MSW17" s="376"/>
      <c r="MSX17" s="377"/>
      <c r="MSY17" s="374"/>
      <c r="MSZ17" s="375"/>
      <c r="MTA17" s="376"/>
      <c r="MTB17" s="377"/>
      <c r="MTC17" s="374"/>
      <c r="MTD17" s="375"/>
      <c r="MTE17" s="376"/>
      <c r="MTF17" s="377"/>
      <c r="MTG17" s="374"/>
      <c r="MTH17" s="375"/>
      <c r="MTI17" s="376"/>
      <c r="MTJ17" s="377"/>
      <c r="MTK17" s="374"/>
      <c r="MTL17" s="375"/>
      <c r="MTM17" s="376"/>
      <c r="MTN17" s="377"/>
      <c r="MTO17" s="374"/>
      <c r="MTP17" s="375"/>
      <c r="MTQ17" s="376"/>
      <c r="MTR17" s="377"/>
      <c r="MTS17" s="374"/>
      <c r="MTT17" s="375"/>
      <c r="MTU17" s="376"/>
      <c r="MTV17" s="377"/>
      <c r="MTW17" s="374"/>
      <c r="MTX17" s="375"/>
      <c r="MTY17" s="376"/>
      <c r="MTZ17" s="377"/>
      <c r="MUA17" s="374"/>
      <c r="MUB17" s="375"/>
      <c r="MUC17" s="376"/>
      <c r="MUD17" s="377"/>
      <c r="MUE17" s="374"/>
      <c r="MUF17" s="375"/>
      <c r="MUG17" s="376"/>
      <c r="MUH17" s="377"/>
      <c r="MUI17" s="374"/>
      <c r="MUJ17" s="375"/>
      <c r="MUK17" s="376"/>
      <c r="MUL17" s="377"/>
      <c r="MUM17" s="374"/>
      <c r="MUN17" s="375"/>
      <c r="MUO17" s="376"/>
      <c r="MUP17" s="377"/>
      <c r="MUQ17" s="374"/>
      <c r="MUR17" s="375"/>
      <c r="MUS17" s="376"/>
      <c r="MUT17" s="377"/>
      <c r="MUU17" s="374"/>
      <c r="MUV17" s="375"/>
      <c r="MUW17" s="376"/>
      <c r="MUX17" s="377"/>
      <c r="MUY17" s="374"/>
      <c r="MUZ17" s="375"/>
      <c r="MVA17" s="376"/>
      <c r="MVB17" s="377"/>
      <c r="MVC17" s="374"/>
      <c r="MVD17" s="375"/>
      <c r="MVE17" s="376"/>
      <c r="MVF17" s="377"/>
      <c r="MVG17" s="374"/>
      <c r="MVH17" s="375"/>
      <c r="MVI17" s="376"/>
      <c r="MVJ17" s="377"/>
      <c r="MVK17" s="374"/>
      <c r="MVL17" s="375"/>
      <c r="MVM17" s="376"/>
      <c r="MVN17" s="377"/>
      <c r="MVO17" s="374"/>
      <c r="MVP17" s="375"/>
      <c r="MVQ17" s="376"/>
      <c r="MVR17" s="377"/>
      <c r="MVS17" s="374"/>
      <c r="MVT17" s="375"/>
      <c r="MVU17" s="376"/>
      <c r="MVV17" s="377"/>
      <c r="MVW17" s="374"/>
      <c r="MVX17" s="375"/>
      <c r="MVY17" s="376"/>
      <c r="MVZ17" s="377"/>
      <c r="MWA17" s="374"/>
      <c r="MWB17" s="375"/>
      <c r="MWC17" s="376"/>
      <c r="MWD17" s="377"/>
      <c r="MWE17" s="374"/>
      <c r="MWF17" s="375"/>
      <c r="MWG17" s="376"/>
      <c r="MWH17" s="377"/>
      <c r="MWI17" s="374"/>
      <c r="MWJ17" s="375"/>
      <c r="MWK17" s="376"/>
      <c r="MWL17" s="377"/>
      <c r="MWM17" s="374"/>
      <c r="MWN17" s="375"/>
      <c r="MWO17" s="376"/>
      <c r="MWP17" s="377"/>
      <c r="MWQ17" s="374"/>
      <c r="MWR17" s="375"/>
      <c r="MWS17" s="376"/>
      <c r="MWT17" s="377"/>
      <c r="MWU17" s="374"/>
      <c r="MWV17" s="375"/>
      <c r="MWW17" s="376"/>
      <c r="MWX17" s="377"/>
      <c r="MWY17" s="374"/>
      <c r="MWZ17" s="375"/>
      <c r="MXA17" s="376"/>
      <c r="MXB17" s="377"/>
      <c r="MXC17" s="374"/>
      <c r="MXD17" s="375"/>
      <c r="MXE17" s="376"/>
      <c r="MXF17" s="377"/>
      <c r="MXG17" s="374"/>
      <c r="MXH17" s="375"/>
      <c r="MXI17" s="376"/>
      <c r="MXJ17" s="377"/>
      <c r="MXK17" s="374"/>
      <c r="MXL17" s="375"/>
      <c r="MXM17" s="376"/>
      <c r="MXN17" s="377"/>
      <c r="MXO17" s="374"/>
      <c r="MXP17" s="375"/>
      <c r="MXQ17" s="376"/>
      <c r="MXR17" s="377"/>
      <c r="MXS17" s="374"/>
      <c r="MXT17" s="375"/>
      <c r="MXU17" s="376"/>
      <c r="MXV17" s="377"/>
      <c r="MXW17" s="374"/>
      <c r="MXX17" s="375"/>
      <c r="MXY17" s="376"/>
      <c r="MXZ17" s="377"/>
      <c r="MYA17" s="374"/>
      <c r="MYB17" s="375"/>
      <c r="MYC17" s="376"/>
      <c r="MYD17" s="377"/>
      <c r="MYE17" s="374"/>
      <c r="MYF17" s="375"/>
      <c r="MYG17" s="376"/>
      <c r="MYH17" s="377"/>
      <c r="MYI17" s="374"/>
      <c r="MYJ17" s="375"/>
      <c r="MYK17" s="376"/>
      <c r="MYL17" s="377"/>
      <c r="MYM17" s="374"/>
      <c r="MYN17" s="375"/>
      <c r="MYO17" s="376"/>
      <c r="MYP17" s="377"/>
      <c r="MYQ17" s="374"/>
      <c r="MYR17" s="375"/>
      <c r="MYS17" s="376"/>
      <c r="MYT17" s="377"/>
      <c r="MYU17" s="374"/>
      <c r="MYV17" s="375"/>
      <c r="MYW17" s="376"/>
      <c r="MYX17" s="377"/>
      <c r="MYY17" s="374"/>
      <c r="MYZ17" s="375"/>
      <c r="MZA17" s="376"/>
      <c r="MZB17" s="377"/>
      <c r="MZC17" s="374"/>
      <c r="MZD17" s="375"/>
      <c r="MZE17" s="376"/>
      <c r="MZF17" s="377"/>
      <c r="MZG17" s="374"/>
      <c r="MZH17" s="375"/>
      <c r="MZI17" s="376"/>
      <c r="MZJ17" s="377"/>
      <c r="MZK17" s="374"/>
      <c r="MZL17" s="375"/>
      <c r="MZM17" s="376"/>
      <c r="MZN17" s="377"/>
      <c r="MZO17" s="374"/>
      <c r="MZP17" s="375"/>
      <c r="MZQ17" s="376"/>
      <c r="MZR17" s="377"/>
      <c r="MZS17" s="374"/>
      <c r="MZT17" s="375"/>
      <c r="MZU17" s="376"/>
      <c r="MZV17" s="377"/>
      <c r="MZW17" s="374"/>
      <c r="MZX17" s="375"/>
      <c r="MZY17" s="376"/>
      <c r="MZZ17" s="377"/>
      <c r="NAA17" s="374"/>
      <c r="NAB17" s="375"/>
      <c r="NAC17" s="376"/>
      <c r="NAD17" s="377"/>
      <c r="NAE17" s="374"/>
      <c r="NAF17" s="375"/>
      <c r="NAG17" s="376"/>
      <c r="NAH17" s="377"/>
      <c r="NAI17" s="374"/>
      <c r="NAJ17" s="375"/>
      <c r="NAK17" s="376"/>
      <c r="NAL17" s="377"/>
      <c r="NAM17" s="374"/>
      <c r="NAN17" s="375"/>
      <c r="NAO17" s="376"/>
      <c r="NAP17" s="377"/>
      <c r="NAQ17" s="374"/>
      <c r="NAR17" s="375"/>
      <c r="NAS17" s="376"/>
      <c r="NAT17" s="377"/>
      <c r="NAU17" s="374"/>
      <c r="NAV17" s="375"/>
      <c r="NAW17" s="376"/>
      <c r="NAX17" s="377"/>
      <c r="NAY17" s="374"/>
      <c r="NAZ17" s="375"/>
      <c r="NBA17" s="376"/>
      <c r="NBB17" s="377"/>
      <c r="NBC17" s="374"/>
      <c r="NBD17" s="375"/>
      <c r="NBE17" s="376"/>
      <c r="NBF17" s="377"/>
      <c r="NBG17" s="374"/>
      <c r="NBH17" s="375"/>
      <c r="NBI17" s="376"/>
      <c r="NBJ17" s="377"/>
      <c r="NBK17" s="374"/>
      <c r="NBL17" s="375"/>
      <c r="NBM17" s="376"/>
      <c r="NBN17" s="377"/>
      <c r="NBO17" s="374"/>
      <c r="NBP17" s="375"/>
      <c r="NBQ17" s="376"/>
      <c r="NBR17" s="377"/>
      <c r="NBS17" s="374"/>
      <c r="NBT17" s="375"/>
      <c r="NBU17" s="376"/>
      <c r="NBV17" s="377"/>
      <c r="NBW17" s="374"/>
      <c r="NBX17" s="375"/>
      <c r="NBY17" s="376"/>
      <c r="NBZ17" s="377"/>
      <c r="NCA17" s="374"/>
      <c r="NCB17" s="375"/>
      <c r="NCC17" s="376"/>
      <c r="NCD17" s="377"/>
      <c r="NCE17" s="374"/>
      <c r="NCF17" s="375"/>
      <c r="NCG17" s="376"/>
      <c r="NCH17" s="377"/>
      <c r="NCI17" s="374"/>
      <c r="NCJ17" s="375"/>
      <c r="NCK17" s="376"/>
      <c r="NCL17" s="377"/>
      <c r="NCM17" s="374"/>
      <c r="NCN17" s="375"/>
      <c r="NCO17" s="376"/>
      <c r="NCP17" s="377"/>
      <c r="NCQ17" s="374"/>
      <c r="NCR17" s="375"/>
      <c r="NCS17" s="376"/>
      <c r="NCT17" s="377"/>
      <c r="NCU17" s="374"/>
      <c r="NCV17" s="375"/>
      <c r="NCW17" s="376"/>
      <c r="NCX17" s="377"/>
      <c r="NCY17" s="374"/>
      <c r="NCZ17" s="375"/>
      <c r="NDA17" s="376"/>
      <c r="NDB17" s="377"/>
      <c r="NDC17" s="374"/>
      <c r="NDD17" s="375"/>
      <c r="NDE17" s="376"/>
      <c r="NDF17" s="377"/>
      <c r="NDG17" s="374"/>
      <c r="NDH17" s="375"/>
      <c r="NDI17" s="376"/>
      <c r="NDJ17" s="377"/>
      <c r="NDK17" s="374"/>
      <c r="NDL17" s="375"/>
      <c r="NDM17" s="376"/>
      <c r="NDN17" s="377"/>
      <c r="NDO17" s="374"/>
      <c r="NDP17" s="375"/>
      <c r="NDQ17" s="376"/>
      <c r="NDR17" s="377"/>
      <c r="NDS17" s="374"/>
      <c r="NDT17" s="375"/>
      <c r="NDU17" s="376"/>
      <c r="NDV17" s="377"/>
      <c r="NDW17" s="374"/>
      <c r="NDX17" s="375"/>
      <c r="NDY17" s="376"/>
      <c r="NDZ17" s="377"/>
      <c r="NEA17" s="374"/>
      <c r="NEB17" s="375"/>
      <c r="NEC17" s="376"/>
      <c r="NED17" s="377"/>
      <c r="NEE17" s="374"/>
      <c r="NEF17" s="375"/>
      <c r="NEG17" s="376"/>
      <c r="NEH17" s="377"/>
      <c r="NEI17" s="374"/>
      <c r="NEJ17" s="375"/>
      <c r="NEK17" s="376"/>
      <c r="NEL17" s="377"/>
      <c r="NEM17" s="374"/>
      <c r="NEN17" s="375"/>
      <c r="NEO17" s="376"/>
      <c r="NEP17" s="377"/>
      <c r="NEQ17" s="374"/>
      <c r="NER17" s="375"/>
      <c r="NES17" s="376"/>
      <c r="NET17" s="377"/>
      <c r="NEU17" s="374"/>
      <c r="NEV17" s="375"/>
      <c r="NEW17" s="376"/>
      <c r="NEX17" s="377"/>
      <c r="NEY17" s="374"/>
      <c r="NEZ17" s="375"/>
      <c r="NFA17" s="376"/>
      <c r="NFB17" s="377"/>
      <c r="NFC17" s="374"/>
      <c r="NFD17" s="375"/>
      <c r="NFE17" s="376"/>
      <c r="NFF17" s="377"/>
      <c r="NFG17" s="374"/>
      <c r="NFH17" s="375"/>
      <c r="NFI17" s="376"/>
      <c r="NFJ17" s="377"/>
      <c r="NFK17" s="374"/>
      <c r="NFL17" s="375"/>
      <c r="NFM17" s="376"/>
      <c r="NFN17" s="377"/>
      <c r="NFO17" s="374"/>
      <c r="NFP17" s="375"/>
      <c r="NFQ17" s="376"/>
      <c r="NFR17" s="377"/>
      <c r="NFS17" s="374"/>
      <c r="NFT17" s="375"/>
      <c r="NFU17" s="376"/>
      <c r="NFV17" s="377"/>
      <c r="NFW17" s="374"/>
      <c r="NFX17" s="375"/>
      <c r="NFY17" s="376"/>
      <c r="NFZ17" s="377"/>
      <c r="NGA17" s="374"/>
      <c r="NGB17" s="375"/>
      <c r="NGC17" s="376"/>
      <c r="NGD17" s="377"/>
      <c r="NGE17" s="374"/>
      <c r="NGF17" s="375"/>
      <c r="NGG17" s="376"/>
      <c r="NGH17" s="377"/>
      <c r="NGI17" s="374"/>
      <c r="NGJ17" s="375"/>
      <c r="NGK17" s="376"/>
      <c r="NGL17" s="377"/>
      <c r="NGM17" s="374"/>
      <c r="NGN17" s="375"/>
      <c r="NGO17" s="376"/>
      <c r="NGP17" s="377"/>
      <c r="NGQ17" s="374"/>
      <c r="NGR17" s="375"/>
      <c r="NGS17" s="376"/>
      <c r="NGT17" s="377"/>
      <c r="NGU17" s="374"/>
      <c r="NGV17" s="375"/>
      <c r="NGW17" s="376"/>
      <c r="NGX17" s="377"/>
      <c r="NGY17" s="374"/>
      <c r="NGZ17" s="375"/>
      <c r="NHA17" s="376"/>
      <c r="NHB17" s="377"/>
      <c r="NHC17" s="374"/>
      <c r="NHD17" s="375"/>
      <c r="NHE17" s="376"/>
      <c r="NHF17" s="377"/>
      <c r="NHG17" s="374"/>
      <c r="NHH17" s="375"/>
      <c r="NHI17" s="376"/>
      <c r="NHJ17" s="377"/>
      <c r="NHK17" s="374"/>
      <c r="NHL17" s="375"/>
      <c r="NHM17" s="376"/>
      <c r="NHN17" s="377"/>
      <c r="NHO17" s="374"/>
      <c r="NHP17" s="375"/>
      <c r="NHQ17" s="376"/>
      <c r="NHR17" s="377"/>
      <c r="NHS17" s="374"/>
      <c r="NHT17" s="375"/>
      <c r="NHU17" s="376"/>
      <c r="NHV17" s="377"/>
      <c r="NHW17" s="374"/>
      <c r="NHX17" s="375"/>
      <c r="NHY17" s="376"/>
      <c r="NHZ17" s="377"/>
      <c r="NIA17" s="374"/>
      <c r="NIB17" s="375"/>
      <c r="NIC17" s="376"/>
      <c r="NID17" s="377"/>
      <c r="NIE17" s="374"/>
      <c r="NIF17" s="375"/>
      <c r="NIG17" s="376"/>
      <c r="NIH17" s="377"/>
      <c r="NII17" s="374"/>
      <c r="NIJ17" s="375"/>
      <c r="NIK17" s="376"/>
      <c r="NIL17" s="377"/>
      <c r="NIM17" s="374"/>
      <c r="NIN17" s="375"/>
      <c r="NIO17" s="376"/>
      <c r="NIP17" s="377"/>
      <c r="NIQ17" s="374"/>
      <c r="NIR17" s="375"/>
      <c r="NIS17" s="376"/>
      <c r="NIT17" s="377"/>
      <c r="NIU17" s="374"/>
      <c r="NIV17" s="375"/>
      <c r="NIW17" s="376"/>
      <c r="NIX17" s="377"/>
      <c r="NIY17" s="374"/>
      <c r="NIZ17" s="375"/>
      <c r="NJA17" s="376"/>
      <c r="NJB17" s="377"/>
      <c r="NJC17" s="374"/>
      <c r="NJD17" s="375"/>
      <c r="NJE17" s="376"/>
      <c r="NJF17" s="377"/>
      <c r="NJG17" s="374"/>
      <c r="NJH17" s="375"/>
      <c r="NJI17" s="376"/>
      <c r="NJJ17" s="377"/>
      <c r="NJK17" s="374"/>
      <c r="NJL17" s="375"/>
      <c r="NJM17" s="376"/>
      <c r="NJN17" s="377"/>
      <c r="NJO17" s="374"/>
      <c r="NJP17" s="375"/>
      <c r="NJQ17" s="376"/>
      <c r="NJR17" s="377"/>
      <c r="NJS17" s="374"/>
      <c r="NJT17" s="375"/>
      <c r="NJU17" s="376"/>
      <c r="NJV17" s="377"/>
      <c r="NJW17" s="374"/>
      <c r="NJX17" s="375"/>
      <c r="NJY17" s="376"/>
      <c r="NJZ17" s="377"/>
      <c r="NKA17" s="374"/>
      <c r="NKB17" s="375"/>
      <c r="NKC17" s="376"/>
      <c r="NKD17" s="377"/>
      <c r="NKE17" s="374"/>
      <c r="NKF17" s="375"/>
      <c r="NKG17" s="376"/>
      <c r="NKH17" s="377"/>
      <c r="NKI17" s="374"/>
      <c r="NKJ17" s="375"/>
      <c r="NKK17" s="376"/>
      <c r="NKL17" s="377"/>
      <c r="NKM17" s="374"/>
      <c r="NKN17" s="375"/>
      <c r="NKO17" s="376"/>
      <c r="NKP17" s="377"/>
      <c r="NKQ17" s="374"/>
      <c r="NKR17" s="375"/>
      <c r="NKS17" s="376"/>
      <c r="NKT17" s="377"/>
      <c r="NKU17" s="374"/>
      <c r="NKV17" s="375"/>
      <c r="NKW17" s="376"/>
      <c r="NKX17" s="377"/>
      <c r="NKY17" s="374"/>
      <c r="NKZ17" s="375"/>
      <c r="NLA17" s="376"/>
      <c r="NLB17" s="377"/>
      <c r="NLC17" s="374"/>
      <c r="NLD17" s="375"/>
      <c r="NLE17" s="376"/>
      <c r="NLF17" s="377"/>
      <c r="NLG17" s="374"/>
      <c r="NLH17" s="375"/>
      <c r="NLI17" s="376"/>
      <c r="NLJ17" s="377"/>
      <c r="NLK17" s="374"/>
      <c r="NLL17" s="375"/>
      <c r="NLM17" s="376"/>
      <c r="NLN17" s="377"/>
      <c r="NLO17" s="374"/>
      <c r="NLP17" s="375"/>
      <c r="NLQ17" s="376"/>
      <c r="NLR17" s="377"/>
      <c r="NLS17" s="374"/>
      <c r="NLT17" s="375"/>
      <c r="NLU17" s="376"/>
      <c r="NLV17" s="377"/>
      <c r="NLW17" s="374"/>
      <c r="NLX17" s="375"/>
      <c r="NLY17" s="376"/>
      <c r="NLZ17" s="377"/>
      <c r="NMA17" s="374"/>
      <c r="NMB17" s="375"/>
      <c r="NMC17" s="376"/>
      <c r="NMD17" s="377"/>
      <c r="NME17" s="374"/>
      <c r="NMF17" s="375"/>
      <c r="NMG17" s="376"/>
      <c r="NMH17" s="377"/>
      <c r="NMI17" s="374"/>
      <c r="NMJ17" s="375"/>
      <c r="NMK17" s="376"/>
      <c r="NML17" s="377"/>
      <c r="NMM17" s="374"/>
      <c r="NMN17" s="375"/>
      <c r="NMO17" s="376"/>
      <c r="NMP17" s="377"/>
      <c r="NMQ17" s="374"/>
      <c r="NMR17" s="375"/>
      <c r="NMS17" s="376"/>
      <c r="NMT17" s="377"/>
      <c r="NMU17" s="374"/>
      <c r="NMV17" s="375"/>
      <c r="NMW17" s="376"/>
      <c r="NMX17" s="377"/>
      <c r="NMY17" s="374"/>
      <c r="NMZ17" s="375"/>
      <c r="NNA17" s="376"/>
      <c r="NNB17" s="377"/>
      <c r="NNC17" s="374"/>
      <c r="NND17" s="375"/>
      <c r="NNE17" s="376"/>
      <c r="NNF17" s="377"/>
      <c r="NNG17" s="374"/>
      <c r="NNH17" s="375"/>
      <c r="NNI17" s="376"/>
      <c r="NNJ17" s="377"/>
      <c r="NNK17" s="374"/>
      <c r="NNL17" s="375"/>
      <c r="NNM17" s="376"/>
      <c r="NNN17" s="377"/>
      <c r="NNO17" s="374"/>
      <c r="NNP17" s="375"/>
      <c r="NNQ17" s="376"/>
      <c r="NNR17" s="377"/>
      <c r="NNS17" s="374"/>
      <c r="NNT17" s="375"/>
      <c r="NNU17" s="376"/>
      <c r="NNV17" s="377"/>
      <c r="NNW17" s="374"/>
      <c r="NNX17" s="375"/>
      <c r="NNY17" s="376"/>
      <c r="NNZ17" s="377"/>
      <c r="NOA17" s="374"/>
      <c r="NOB17" s="375"/>
      <c r="NOC17" s="376"/>
      <c r="NOD17" s="377"/>
      <c r="NOE17" s="374"/>
      <c r="NOF17" s="375"/>
      <c r="NOG17" s="376"/>
      <c r="NOH17" s="377"/>
      <c r="NOI17" s="374"/>
      <c r="NOJ17" s="375"/>
      <c r="NOK17" s="376"/>
      <c r="NOL17" s="377"/>
      <c r="NOM17" s="374"/>
      <c r="NON17" s="375"/>
      <c r="NOO17" s="376"/>
      <c r="NOP17" s="377"/>
      <c r="NOQ17" s="374"/>
      <c r="NOR17" s="375"/>
      <c r="NOS17" s="376"/>
      <c r="NOT17" s="377"/>
      <c r="NOU17" s="374"/>
      <c r="NOV17" s="375"/>
      <c r="NOW17" s="376"/>
      <c r="NOX17" s="377"/>
      <c r="NOY17" s="374"/>
      <c r="NOZ17" s="375"/>
      <c r="NPA17" s="376"/>
      <c r="NPB17" s="377"/>
      <c r="NPC17" s="374"/>
      <c r="NPD17" s="375"/>
      <c r="NPE17" s="376"/>
      <c r="NPF17" s="377"/>
      <c r="NPG17" s="374"/>
      <c r="NPH17" s="375"/>
      <c r="NPI17" s="376"/>
      <c r="NPJ17" s="377"/>
      <c r="NPK17" s="374"/>
      <c r="NPL17" s="375"/>
      <c r="NPM17" s="376"/>
      <c r="NPN17" s="377"/>
      <c r="NPO17" s="374"/>
      <c r="NPP17" s="375"/>
      <c r="NPQ17" s="376"/>
      <c r="NPR17" s="377"/>
      <c r="NPS17" s="374"/>
      <c r="NPT17" s="375"/>
      <c r="NPU17" s="376"/>
      <c r="NPV17" s="377"/>
      <c r="NPW17" s="374"/>
      <c r="NPX17" s="375"/>
      <c r="NPY17" s="376"/>
      <c r="NPZ17" s="377"/>
      <c r="NQA17" s="374"/>
      <c r="NQB17" s="375"/>
      <c r="NQC17" s="376"/>
      <c r="NQD17" s="377"/>
      <c r="NQE17" s="374"/>
      <c r="NQF17" s="375"/>
      <c r="NQG17" s="376"/>
      <c r="NQH17" s="377"/>
      <c r="NQI17" s="374"/>
      <c r="NQJ17" s="375"/>
      <c r="NQK17" s="376"/>
      <c r="NQL17" s="377"/>
      <c r="NQM17" s="374"/>
      <c r="NQN17" s="375"/>
      <c r="NQO17" s="376"/>
      <c r="NQP17" s="377"/>
      <c r="NQQ17" s="374"/>
      <c r="NQR17" s="375"/>
      <c r="NQS17" s="376"/>
      <c r="NQT17" s="377"/>
      <c r="NQU17" s="374"/>
      <c r="NQV17" s="375"/>
      <c r="NQW17" s="376"/>
      <c r="NQX17" s="377"/>
      <c r="NQY17" s="374"/>
      <c r="NQZ17" s="375"/>
      <c r="NRA17" s="376"/>
      <c r="NRB17" s="377"/>
      <c r="NRC17" s="374"/>
      <c r="NRD17" s="375"/>
      <c r="NRE17" s="376"/>
      <c r="NRF17" s="377"/>
      <c r="NRG17" s="374"/>
      <c r="NRH17" s="375"/>
      <c r="NRI17" s="376"/>
      <c r="NRJ17" s="377"/>
      <c r="NRK17" s="374"/>
      <c r="NRL17" s="375"/>
      <c r="NRM17" s="376"/>
      <c r="NRN17" s="377"/>
      <c r="NRO17" s="374"/>
      <c r="NRP17" s="375"/>
      <c r="NRQ17" s="376"/>
      <c r="NRR17" s="377"/>
      <c r="NRS17" s="374"/>
      <c r="NRT17" s="375"/>
      <c r="NRU17" s="376"/>
      <c r="NRV17" s="377"/>
      <c r="NRW17" s="374"/>
      <c r="NRX17" s="375"/>
      <c r="NRY17" s="376"/>
      <c r="NRZ17" s="377"/>
      <c r="NSA17" s="374"/>
      <c r="NSB17" s="375"/>
      <c r="NSC17" s="376"/>
      <c r="NSD17" s="377"/>
      <c r="NSE17" s="374"/>
      <c r="NSF17" s="375"/>
      <c r="NSG17" s="376"/>
      <c r="NSH17" s="377"/>
      <c r="NSI17" s="374"/>
      <c r="NSJ17" s="375"/>
      <c r="NSK17" s="376"/>
      <c r="NSL17" s="377"/>
      <c r="NSM17" s="374"/>
      <c r="NSN17" s="375"/>
      <c r="NSO17" s="376"/>
      <c r="NSP17" s="377"/>
      <c r="NSQ17" s="374"/>
      <c r="NSR17" s="375"/>
      <c r="NSS17" s="376"/>
      <c r="NST17" s="377"/>
      <c r="NSU17" s="374"/>
      <c r="NSV17" s="375"/>
      <c r="NSW17" s="376"/>
      <c r="NSX17" s="377"/>
      <c r="NSY17" s="374"/>
      <c r="NSZ17" s="375"/>
      <c r="NTA17" s="376"/>
      <c r="NTB17" s="377"/>
      <c r="NTC17" s="374"/>
      <c r="NTD17" s="375"/>
      <c r="NTE17" s="376"/>
      <c r="NTF17" s="377"/>
      <c r="NTG17" s="374"/>
      <c r="NTH17" s="375"/>
      <c r="NTI17" s="376"/>
      <c r="NTJ17" s="377"/>
      <c r="NTK17" s="374"/>
      <c r="NTL17" s="375"/>
      <c r="NTM17" s="376"/>
      <c r="NTN17" s="377"/>
      <c r="NTO17" s="374"/>
      <c r="NTP17" s="375"/>
      <c r="NTQ17" s="376"/>
      <c r="NTR17" s="377"/>
      <c r="NTS17" s="374"/>
      <c r="NTT17" s="375"/>
      <c r="NTU17" s="376"/>
      <c r="NTV17" s="377"/>
      <c r="NTW17" s="374"/>
      <c r="NTX17" s="375"/>
      <c r="NTY17" s="376"/>
      <c r="NTZ17" s="377"/>
      <c r="NUA17" s="374"/>
      <c r="NUB17" s="375"/>
      <c r="NUC17" s="376"/>
      <c r="NUD17" s="377"/>
      <c r="NUE17" s="374"/>
      <c r="NUF17" s="375"/>
      <c r="NUG17" s="376"/>
      <c r="NUH17" s="377"/>
      <c r="NUI17" s="374"/>
      <c r="NUJ17" s="375"/>
      <c r="NUK17" s="376"/>
      <c r="NUL17" s="377"/>
      <c r="NUM17" s="374"/>
      <c r="NUN17" s="375"/>
      <c r="NUO17" s="376"/>
      <c r="NUP17" s="377"/>
      <c r="NUQ17" s="374"/>
      <c r="NUR17" s="375"/>
      <c r="NUS17" s="376"/>
      <c r="NUT17" s="377"/>
      <c r="NUU17" s="374"/>
      <c r="NUV17" s="375"/>
      <c r="NUW17" s="376"/>
      <c r="NUX17" s="377"/>
      <c r="NUY17" s="374"/>
      <c r="NUZ17" s="375"/>
      <c r="NVA17" s="376"/>
      <c r="NVB17" s="377"/>
      <c r="NVC17" s="374"/>
      <c r="NVD17" s="375"/>
      <c r="NVE17" s="376"/>
      <c r="NVF17" s="377"/>
      <c r="NVG17" s="374"/>
      <c r="NVH17" s="375"/>
      <c r="NVI17" s="376"/>
      <c r="NVJ17" s="377"/>
      <c r="NVK17" s="374"/>
      <c r="NVL17" s="375"/>
      <c r="NVM17" s="376"/>
      <c r="NVN17" s="377"/>
      <c r="NVO17" s="374"/>
      <c r="NVP17" s="375"/>
      <c r="NVQ17" s="376"/>
      <c r="NVR17" s="377"/>
      <c r="NVS17" s="374"/>
      <c r="NVT17" s="375"/>
      <c r="NVU17" s="376"/>
      <c r="NVV17" s="377"/>
      <c r="NVW17" s="374"/>
      <c r="NVX17" s="375"/>
      <c r="NVY17" s="376"/>
      <c r="NVZ17" s="377"/>
      <c r="NWA17" s="374"/>
      <c r="NWB17" s="375"/>
      <c r="NWC17" s="376"/>
      <c r="NWD17" s="377"/>
      <c r="NWE17" s="374"/>
      <c r="NWF17" s="375"/>
      <c r="NWG17" s="376"/>
      <c r="NWH17" s="377"/>
      <c r="NWI17" s="374"/>
      <c r="NWJ17" s="375"/>
      <c r="NWK17" s="376"/>
      <c r="NWL17" s="377"/>
      <c r="NWM17" s="374"/>
      <c r="NWN17" s="375"/>
      <c r="NWO17" s="376"/>
      <c r="NWP17" s="377"/>
      <c r="NWQ17" s="374"/>
      <c r="NWR17" s="375"/>
      <c r="NWS17" s="376"/>
      <c r="NWT17" s="377"/>
      <c r="NWU17" s="374"/>
      <c r="NWV17" s="375"/>
      <c r="NWW17" s="376"/>
      <c r="NWX17" s="377"/>
      <c r="NWY17" s="374"/>
      <c r="NWZ17" s="375"/>
      <c r="NXA17" s="376"/>
      <c r="NXB17" s="377"/>
      <c r="NXC17" s="374"/>
      <c r="NXD17" s="375"/>
      <c r="NXE17" s="376"/>
      <c r="NXF17" s="377"/>
      <c r="NXG17" s="374"/>
      <c r="NXH17" s="375"/>
      <c r="NXI17" s="376"/>
      <c r="NXJ17" s="377"/>
      <c r="NXK17" s="374"/>
      <c r="NXL17" s="375"/>
      <c r="NXM17" s="376"/>
      <c r="NXN17" s="377"/>
      <c r="NXO17" s="374"/>
      <c r="NXP17" s="375"/>
      <c r="NXQ17" s="376"/>
      <c r="NXR17" s="377"/>
      <c r="NXS17" s="374"/>
      <c r="NXT17" s="375"/>
      <c r="NXU17" s="376"/>
      <c r="NXV17" s="377"/>
      <c r="NXW17" s="374"/>
      <c r="NXX17" s="375"/>
      <c r="NXY17" s="376"/>
      <c r="NXZ17" s="377"/>
      <c r="NYA17" s="374"/>
      <c r="NYB17" s="375"/>
      <c r="NYC17" s="376"/>
      <c r="NYD17" s="377"/>
      <c r="NYE17" s="374"/>
      <c r="NYF17" s="375"/>
      <c r="NYG17" s="376"/>
      <c r="NYH17" s="377"/>
      <c r="NYI17" s="374"/>
      <c r="NYJ17" s="375"/>
      <c r="NYK17" s="376"/>
      <c r="NYL17" s="377"/>
      <c r="NYM17" s="374"/>
      <c r="NYN17" s="375"/>
      <c r="NYO17" s="376"/>
      <c r="NYP17" s="377"/>
      <c r="NYQ17" s="374"/>
      <c r="NYR17" s="375"/>
      <c r="NYS17" s="376"/>
      <c r="NYT17" s="377"/>
      <c r="NYU17" s="374"/>
      <c r="NYV17" s="375"/>
      <c r="NYW17" s="376"/>
      <c r="NYX17" s="377"/>
      <c r="NYY17" s="374"/>
      <c r="NYZ17" s="375"/>
      <c r="NZA17" s="376"/>
      <c r="NZB17" s="377"/>
      <c r="NZC17" s="374"/>
      <c r="NZD17" s="375"/>
      <c r="NZE17" s="376"/>
      <c r="NZF17" s="377"/>
      <c r="NZG17" s="374"/>
      <c r="NZH17" s="375"/>
      <c r="NZI17" s="376"/>
      <c r="NZJ17" s="377"/>
      <c r="NZK17" s="374"/>
      <c r="NZL17" s="375"/>
      <c r="NZM17" s="376"/>
      <c r="NZN17" s="377"/>
      <c r="NZO17" s="374"/>
      <c r="NZP17" s="375"/>
      <c r="NZQ17" s="376"/>
      <c r="NZR17" s="377"/>
      <c r="NZS17" s="374"/>
      <c r="NZT17" s="375"/>
      <c r="NZU17" s="376"/>
      <c r="NZV17" s="377"/>
      <c r="NZW17" s="374"/>
      <c r="NZX17" s="375"/>
      <c r="NZY17" s="376"/>
      <c r="NZZ17" s="377"/>
      <c r="OAA17" s="374"/>
      <c r="OAB17" s="375"/>
      <c r="OAC17" s="376"/>
      <c r="OAD17" s="377"/>
      <c r="OAE17" s="374"/>
      <c r="OAF17" s="375"/>
      <c r="OAG17" s="376"/>
      <c r="OAH17" s="377"/>
      <c r="OAI17" s="374"/>
      <c r="OAJ17" s="375"/>
      <c r="OAK17" s="376"/>
      <c r="OAL17" s="377"/>
      <c r="OAM17" s="374"/>
      <c r="OAN17" s="375"/>
      <c r="OAO17" s="376"/>
      <c r="OAP17" s="377"/>
      <c r="OAQ17" s="374"/>
      <c r="OAR17" s="375"/>
      <c r="OAS17" s="376"/>
      <c r="OAT17" s="377"/>
      <c r="OAU17" s="374"/>
      <c r="OAV17" s="375"/>
      <c r="OAW17" s="376"/>
      <c r="OAX17" s="377"/>
      <c r="OAY17" s="374"/>
      <c r="OAZ17" s="375"/>
      <c r="OBA17" s="376"/>
      <c r="OBB17" s="377"/>
      <c r="OBC17" s="374"/>
      <c r="OBD17" s="375"/>
      <c r="OBE17" s="376"/>
      <c r="OBF17" s="377"/>
      <c r="OBG17" s="374"/>
      <c r="OBH17" s="375"/>
      <c r="OBI17" s="376"/>
      <c r="OBJ17" s="377"/>
      <c r="OBK17" s="374"/>
      <c r="OBL17" s="375"/>
      <c r="OBM17" s="376"/>
      <c r="OBN17" s="377"/>
      <c r="OBO17" s="374"/>
      <c r="OBP17" s="375"/>
      <c r="OBQ17" s="376"/>
      <c r="OBR17" s="377"/>
      <c r="OBS17" s="374"/>
      <c r="OBT17" s="375"/>
      <c r="OBU17" s="376"/>
      <c r="OBV17" s="377"/>
      <c r="OBW17" s="374"/>
      <c r="OBX17" s="375"/>
      <c r="OBY17" s="376"/>
      <c r="OBZ17" s="377"/>
      <c r="OCA17" s="374"/>
      <c r="OCB17" s="375"/>
      <c r="OCC17" s="376"/>
      <c r="OCD17" s="377"/>
      <c r="OCE17" s="374"/>
      <c r="OCF17" s="375"/>
      <c r="OCG17" s="376"/>
      <c r="OCH17" s="377"/>
      <c r="OCI17" s="374"/>
      <c r="OCJ17" s="375"/>
      <c r="OCK17" s="376"/>
      <c r="OCL17" s="377"/>
      <c r="OCM17" s="374"/>
      <c r="OCN17" s="375"/>
      <c r="OCO17" s="376"/>
      <c r="OCP17" s="377"/>
      <c r="OCQ17" s="374"/>
      <c r="OCR17" s="375"/>
      <c r="OCS17" s="376"/>
      <c r="OCT17" s="377"/>
      <c r="OCU17" s="374"/>
      <c r="OCV17" s="375"/>
      <c r="OCW17" s="376"/>
      <c r="OCX17" s="377"/>
      <c r="OCY17" s="374"/>
      <c r="OCZ17" s="375"/>
      <c r="ODA17" s="376"/>
      <c r="ODB17" s="377"/>
      <c r="ODC17" s="374"/>
      <c r="ODD17" s="375"/>
      <c r="ODE17" s="376"/>
      <c r="ODF17" s="377"/>
      <c r="ODG17" s="374"/>
      <c r="ODH17" s="375"/>
      <c r="ODI17" s="376"/>
      <c r="ODJ17" s="377"/>
      <c r="ODK17" s="374"/>
      <c r="ODL17" s="375"/>
      <c r="ODM17" s="376"/>
      <c r="ODN17" s="377"/>
      <c r="ODO17" s="374"/>
      <c r="ODP17" s="375"/>
      <c r="ODQ17" s="376"/>
      <c r="ODR17" s="377"/>
      <c r="ODS17" s="374"/>
      <c r="ODT17" s="375"/>
      <c r="ODU17" s="376"/>
      <c r="ODV17" s="377"/>
      <c r="ODW17" s="374"/>
      <c r="ODX17" s="375"/>
      <c r="ODY17" s="376"/>
      <c r="ODZ17" s="377"/>
      <c r="OEA17" s="374"/>
      <c r="OEB17" s="375"/>
      <c r="OEC17" s="376"/>
      <c r="OED17" s="377"/>
      <c r="OEE17" s="374"/>
      <c r="OEF17" s="375"/>
      <c r="OEG17" s="376"/>
      <c r="OEH17" s="377"/>
      <c r="OEI17" s="374"/>
      <c r="OEJ17" s="375"/>
      <c r="OEK17" s="376"/>
      <c r="OEL17" s="377"/>
      <c r="OEM17" s="374"/>
      <c r="OEN17" s="375"/>
      <c r="OEO17" s="376"/>
      <c r="OEP17" s="377"/>
      <c r="OEQ17" s="374"/>
      <c r="OER17" s="375"/>
      <c r="OES17" s="376"/>
      <c r="OET17" s="377"/>
      <c r="OEU17" s="374"/>
      <c r="OEV17" s="375"/>
      <c r="OEW17" s="376"/>
      <c r="OEX17" s="377"/>
      <c r="OEY17" s="374"/>
      <c r="OEZ17" s="375"/>
      <c r="OFA17" s="376"/>
      <c r="OFB17" s="377"/>
      <c r="OFC17" s="374"/>
      <c r="OFD17" s="375"/>
      <c r="OFE17" s="376"/>
      <c r="OFF17" s="377"/>
      <c r="OFG17" s="374"/>
      <c r="OFH17" s="375"/>
      <c r="OFI17" s="376"/>
      <c r="OFJ17" s="377"/>
      <c r="OFK17" s="374"/>
      <c r="OFL17" s="375"/>
      <c r="OFM17" s="376"/>
      <c r="OFN17" s="377"/>
      <c r="OFO17" s="374"/>
      <c r="OFP17" s="375"/>
      <c r="OFQ17" s="376"/>
      <c r="OFR17" s="377"/>
      <c r="OFS17" s="374"/>
      <c r="OFT17" s="375"/>
      <c r="OFU17" s="376"/>
      <c r="OFV17" s="377"/>
      <c r="OFW17" s="374"/>
      <c r="OFX17" s="375"/>
      <c r="OFY17" s="376"/>
      <c r="OFZ17" s="377"/>
      <c r="OGA17" s="374"/>
      <c r="OGB17" s="375"/>
      <c r="OGC17" s="376"/>
      <c r="OGD17" s="377"/>
      <c r="OGE17" s="374"/>
      <c r="OGF17" s="375"/>
      <c r="OGG17" s="376"/>
      <c r="OGH17" s="377"/>
      <c r="OGI17" s="374"/>
      <c r="OGJ17" s="375"/>
      <c r="OGK17" s="376"/>
      <c r="OGL17" s="377"/>
      <c r="OGM17" s="374"/>
      <c r="OGN17" s="375"/>
      <c r="OGO17" s="376"/>
      <c r="OGP17" s="377"/>
      <c r="OGQ17" s="374"/>
      <c r="OGR17" s="375"/>
      <c r="OGS17" s="376"/>
      <c r="OGT17" s="377"/>
      <c r="OGU17" s="374"/>
      <c r="OGV17" s="375"/>
      <c r="OGW17" s="376"/>
      <c r="OGX17" s="377"/>
      <c r="OGY17" s="374"/>
      <c r="OGZ17" s="375"/>
      <c r="OHA17" s="376"/>
      <c r="OHB17" s="377"/>
      <c r="OHC17" s="374"/>
      <c r="OHD17" s="375"/>
      <c r="OHE17" s="376"/>
      <c r="OHF17" s="377"/>
      <c r="OHG17" s="374"/>
      <c r="OHH17" s="375"/>
      <c r="OHI17" s="376"/>
      <c r="OHJ17" s="377"/>
      <c r="OHK17" s="374"/>
      <c r="OHL17" s="375"/>
      <c r="OHM17" s="376"/>
      <c r="OHN17" s="377"/>
      <c r="OHO17" s="374"/>
      <c r="OHP17" s="375"/>
      <c r="OHQ17" s="376"/>
      <c r="OHR17" s="377"/>
      <c r="OHS17" s="374"/>
      <c r="OHT17" s="375"/>
      <c r="OHU17" s="376"/>
      <c r="OHV17" s="377"/>
      <c r="OHW17" s="374"/>
      <c r="OHX17" s="375"/>
      <c r="OHY17" s="376"/>
      <c r="OHZ17" s="377"/>
      <c r="OIA17" s="374"/>
      <c r="OIB17" s="375"/>
      <c r="OIC17" s="376"/>
      <c r="OID17" s="377"/>
      <c r="OIE17" s="374"/>
      <c r="OIF17" s="375"/>
      <c r="OIG17" s="376"/>
      <c r="OIH17" s="377"/>
      <c r="OII17" s="374"/>
      <c r="OIJ17" s="375"/>
      <c r="OIK17" s="376"/>
      <c r="OIL17" s="377"/>
      <c r="OIM17" s="374"/>
      <c r="OIN17" s="375"/>
      <c r="OIO17" s="376"/>
      <c r="OIP17" s="377"/>
      <c r="OIQ17" s="374"/>
      <c r="OIR17" s="375"/>
      <c r="OIS17" s="376"/>
      <c r="OIT17" s="377"/>
      <c r="OIU17" s="374"/>
      <c r="OIV17" s="375"/>
      <c r="OIW17" s="376"/>
      <c r="OIX17" s="377"/>
      <c r="OIY17" s="374"/>
      <c r="OIZ17" s="375"/>
      <c r="OJA17" s="376"/>
      <c r="OJB17" s="377"/>
      <c r="OJC17" s="374"/>
      <c r="OJD17" s="375"/>
      <c r="OJE17" s="376"/>
      <c r="OJF17" s="377"/>
      <c r="OJG17" s="374"/>
      <c r="OJH17" s="375"/>
      <c r="OJI17" s="376"/>
      <c r="OJJ17" s="377"/>
      <c r="OJK17" s="374"/>
      <c r="OJL17" s="375"/>
      <c r="OJM17" s="376"/>
      <c r="OJN17" s="377"/>
      <c r="OJO17" s="374"/>
      <c r="OJP17" s="375"/>
      <c r="OJQ17" s="376"/>
      <c r="OJR17" s="377"/>
      <c r="OJS17" s="374"/>
      <c r="OJT17" s="375"/>
      <c r="OJU17" s="376"/>
      <c r="OJV17" s="377"/>
      <c r="OJW17" s="374"/>
      <c r="OJX17" s="375"/>
      <c r="OJY17" s="376"/>
      <c r="OJZ17" s="377"/>
      <c r="OKA17" s="374"/>
      <c r="OKB17" s="375"/>
      <c r="OKC17" s="376"/>
      <c r="OKD17" s="377"/>
      <c r="OKE17" s="374"/>
      <c r="OKF17" s="375"/>
      <c r="OKG17" s="376"/>
      <c r="OKH17" s="377"/>
      <c r="OKI17" s="374"/>
      <c r="OKJ17" s="375"/>
      <c r="OKK17" s="376"/>
      <c r="OKL17" s="377"/>
      <c r="OKM17" s="374"/>
      <c r="OKN17" s="375"/>
      <c r="OKO17" s="376"/>
      <c r="OKP17" s="377"/>
      <c r="OKQ17" s="374"/>
      <c r="OKR17" s="375"/>
      <c r="OKS17" s="376"/>
      <c r="OKT17" s="377"/>
      <c r="OKU17" s="374"/>
      <c r="OKV17" s="375"/>
      <c r="OKW17" s="376"/>
      <c r="OKX17" s="377"/>
      <c r="OKY17" s="374"/>
      <c r="OKZ17" s="375"/>
      <c r="OLA17" s="376"/>
      <c r="OLB17" s="377"/>
      <c r="OLC17" s="374"/>
      <c r="OLD17" s="375"/>
      <c r="OLE17" s="376"/>
      <c r="OLF17" s="377"/>
      <c r="OLG17" s="374"/>
      <c r="OLH17" s="375"/>
      <c r="OLI17" s="376"/>
      <c r="OLJ17" s="377"/>
      <c r="OLK17" s="374"/>
      <c r="OLL17" s="375"/>
      <c r="OLM17" s="376"/>
      <c r="OLN17" s="377"/>
      <c r="OLO17" s="374"/>
      <c r="OLP17" s="375"/>
      <c r="OLQ17" s="376"/>
      <c r="OLR17" s="377"/>
      <c r="OLS17" s="374"/>
      <c r="OLT17" s="375"/>
      <c r="OLU17" s="376"/>
      <c r="OLV17" s="377"/>
      <c r="OLW17" s="374"/>
      <c r="OLX17" s="375"/>
      <c r="OLY17" s="376"/>
      <c r="OLZ17" s="377"/>
      <c r="OMA17" s="374"/>
      <c r="OMB17" s="375"/>
      <c r="OMC17" s="376"/>
      <c r="OMD17" s="377"/>
      <c r="OME17" s="374"/>
      <c r="OMF17" s="375"/>
      <c r="OMG17" s="376"/>
      <c r="OMH17" s="377"/>
      <c r="OMI17" s="374"/>
      <c r="OMJ17" s="375"/>
      <c r="OMK17" s="376"/>
      <c r="OML17" s="377"/>
      <c r="OMM17" s="374"/>
      <c r="OMN17" s="375"/>
      <c r="OMO17" s="376"/>
      <c r="OMP17" s="377"/>
      <c r="OMQ17" s="374"/>
      <c r="OMR17" s="375"/>
      <c r="OMS17" s="376"/>
      <c r="OMT17" s="377"/>
      <c r="OMU17" s="374"/>
      <c r="OMV17" s="375"/>
      <c r="OMW17" s="376"/>
      <c r="OMX17" s="377"/>
      <c r="OMY17" s="374"/>
      <c r="OMZ17" s="375"/>
      <c r="ONA17" s="376"/>
      <c r="ONB17" s="377"/>
      <c r="ONC17" s="374"/>
      <c r="OND17" s="375"/>
      <c r="ONE17" s="376"/>
      <c r="ONF17" s="377"/>
      <c r="ONG17" s="374"/>
      <c r="ONH17" s="375"/>
      <c r="ONI17" s="376"/>
      <c r="ONJ17" s="377"/>
      <c r="ONK17" s="374"/>
      <c r="ONL17" s="375"/>
      <c r="ONM17" s="376"/>
      <c r="ONN17" s="377"/>
      <c r="ONO17" s="374"/>
      <c r="ONP17" s="375"/>
      <c r="ONQ17" s="376"/>
      <c r="ONR17" s="377"/>
      <c r="ONS17" s="374"/>
      <c r="ONT17" s="375"/>
      <c r="ONU17" s="376"/>
      <c r="ONV17" s="377"/>
      <c r="ONW17" s="374"/>
      <c r="ONX17" s="375"/>
      <c r="ONY17" s="376"/>
      <c r="ONZ17" s="377"/>
      <c r="OOA17" s="374"/>
      <c r="OOB17" s="375"/>
      <c r="OOC17" s="376"/>
      <c r="OOD17" s="377"/>
      <c r="OOE17" s="374"/>
      <c r="OOF17" s="375"/>
      <c r="OOG17" s="376"/>
      <c r="OOH17" s="377"/>
      <c r="OOI17" s="374"/>
      <c r="OOJ17" s="375"/>
      <c r="OOK17" s="376"/>
      <c r="OOL17" s="377"/>
      <c r="OOM17" s="374"/>
      <c r="OON17" s="375"/>
      <c r="OOO17" s="376"/>
      <c r="OOP17" s="377"/>
      <c r="OOQ17" s="374"/>
      <c r="OOR17" s="375"/>
      <c r="OOS17" s="376"/>
      <c r="OOT17" s="377"/>
      <c r="OOU17" s="374"/>
      <c r="OOV17" s="375"/>
      <c r="OOW17" s="376"/>
      <c r="OOX17" s="377"/>
      <c r="OOY17" s="374"/>
      <c r="OOZ17" s="375"/>
      <c r="OPA17" s="376"/>
      <c r="OPB17" s="377"/>
      <c r="OPC17" s="374"/>
      <c r="OPD17" s="375"/>
      <c r="OPE17" s="376"/>
      <c r="OPF17" s="377"/>
      <c r="OPG17" s="374"/>
      <c r="OPH17" s="375"/>
      <c r="OPI17" s="376"/>
      <c r="OPJ17" s="377"/>
      <c r="OPK17" s="374"/>
      <c r="OPL17" s="375"/>
      <c r="OPM17" s="376"/>
      <c r="OPN17" s="377"/>
      <c r="OPO17" s="374"/>
      <c r="OPP17" s="375"/>
      <c r="OPQ17" s="376"/>
      <c r="OPR17" s="377"/>
      <c r="OPS17" s="374"/>
      <c r="OPT17" s="375"/>
      <c r="OPU17" s="376"/>
      <c r="OPV17" s="377"/>
      <c r="OPW17" s="374"/>
      <c r="OPX17" s="375"/>
      <c r="OPY17" s="376"/>
      <c r="OPZ17" s="377"/>
      <c r="OQA17" s="374"/>
      <c r="OQB17" s="375"/>
      <c r="OQC17" s="376"/>
      <c r="OQD17" s="377"/>
      <c r="OQE17" s="374"/>
      <c r="OQF17" s="375"/>
      <c r="OQG17" s="376"/>
      <c r="OQH17" s="377"/>
      <c r="OQI17" s="374"/>
      <c r="OQJ17" s="375"/>
      <c r="OQK17" s="376"/>
      <c r="OQL17" s="377"/>
      <c r="OQM17" s="374"/>
      <c r="OQN17" s="375"/>
      <c r="OQO17" s="376"/>
      <c r="OQP17" s="377"/>
      <c r="OQQ17" s="374"/>
      <c r="OQR17" s="375"/>
      <c r="OQS17" s="376"/>
      <c r="OQT17" s="377"/>
      <c r="OQU17" s="374"/>
      <c r="OQV17" s="375"/>
      <c r="OQW17" s="376"/>
      <c r="OQX17" s="377"/>
      <c r="OQY17" s="374"/>
      <c r="OQZ17" s="375"/>
      <c r="ORA17" s="376"/>
      <c r="ORB17" s="377"/>
      <c r="ORC17" s="374"/>
      <c r="ORD17" s="375"/>
      <c r="ORE17" s="376"/>
      <c r="ORF17" s="377"/>
      <c r="ORG17" s="374"/>
      <c r="ORH17" s="375"/>
      <c r="ORI17" s="376"/>
      <c r="ORJ17" s="377"/>
      <c r="ORK17" s="374"/>
      <c r="ORL17" s="375"/>
      <c r="ORM17" s="376"/>
      <c r="ORN17" s="377"/>
      <c r="ORO17" s="374"/>
      <c r="ORP17" s="375"/>
      <c r="ORQ17" s="376"/>
      <c r="ORR17" s="377"/>
      <c r="ORS17" s="374"/>
      <c r="ORT17" s="375"/>
      <c r="ORU17" s="376"/>
      <c r="ORV17" s="377"/>
      <c r="ORW17" s="374"/>
      <c r="ORX17" s="375"/>
      <c r="ORY17" s="376"/>
      <c r="ORZ17" s="377"/>
      <c r="OSA17" s="374"/>
      <c r="OSB17" s="375"/>
      <c r="OSC17" s="376"/>
      <c r="OSD17" s="377"/>
      <c r="OSE17" s="374"/>
      <c r="OSF17" s="375"/>
      <c r="OSG17" s="376"/>
      <c r="OSH17" s="377"/>
      <c r="OSI17" s="374"/>
      <c r="OSJ17" s="375"/>
      <c r="OSK17" s="376"/>
      <c r="OSL17" s="377"/>
      <c r="OSM17" s="374"/>
      <c r="OSN17" s="375"/>
      <c r="OSO17" s="376"/>
      <c r="OSP17" s="377"/>
      <c r="OSQ17" s="374"/>
      <c r="OSR17" s="375"/>
      <c r="OSS17" s="376"/>
      <c r="OST17" s="377"/>
      <c r="OSU17" s="374"/>
      <c r="OSV17" s="375"/>
      <c r="OSW17" s="376"/>
      <c r="OSX17" s="377"/>
      <c r="OSY17" s="374"/>
      <c r="OSZ17" s="375"/>
      <c r="OTA17" s="376"/>
      <c r="OTB17" s="377"/>
      <c r="OTC17" s="374"/>
      <c r="OTD17" s="375"/>
      <c r="OTE17" s="376"/>
      <c r="OTF17" s="377"/>
      <c r="OTG17" s="374"/>
      <c r="OTH17" s="375"/>
      <c r="OTI17" s="376"/>
      <c r="OTJ17" s="377"/>
      <c r="OTK17" s="374"/>
      <c r="OTL17" s="375"/>
      <c r="OTM17" s="376"/>
      <c r="OTN17" s="377"/>
      <c r="OTO17" s="374"/>
      <c r="OTP17" s="375"/>
      <c r="OTQ17" s="376"/>
      <c r="OTR17" s="377"/>
      <c r="OTS17" s="374"/>
      <c r="OTT17" s="375"/>
      <c r="OTU17" s="376"/>
      <c r="OTV17" s="377"/>
      <c r="OTW17" s="374"/>
      <c r="OTX17" s="375"/>
      <c r="OTY17" s="376"/>
      <c r="OTZ17" s="377"/>
      <c r="OUA17" s="374"/>
      <c r="OUB17" s="375"/>
      <c r="OUC17" s="376"/>
      <c r="OUD17" s="377"/>
      <c r="OUE17" s="374"/>
      <c r="OUF17" s="375"/>
      <c r="OUG17" s="376"/>
      <c r="OUH17" s="377"/>
      <c r="OUI17" s="374"/>
      <c r="OUJ17" s="375"/>
      <c r="OUK17" s="376"/>
      <c r="OUL17" s="377"/>
      <c r="OUM17" s="374"/>
      <c r="OUN17" s="375"/>
      <c r="OUO17" s="376"/>
      <c r="OUP17" s="377"/>
      <c r="OUQ17" s="374"/>
      <c r="OUR17" s="375"/>
      <c r="OUS17" s="376"/>
      <c r="OUT17" s="377"/>
      <c r="OUU17" s="374"/>
      <c r="OUV17" s="375"/>
      <c r="OUW17" s="376"/>
      <c r="OUX17" s="377"/>
      <c r="OUY17" s="374"/>
      <c r="OUZ17" s="375"/>
      <c r="OVA17" s="376"/>
      <c r="OVB17" s="377"/>
      <c r="OVC17" s="374"/>
      <c r="OVD17" s="375"/>
      <c r="OVE17" s="376"/>
      <c r="OVF17" s="377"/>
      <c r="OVG17" s="374"/>
      <c r="OVH17" s="375"/>
      <c r="OVI17" s="376"/>
      <c r="OVJ17" s="377"/>
      <c r="OVK17" s="374"/>
      <c r="OVL17" s="375"/>
      <c r="OVM17" s="376"/>
      <c r="OVN17" s="377"/>
      <c r="OVO17" s="374"/>
      <c r="OVP17" s="375"/>
      <c r="OVQ17" s="376"/>
      <c r="OVR17" s="377"/>
      <c r="OVS17" s="374"/>
      <c r="OVT17" s="375"/>
      <c r="OVU17" s="376"/>
      <c r="OVV17" s="377"/>
      <c r="OVW17" s="374"/>
      <c r="OVX17" s="375"/>
      <c r="OVY17" s="376"/>
      <c r="OVZ17" s="377"/>
      <c r="OWA17" s="374"/>
      <c r="OWB17" s="375"/>
      <c r="OWC17" s="376"/>
      <c r="OWD17" s="377"/>
      <c r="OWE17" s="374"/>
      <c r="OWF17" s="375"/>
      <c r="OWG17" s="376"/>
      <c r="OWH17" s="377"/>
      <c r="OWI17" s="374"/>
      <c r="OWJ17" s="375"/>
      <c r="OWK17" s="376"/>
      <c r="OWL17" s="377"/>
      <c r="OWM17" s="374"/>
      <c r="OWN17" s="375"/>
      <c r="OWO17" s="376"/>
      <c r="OWP17" s="377"/>
      <c r="OWQ17" s="374"/>
      <c r="OWR17" s="375"/>
      <c r="OWS17" s="376"/>
      <c r="OWT17" s="377"/>
      <c r="OWU17" s="374"/>
      <c r="OWV17" s="375"/>
      <c r="OWW17" s="376"/>
      <c r="OWX17" s="377"/>
      <c r="OWY17" s="374"/>
      <c r="OWZ17" s="375"/>
      <c r="OXA17" s="376"/>
      <c r="OXB17" s="377"/>
      <c r="OXC17" s="374"/>
      <c r="OXD17" s="375"/>
      <c r="OXE17" s="376"/>
      <c r="OXF17" s="377"/>
      <c r="OXG17" s="374"/>
      <c r="OXH17" s="375"/>
      <c r="OXI17" s="376"/>
      <c r="OXJ17" s="377"/>
      <c r="OXK17" s="374"/>
      <c r="OXL17" s="375"/>
      <c r="OXM17" s="376"/>
      <c r="OXN17" s="377"/>
      <c r="OXO17" s="374"/>
      <c r="OXP17" s="375"/>
      <c r="OXQ17" s="376"/>
      <c r="OXR17" s="377"/>
      <c r="OXS17" s="374"/>
      <c r="OXT17" s="375"/>
      <c r="OXU17" s="376"/>
      <c r="OXV17" s="377"/>
      <c r="OXW17" s="374"/>
      <c r="OXX17" s="375"/>
      <c r="OXY17" s="376"/>
      <c r="OXZ17" s="377"/>
      <c r="OYA17" s="374"/>
      <c r="OYB17" s="375"/>
      <c r="OYC17" s="376"/>
      <c r="OYD17" s="377"/>
      <c r="OYE17" s="374"/>
      <c r="OYF17" s="375"/>
      <c r="OYG17" s="376"/>
      <c r="OYH17" s="377"/>
      <c r="OYI17" s="374"/>
      <c r="OYJ17" s="375"/>
      <c r="OYK17" s="376"/>
      <c r="OYL17" s="377"/>
      <c r="OYM17" s="374"/>
      <c r="OYN17" s="375"/>
      <c r="OYO17" s="376"/>
      <c r="OYP17" s="377"/>
      <c r="OYQ17" s="374"/>
      <c r="OYR17" s="375"/>
      <c r="OYS17" s="376"/>
      <c r="OYT17" s="377"/>
      <c r="OYU17" s="374"/>
      <c r="OYV17" s="375"/>
      <c r="OYW17" s="376"/>
      <c r="OYX17" s="377"/>
      <c r="OYY17" s="374"/>
      <c r="OYZ17" s="375"/>
      <c r="OZA17" s="376"/>
      <c r="OZB17" s="377"/>
      <c r="OZC17" s="374"/>
      <c r="OZD17" s="375"/>
      <c r="OZE17" s="376"/>
      <c r="OZF17" s="377"/>
      <c r="OZG17" s="374"/>
      <c r="OZH17" s="375"/>
      <c r="OZI17" s="376"/>
      <c r="OZJ17" s="377"/>
      <c r="OZK17" s="374"/>
      <c r="OZL17" s="375"/>
      <c r="OZM17" s="376"/>
      <c r="OZN17" s="377"/>
      <c r="OZO17" s="374"/>
      <c r="OZP17" s="375"/>
      <c r="OZQ17" s="376"/>
      <c r="OZR17" s="377"/>
      <c r="OZS17" s="374"/>
      <c r="OZT17" s="375"/>
      <c r="OZU17" s="376"/>
      <c r="OZV17" s="377"/>
      <c r="OZW17" s="374"/>
      <c r="OZX17" s="375"/>
      <c r="OZY17" s="376"/>
      <c r="OZZ17" s="377"/>
      <c r="PAA17" s="374"/>
      <c r="PAB17" s="375"/>
      <c r="PAC17" s="376"/>
      <c r="PAD17" s="377"/>
      <c r="PAE17" s="374"/>
      <c r="PAF17" s="375"/>
      <c r="PAG17" s="376"/>
      <c r="PAH17" s="377"/>
      <c r="PAI17" s="374"/>
      <c r="PAJ17" s="375"/>
      <c r="PAK17" s="376"/>
      <c r="PAL17" s="377"/>
      <c r="PAM17" s="374"/>
      <c r="PAN17" s="375"/>
      <c r="PAO17" s="376"/>
      <c r="PAP17" s="377"/>
      <c r="PAQ17" s="374"/>
      <c r="PAR17" s="375"/>
      <c r="PAS17" s="376"/>
      <c r="PAT17" s="377"/>
      <c r="PAU17" s="374"/>
      <c r="PAV17" s="375"/>
      <c r="PAW17" s="376"/>
      <c r="PAX17" s="377"/>
      <c r="PAY17" s="374"/>
      <c r="PAZ17" s="375"/>
      <c r="PBA17" s="376"/>
      <c r="PBB17" s="377"/>
      <c r="PBC17" s="374"/>
      <c r="PBD17" s="375"/>
      <c r="PBE17" s="376"/>
      <c r="PBF17" s="377"/>
      <c r="PBG17" s="374"/>
      <c r="PBH17" s="375"/>
      <c r="PBI17" s="376"/>
      <c r="PBJ17" s="377"/>
      <c r="PBK17" s="374"/>
      <c r="PBL17" s="375"/>
      <c r="PBM17" s="376"/>
      <c r="PBN17" s="377"/>
      <c r="PBO17" s="374"/>
      <c r="PBP17" s="375"/>
      <c r="PBQ17" s="376"/>
      <c r="PBR17" s="377"/>
      <c r="PBS17" s="374"/>
      <c r="PBT17" s="375"/>
      <c r="PBU17" s="376"/>
      <c r="PBV17" s="377"/>
      <c r="PBW17" s="374"/>
      <c r="PBX17" s="375"/>
      <c r="PBY17" s="376"/>
      <c r="PBZ17" s="377"/>
      <c r="PCA17" s="374"/>
      <c r="PCB17" s="375"/>
      <c r="PCC17" s="376"/>
      <c r="PCD17" s="377"/>
      <c r="PCE17" s="374"/>
      <c r="PCF17" s="375"/>
      <c r="PCG17" s="376"/>
      <c r="PCH17" s="377"/>
      <c r="PCI17" s="374"/>
      <c r="PCJ17" s="375"/>
      <c r="PCK17" s="376"/>
      <c r="PCL17" s="377"/>
      <c r="PCM17" s="374"/>
      <c r="PCN17" s="375"/>
      <c r="PCO17" s="376"/>
      <c r="PCP17" s="377"/>
      <c r="PCQ17" s="374"/>
      <c r="PCR17" s="375"/>
      <c r="PCS17" s="376"/>
      <c r="PCT17" s="377"/>
      <c r="PCU17" s="374"/>
      <c r="PCV17" s="375"/>
      <c r="PCW17" s="376"/>
      <c r="PCX17" s="377"/>
      <c r="PCY17" s="374"/>
      <c r="PCZ17" s="375"/>
      <c r="PDA17" s="376"/>
      <c r="PDB17" s="377"/>
      <c r="PDC17" s="374"/>
      <c r="PDD17" s="375"/>
      <c r="PDE17" s="376"/>
      <c r="PDF17" s="377"/>
      <c r="PDG17" s="374"/>
      <c r="PDH17" s="375"/>
      <c r="PDI17" s="376"/>
      <c r="PDJ17" s="377"/>
      <c r="PDK17" s="374"/>
      <c r="PDL17" s="375"/>
      <c r="PDM17" s="376"/>
      <c r="PDN17" s="377"/>
      <c r="PDO17" s="374"/>
      <c r="PDP17" s="375"/>
      <c r="PDQ17" s="376"/>
      <c r="PDR17" s="377"/>
      <c r="PDS17" s="374"/>
      <c r="PDT17" s="375"/>
      <c r="PDU17" s="376"/>
      <c r="PDV17" s="377"/>
      <c r="PDW17" s="374"/>
      <c r="PDX17" s="375"/>
      <c r="PDY17" s="376"/>
      <c r="PDZ17" s="377"/>
      <c r="PEA17" s="374"/>
      <c r="PEB17" s="375"/>
      <c r="PEC17" s="376"/>
      <c r="PED17" s="377"/>
      <c r="PEE17" s="374"/>
      <c r="PEF17" s="375"/>
      <c r="PEG17" s="376"/>
      <c r="PEH17" s="377"/>
      <c r="PEI17" s="374"/>
      <c r="PEJ17" s="375"/>
      <c r="PEK17" s="376"/>
      <c r="PEL17" s="377"/>
      <c r="PEM17" s="374"/>
      <c r="PEN17" s="375"/>
      <c r="PEO17" s="376"/>
      <c r="PEP17" s="377"/>
      <c r="PEQ17" s="374"/>
      <c r="PER17" s="375"/>
      <c r="PES17" s="376"/>
      <c r="PET17" s="377"/>
      <c r="PEU17" s="374"/>
      <c r="PEV17" s="375"/>
      <c r="PEW17" s="376"/>
      <c r="PEX17" s="377"/>
      <c r="PEY17" s="374"/>
      <c r="PEZ17" s="375"/>
      <c r="PFA17" s="376"/>
      <c r="PFB17" s="377"/>
      <c r="PFC17" s="374"/>
      <c r="PFD17" s="375"/>
      <c r="PFE17" s="376"/>
      <c r="PFF17" s="377"/>
      <c r="PFG17" s="374"/>
      <c r="PFH17" s="375"/>
      <c r="PFI17" s="376"/>
      <c r="PFJ17" s="377"/>
      <c r="PFK17" s="374"/>
      <c r="PFL17" s="375"/>
      <c r="PFM17" s="376"/>
      <c r="PFN17" s="377"/>
      <c r="PFO17" s="374"/>
      <c r="PFP17" s="375"/>
      <c r="PFQ17" s="376"/>
      <c r="PFR17" s="377"/>
      <c r="PFS17" s="374"/>
      <c r="PFT17" s="375"/>
      <c r="PFU17" s="376"/>
      <c r="PFV17" s="377"/>
      <c r="PFW17" s="374"/>
      <c r="PFX17" s="375"/>
      <c r="PFY17" s="376"/>
      <c r="PFZ17" s="377"/>
      <c r="PGA17" s="374"/>
      <c r="PGB17" s="375"/>
      <c r="PGC17" s="376"/>
      <c r="PGD17" s="377"/>
      <c r="PGE17" s="374"/>
      <c r="PGF17" s="375"/>
      <c r="PGG17" s="376"/>
      <c r="PGH17" s="377"/>
      <c r="PGI17" s="374"/>
      <c r="PGJ17" s="375"/>
      <c r="PGK17" s="376"/>
      <c r="PGL17" s="377"/>
      <c r="PGM17" s="374"/>
      <c r="PGN17" s="375"/>
      <c r="PGO17" s="376"/>
      <c r="PGP17" s="377"/>
      <c r="PGQ17" s="374"/>
      <c r="PGR17" s="375"/>
      <c r="PGS17" s="376"/>
      <c r="PGT17" s="377"/>
      <c r="PGU17" s="374"/>
      <c r="PGV17" s="375"/>
      <c r="PGW17" s="376"/>
      <c r="PGX17" s="377"/>
      <c r="PGY17" s="374"/>
      <c r="PGZ17" s="375"/>
      <c r="PHA17" s="376"/>
      <c r="PHB17" s="377"/>
      <c r="PHC17" s="374"/>
      <c r="PHD17" s="375"/>
      <c r="PHE17" s="376"/>
      <c r="PHF17" s="377"/>
      <c r="PHG17" s="374"/>
      <c r="PHH17" s="375"/>
      <c r="PHI17" s="376"/>
      <c r="PHJ17" s="377"/>
      <c r="PHK17" s="374"/>
      <c r="PHL17" s="375"/>
      <c r="PHM17" s="376"/>
      <c r="PHN17" s="377"/>
      <c r="PHO17" s="374"/>
      <c r="PHP17" s="375"/>
      <c r="PHQ17" s="376"/>
      <c r="PHR17" s="377"/>
      <c r="PHS17" s="374"/>
      <c r="PHT17" s="375"/>
      <c r="PHU17" s="376"/>
      <c r="PHV17" s="377"/>
      <c r="PHW17" s="374"/>
      <c r="PHX17" s="375"/>
      <c r="PHY17" s="376"/>
      <c r="PHZ17" s="377"/>
      <c r="PIA17" s="374"/>
      <c r="PIB17" s="375"/>
      <c r="PIC17" s="376"/>
      <c r="PID17" s="377"/>
      <c r="PIE17" s="374"/>
      <c r="PIF17" s="375"/>
      <c r="PIG17" s="376"/>
      <c r="PIH17" s="377"/>
      <c r="PII17" s="374"/>
      <c r="PIJ17" s="375"/>
      <c r="PIK17" s="376"/>
      <c r="PIL17" s="377"/>
      <c r="PIM17" s="374"/>
      <c r="PIN17" s="375"/>
      <c r="PIO17" s="376"/>
      <c r="PIP17" s="377"/>
      <c r="PIQ17" s="374"/>
      <c r="PIR17" s="375"/>
      <c r="PIS17" s="376"/>
      <c r="PIT17" s="377"/>
      <c r="PIU17" s="374"/>
      <c r="PIV17" s="375"/>
      <c r="PIW17" s="376"/>
      <c r="PIX17" s="377"/>
      <c r="PIY17" s="374"/>
      <c r="PIZ17" s="375"/>
      <c r="PJA17" s="376"/>
      <c r="PJB17" s="377"/>
      <c r="PJC17" s="374"/>
      <c r="PJD17" s="375"/>
      <c r="PJE17" s="376"/>
      <c r="PJF17" s="377"/>
      <c r="PJG17" s="374"/>
      <c r="PJH17" s="375"/>
      <c r="PJI17" s="376"/>
      <c r="PJJ17" s="377"/>
      <c r="PJK17" s="374"/>
      <c r="PJL17" s="375"/>
      <c r="PJM17" s="376"/>
      <c r="PJN17" s="377"/>
      <c r="PJO17" s="374"/>
      <c r="PJP17" s="375"/>
      <c r="PJQ17" s="376"/>
      <c r="PJR17" s="377"/>
      <c r="PJS17" s="374"/>
      <c r="PJT17" s="375"/>
      <c r="PJU17" s="376"/>
      <c r="PJV17" s="377"/>
      <c r="PJW17" s="374"/>
      <c r="PJX17" s="375"/>
      <c r="PJY17" s="376"/>
      <c r="PJZ17" s="377"/>
      <c r="PKA17" s="374"/>
      <c r="PKB17" s="375"/>
      <c r="PKC17" s="376"/>
      <c r="PKD17" s="377"/>
      <c r="PKE17" s="374"/>
      <c r="PKF17" s="375"/>
      <c r="PKG17" s="376"/>
      <c r="PKH17" s="377"/>
      <c r="PKI17" s="374"/>
      <c r="PKJ17" s="375"/>
      <c r="PKK17" s="376"/>
      <c r="PKL17" s="377"/>
      <c r="PKM17" s="374"/>
      <c r="PKN17" s="375"/>
      <c r="PKO17" s="376"/>
      <c r="PKP17" s="377"/>
      <c r="PKQ17" s="374"/>
      <c r="PKR17" s="375"/>
      <c r="PKS17" s="376"/>
      <c r="PKT17" s="377"/>
      <c r="PKU17" s="374"/>
      <c r="PKV17" s="375"/>
      <c r="PKW17" s="376"/>
      <c r="PKX17" s="377"/>
      <c r="PKY17" s="374"/>
      <c r="PKZ17" s="375"/>
      <c r="PLA17" s="376"/>
      <c r="PLB17" s="377"/>
      <c r="PLC17" s="374"/>
      <c r="PLD17" s="375"/>
      <c r="PLE17" s="376"/>
      <c r="PLF17" s="377"/>
      <c r="PLG17" s="374"/>
      <c r="PLH17" s="375"/>
      <c r="PLI17" s="376"/>
      <c r="PLJ17" s="377"/>
      <c r="PLK17" s="374"/>
      <c r="PLL17" s="375"/>
      <c r="PLM17" s="376"/>
      <c r="PLN17" s="377"/>
      <c r="PLO17" s="374"/>
      <c r="PLP17" s="375"/>
      <c r="PLQ17" s="376"/>
      <c r="PLR17" s="377"/>
      <c r="PLS17" s="374"/>
      <c r="PLT17" s="375"/>
      <c r="PLU17" s="376"/>
      <c r="PLV17" s="377"/>
      <c r="PLW17" s="374"/>
      <c r="PLX17" s="375"/>
      <c r="PLY17" s="376"/>
      <c r="PLZ17" s="377"/>
      <c r="PMA17" s="374"/>
      <c r="PMB17" s="375"/>
      <c r="PMC17" s="376"/>
      <c r="PMD17" s="377"/>
      <c r="PME17" s="374"/>
      <c r="PMF17" s="375"/>
      <c r="PMG17" s="376"/>
      <c r="PMH17" s="377"/>
      <c r="PMI17" s="374"/>
      <c r="PMJ17" s="375"/>
      <c r="PMK17" s="376"/>
      <c r="PML17" s="377"/>
      <c r="PMM17" s="374"/>
      <c r="PMN17" s="375"/>
      <c r="PMO17" s="376"/>
      <c r="PMP17" s="377"/>
      <c r="PMQ17" s="374"/>
      <c r="PMR17" s="375"/>
      <c r="PMS17" s="376"/>
      <c r="PMT17" s="377"/>
      <c r="PMU17" s="374"/>
      <c r="PMV17" s="375"/>
      <c r="PMW17" s="376"/>
      <c r="PMX17" s="377"/>
      <c r="PMY17" s="374"/>
      <c r="PMZ17" s="375"/>
      <c r="PNA17" s="376"/>
      <c r="PNB17" s="377"/>
      <c r="PNC17" s="374"/>
      <c r="PND17" s="375"/>
      <c r="PNE17" s="376"/>
      <c r="PNF17" s="377"/>
      <c r="PNG17" s="374"/>
      <c r="PNH17" s="375"/>
      <c r="PNI17" s="376"/>
      <c r="PNJ17" s="377"/>
      <c r="PNK17" s="374"/>
      <c r="PNL17" s="375"/>
      <c r="PNM17" s="376"/>
      <c r="PNN17" s="377"/>
      <c r="PNO17" s="374"/>
      <c r="PNP17" s="375"/>
      <c r="PNQ17" s="376"/>
      <c r="PNR17" s="377"/>
      <c r="PNS17" s="374"/>
      <c r="PNT17" s="375"/>
      <c r="PNU17" s="376"/>
      <c r="PNV17" s="377"/>
      <c r="PNW17" s="374"/>
      <c r="PNX17" s="375"/>
      <c r="PNY17" s="376"/>
      <c r="PNZ17" s="377"/>
      <c r="POA17" s="374"/>
      <c r="POB17" s="375"/>
      <c r="POC17" s="376"/>
      <c r="POD17" s="377"/>
      <c r="POE17" s="374"/>
      <c r="POF17" s="375"/>
      <c r="POG17" s="376"/>
      <c r="POH17" s="377"/>
      <c r="POI17" s="374"/>
      <c r="POJ17" s="375"/>
      <c r="POK17" s="376"/>
      <c r="POL17" s="377"/>
      <c r="POM17" s="374"/>
      <c r="PON17" s="375"/>
      <c r="POO17" s="376"/>
      <c r="POP17" s="377"/>
      <c r="POQ17" s="374"/>
      <c r="POR17" s="375"/>
      <c r="POS17" s="376"/>
      <c r="POT17" s="377"/>
      <c r="POU17" s="374"/>
      <c r="POV17" s="375"/>
      <c r="POW17" s="376"/>
      <c r="POX17" s="377"/>
      <c r="POY17" s="374"/>
      <c r="POZ17" s="375"/>
      <c r="PPA17" s="376"/>
      <c r="PPB17" s="377"/>
      <c r="PPC17" s="374"/>
      <c r="PPD17" s="375"/>
      <c r="PPE17" s="376"/>
      <c r="PPF17" s="377"/>
      <c r="PPG17" s="374"/>
      <c r="PPH17" s="375"/>
      <c r="PPI17" s="376"/>
      <c r="PPJ17" s="377"/>
      <c r="PPK17" s="374"/>
      <c r="PPL17" s="375"/>
      <c r="PPM17" s="376"/>
      <c r="PPN17" s="377"/>
      <c r="PPO17" s="374"/>
      <c r="PPP17" s="375"/>
      <c r="PPQ17" s="376"/>
      <c r="PPR17" s="377"/>
      <c r="PPS17" s="374"/>
      <c r="PPT17" s="375"/>
      <c r="PPU17" s="376"/>
      <c r="PPV17" s="377"/>
      <c r="PPW17" s="374"/>
      <c r="PPX17" s="375"/>
      <c r="PPY17" s="376"/>
      <c r="PPZ17" s="377"/>
      <c r="PQA17" s="374"/>
      <c r="PQB17" s="375"/>
      <c r="PQC17" s="376"/>
      <c r="PQD17" s="377"/>
      <c r="PQE17" s="374"/>
      <c r="PQF17" s="375"/>
      <c r="PQG17" s="376"/>
      <c r="PQH17" s="377"/>
      <c r="PQI17" s="374"/>
      <c r="PQJ17" s="375"/>
      <c r="PQK17" s="376"/>
      <c r="PQL17" s="377"/>
      <c r="PQM17" s="374"/>
      <c r="PQN17" s="375"/>
      <c r="PQO17" s="376"/>
      <c r="PQP17" s="377"/>
      <c r="PQQ17" s="374"/>
      <c r="PQR17" s="375"/>
      <c r="PQS17" s="376"/>
      <c r="PQT17" s="377"/>
      <c r="PQU17" s="374"/>
      <c r="PQV17" s="375"/>
      <c r="PQW17" s="376"/>
      <c r="PQX17" s="377"/>
      <c r="PQY17" s="374"/>
      <c r="PQZ17" s="375"/>
      <c r="PRA17" s="376"/>
      <c r="PRB17" s="377"/>
      <c r="PRC17" s="374"/>
      <c r="PRD17" s="375"/>
      <c r="PRE17" s="376"/>
      <c r="PRF17" s="377"/>
      <c r="PRG17" s="374"/>
      <c r="PRH17" s="375"/>
      <c r="PRI17" s="376"/>
      <c r="PRJ17" s="377"/>
      <c r="PRK17" s="374"/>
      <c r="PRL17" s="375"/>
      <c r="PRM17" s="376"/>
      <c r="PRN17" s="377"/>
      <c r="PRO17" s="374"/>
      <c r="PRP17" s="375"/>
      <c r="PRQ17" s="376"/>
      <c r="PRR17" s="377"/>
      <c r="PRS17" s="374"/>
      <c r="PRT17" s="375"/>
      <c r="PRU17" s="376"/>
      <c r="PRV17" s="377"/>
      <c r="PRW17" s="374"/>
      <c r="PRX17" s="375"/>
      <c r="PRY17" s="376"/>
      <c r="PRZ17" s="377"/>
      <c r="PSA17" s="374"/>
      <c r="PSB17" s="375"/>
      <c r="PSC17" s="376"/>
      <c r="PSD17" s="377"/>
      <c r="PSE17" s="374"/>
      <c r="PSF17" s="375"/>
      <c r="PSG17" s="376"/>
      <c r="PSH17" s="377"/>
      <c r="PSI17" s="374"/>
      <c r="PSJ17" s="375"/>
      <c r="PSK17" s="376"/>
      <c r="PSL17" s="377"/>
      <c r="PSM17" s="374"/>
      <c r="PSN17" s="375"/>
      <c r="PSO17" s="376"/>
      <c r="PSP17" s="377"/>
      <c r="PSQ17" s="374"/>
      <c r="PSR17" s="375"/>
      <c r="PSS17" s="376"/>
      <c r="PST17" s="377"/>
      <c r="PSU17" s="374"/>
      <c r="PSV17" s="375"/>
      <c r="PSW17" s="376"/>
      <c r="PSX17" s="377"/>
      <c r="PSY17" s="374"/>
      <c r="PSZ17" s="375"/>
      <c r="PTA17" s="376"/>
      <c r="PTB17" s="377"/>
      <c r="PTC17" s="374"/>
      <c r="PTD17" s="375"/>
      <c r="PTE17" s="376"/>
      <c r="PTF17" s="377"/>
      <c r="PTG17" s="374"/>
      <c r="PTH17" s="375"/>
      <c r="PTI17" s="376"/>
      <c r="PTJ17" s="377"/>
      <c r="PTK17" s="374"/>
      <c r="PTL17" s="375"/>
      <c r="PTM17" s="376"/>
      <c r="PTN17" s="377"/>
      <c r="PTO17" s="374"/>
      <c r="PTP17" s="375"/>
      <c r="PTQ17" s="376"/>
      <c r="PTR17" s="377"/>
      <c r="PTS17" s="374"/>
      <c r="PTT17" s="375"/>
      <c r="PTU17" s="376"/>
      <c r="PTV17" s="377"/>
      <c r="PTW17" s="374"/>
      <c r="PTX17" s="375"/>
      <c r="PTY17" s="376"/>
      <c r="PTZ17" s="377"/>
      <c r="PUA17" s="374"/>
      <c r="PUB17" s="375"/>
      <c r="PUC17" s="376"/>
      <c r="PUD17" s="377"/>
      <c r="PUE17" s="374"/>
      <c r="PUF17" s="375"/>
      <c r="PUG17" s="376"/>
      <c r="PUH17" s="377"/>
      <c r="PUI17" s="374"/>
      <c r="PUJ17" s="375"/>
      <c r="PUK17" s="376"/>
      <c r="PUL17" s="377"/>
      <c r="PUM17" s="374"/>
      <c r="PUN17" s="375"/>
      <c r="PUO17" s="376"/>
      <c r="PUP17" s="377"/>
      <c r="PUQ17" s="374"/>
      <c r="PUR17" s="375"/>
      <c r="PUS17" s="376"/>
      <c r="PUT17" s="377"/>
      <c r="PUU17" s="374"/>
      <c r="PUV17" s="375"/>
      <c r="PUW17" s="376"/>
      <c r="PUX17" s="377"/>
      <c r="PUY17" s="374"/>
      <c r="PUZ17" s="375"/>
      <c r="PVA17" s="376"/>
      <c r="PVB17" s="377"/>
      <c r="PVC17" s="374"/>
      <c r="PVD17" s="375"/>
      <c r="PVE17" s="376"/>
      <c r="PVF17" s="377"/>
      <c r="PVG17" s="374"/>
      <c r="PVH17" s="375"/>
      <c r="PVI17" s="376"/>
      <c r="PVJ17" s="377"/>
      <c r="PVK17" s="374"/>
      <c r="PVL17" s="375"/>
      <c r="PVM17" s="376"/>
      <c r="PVN17" s="377"/>
      <c r="PVO17" s="374"/>
      <c r="PVP17" s="375"/>
      <c r="PVQ17" s="376"/>
      <c r="PVR17" s="377"/>
      <c r="PVS17" s="374"/>
      <c r="PVT17" s="375"/>
      <c r="PVU17" s="376"/>
      <c r="PVV17" s="377"/>
      <c r="PVW17" s="374"/>
      <c r="PVX17" s="375"/>
      <c r="PVY17" s="376"/>
      <c r="PVZ17" s="377"/>
      <c r="PWA17" s="374"/>
      <c r="PWB17" s="375"/>
      <c r="PWC17" s="376"/>
      <c r="PWD17" s="377"/>
      <c r="PWE17" s="374"/>
      <c r="PWF17" s="375"/>
      <c r="PWG17" s="376"/>
      <c r="PWH17" s="377"/>
      <c r="PWI17" s="374"/>
      <c r="PWJ17" s="375"/>
      <c r="PWK17" s="376"/>
      <c r="PWL17" s="377"/>
      <c r="PWM17" s="374"/>
      <c r="PWN17" s="375"/>
      <c r="PWO17" s="376"/>
      <c r="PWP17" s="377"/>
      <c r="PWQ17" s="374"/>
      <c r="PWR17" s="375"/>
      <c r="PWS17" s="376"/>
      <c r="PWT17" s="377"/>
      <c r="PWU17" s="374"/>
      <c r="PWV17" s="375"/>
      <c r="PWW17" s="376"/>
      <c r="PWX17" s="377"/>
      <c r="PWY17" s="374"/>
      <c r="PWZ17" s="375"/>
      <c r="PXA17" s="376"/>
      <c r="PXB17" s="377"/>
      <c r="PXC17" s="374"/>
      <c r="PXD17" s="375"/>
      <c r="PXE17" s="376"/>
      <c r="PXF17" s="377"/>
      <c r="PXG17" s="374"/>
      <c r="PXH17" s="375"/>
      <c r="PXI17" s="376"/>
      <c r="PXJ17" s="377"/>
      <c r="PXK17" s="374"/>
      <c r="PXL17" s="375"/>
      <c r="PXM17" s="376"/>
      <c r="PXN17" s="377"/>
      <c r="PXO17" s="374"/>
      <c r="PXP17" s="375"/>
      <c r="PXQ17" s="376"/>
      <c r="PXR17" s="377"/>
      <c r="PXS17" s="374"/>
      <c r="PXT17" s="375"/>
      <c r="PXU17" s="376"/>
      <c r="PXV17" s="377"/>
      <c r="PXW17" s="374"/>
      <c r="PXX17" s="375"/>
      <c r="PXY17" s="376"/>
      <c r="PXZ17" s="377"/>
      <c r="PYA17" s="374"/>
      <c r="PYB17" s="375"/>
      <c r="PYC17" s="376"/>
      <c r="PYD17" s="377"/>
      <c r="PYE17" s="374"/>
      <c r="PYF17" s="375"/>
      <c r="PYG17" s="376"/>
      <c r="PYH17" s="377"/>
      <c r="PYI17" s="374"/>
      <c r="PYJ17" s="375"/>
      <c r="PYK17" s="376"/>
      <c r="PYL17" s="377"/>
      <c r="PYM17" s="374"/>
      <c r="PYN17" s="375"/>
      <c r="PYO17" s="376"/>
      <c r="PYP17" s="377"/>
      <c r="PYQ17" s="374"/>
      <c r="PYR17" s="375"/>
      <c r="PYS17" s="376"/>
      <c r="PYT17" s="377"/>
      <c r="PYU17" s="374"/>
      <c r="PYV17" s="375"/>
      <c r="PYW17" s="376"/>
      <c r="PYX17" s="377"/>
      <c r="PYY17" s="374"/>
      <c r="PYZ17" s="375"/>
      <c r="PZA17" s="376"/>
      <c r="PZB17" s="377"/>
      <c r="PZC17" s="374"/>
      <c r="PZD17" s="375"/>
      <c r="PZE17" s="376"/>
      <c r="PZF17" s="377"/>
      <c r="PZG17" s="374"/>
      <c r="PZH17" s="375"/>
      <c r="PZI17" s="376"/>
      <c r="PZJ17" s="377"/>
      <c r="PZK17" s="374"/>
      <c r="PZL17" s="375"/>
      <c r="PZM17" s="376"/>
      <c r="PZN17" s="377"/>
      <c r="PZO17" s="374"/>
      <c r="PZP17" s="375"/>
      <c r="PZQ17" s="376"/>
      <c r="PZR17" s="377"/>
      <c r="PZS17" s="374"/>
      <c r="PZT17" s="375"/>
      <c r="PZU17" s="376"/>
      <c r="PZV17" s="377"/>
      <c r="PZW17" s="374"/>
      <c r="PZX17" s="375"/>
      <c r="PZY17" s="376"/>
      <c r="PZZ17" s="377"/>
      <c r="QAA17" s="374"/>
      <c r="QAB17" s="375"/>
      <c r="QAC17" s="376"/>
      <c r="QAD17" s="377"/>
      <c r="QAE17" s="374"/>
      <c r="QAF17" s="375"/>
      <c r="QAG17" s="376"/>
      <c r="QAH17" s="377"/>
      <c r="QAI17" s="374"/>
      <c r="QAJ17" s="375"/>
      <c r="QAK17" s="376"/>
      <c r="QAL17" s="377"/>
      <c r="QAM17" s="374"/>
      <c r="QAN17" s="375"/>
      <c r="QAO17" s="376"/>
      <c r="QAP17" s="377"/>
      <c r="QAQ17" s="374"/>
      <c r="QAR17" s="375"/>
      <c r="QAS17" s="376"/>
      <c r="QAT17" s="377"/>
      <c r="QAU17" s="374"/>
      <c r="QAV17" s="375"/>
      <c r="QAW17" s="376"/>
      <c r="QAX17" s="377"/>
      <c r="QAY17" s="374"/>
      <c r="QAZ17" s="375"/>
      <c r="QBA17" s="376"/>
      <c r="QBB17" s="377"/>
      <c r="QBC17" s="374"/>
      <c r="QBD17" s="375"/>
      <c r="QBE17" s="376"/>
      <c r="QBF17" s="377"/>
      <c r="QBG17" s="374"/>
      <c r="QBH17" s="375"/>
      <c r="QBI17" s="376"/>
      <c r="QBJ17" s="377"/>
      <c r="QBK17" s="374"/>
      <c r="QBL17" s="375"/>
      <c r="QBM17" s="376"/>
      <c r="QBN17" s="377"/>
      <c r="QBO17" s="374"/>
      <c r="QBP17" s="375"/>
      <c r="QBQ17" s="376"/>
      <c r="QBR17" s="377"/>
      <c r="QBS17" s="374"/>
      <c r="QBT17" s="375"/>
      <c r="QBU17" s="376"/>
      <c r="QBV17" s="377"/>
      <c r="QBW17" s="374"/>
      <c r="QBX17" s="375"/>
      <c r="QBY17" s="376"/>
      <c r="QBZ17" s="377"/>
      <c r="QCA17" s="374"/>
      <c r="QCB17" s="375"/>
      <c r="QCC17" s="376"/>
      <c r="QCD17" s="377"/>
      <c r="QCE17" s="374"/>
      <c r="QCF17" s="375"/>
      <c r="QCG17" s="376"/>
      <c r="QCH17" s="377"/>
      <c r="QCI17" s="374"/>
      <c r="QCJ17" s="375"/>
      <c r="QCK17" s="376"/>
      <c r="QCL17" s="377"/>
      <c r="QCM17" s="374"/>
      <c r="QCN17" s="375"/>
      <c r="QCO17" s="376"/>
      <c r="QCP17" s="377"/>
      <c r="QCQ17" s="374"/>
      <c r="QCR17" s="375"/>
      <c r="QCS17" s="376"/>
      <c r="QCT17" s="377"/>
      <c r="QCU17" s="374"/>
      <c r="QCV17" s="375"/>
      <c r="QCW17" s="376"/>
      <c r="QCX17" s="377"/>
      <c r="QCY17" s="374"/>
      <c r="QCZ17" s="375"/>
      <c r="QDA17" s="376"/>
      <c r="QDB17" s="377"/>
      <c r="QDC17" s="374"/>
      <c r="QDD17" s="375"/>
      <c r="QDE17" s="376"/>
      <c r="QDF17" s="377"/>
      <c r="QDG17" s="374"/>
      <c r="QDH17" s="375"/>
      <c r="QDI17" s="376"/>
      <c r="QDJ17" s="377"/>
      <c r="QDK17" s="374"/>
      <c r="QDL17" s="375"/>
      <c r="QDM17" s="376"/>
      <c r="QDN17" s="377"/>
      <c r="QDO17" s="374"/>
      <c r="QDP17" s="375"/>
      <c r="QDQ17" s="376"/>
      <c r="QDR17" s="377"/>
      <c r="QDS17" s="374"/>
      <c r="QDT17" s="375"/>
      <c r="QDU17" s="376"/>
      <c r="QDV17" s="377"/>
      <c r="QDW17" s="374"/>
      <c r="QDX17" s="375"/>
      <c r="QDY17" s="376"/>
      <c r="QDZ17" s="377"/>
      <c r="QEA17" s="374"/>
      <c r="QEB17" s="375"/>
      <c r="QEC17" s="376"/>
      <c r="QED17" s="377"/>
      <c r="QEE17" s="374"/>
      <c r="QEF17" s="375"/>
      <c r="QEG17" s="376"/>
      <c r="QEH17" s="377"/>
      <c r="QEI17" s="374"/>
      <c r="QEJ17" s="375"/>
      <c r="QEK17" s="376"/>
      <c r="QEL17" s="377"/>
      <c r="QEM17" s="374"/>
      <c r="QEN17" s="375"/>
      <c r="QEO17" s="376"/>
      <c r="QEP17" s="377"/>
      <c r="QEQ17" s="374"/>
      <c r="QER17" s="375"/>
      <c r="QES17" s="376"/>
      <c r="QET17" s="377"/>
      <c r="QEU17" s="374"/>
      <c r="QEV17" s="375"/>
      <c r="QEW17" s="376"/>
      <c r="QEX17" s="377"/>
      <c r="QEY17" s="374"/>
      <c r="QEZ17" s="375"/>
      <c r="QFA17" s="376"/>
      <c r="QFB17" s="377"/>
      <c r="QFC17" s="374"/>
      <c r="QFD17" s="375"/>
      <c r="QFE17" s="376"/>
      <c r="QFF17" s="377"/>
      <c r="QFG17" s="374"/>
      <c r="QFH17" s="375"/>
      <c r="QFI17" s="376"/>
      <c r="QFJ17" s="377"/>
      <c r="QFK17" s="374"/>
      <c r="QFL17" s="375"/>
      <c r="QFM17" s="376"/>
      <c r="QFN17" s="377"/>
      <c r="QFO17" s="374"/>
      <c r="QFP17" s="375"/>
      <c r="QFQ17" s="376"/>
      <c r="QFR17" s="377"/>
      <c r="QFS17" s="374"/>
      <c r="QFT17" s="375"/>
      <c r="QFU17" s="376"/>
      <c r="QFV17" s="377"/>
      <c r="QFW17" s="374"/>
      <c r="QFX17" s="375"/>
      <c r="QFY17" s="376"/>
      <c r="QFZ17" s="377"/>
      <c r="QGA17" s="374"/>
      <c r="QGB17" s="375"/>
      <c r="QGC17" s="376"/>
      <c r="QGD17" s="377"/>
      <c r="QGE17" s="374"/>
      <c r="QGF17" s="375"/>
      <c r="QGG17" s="376"/>
      <c r="QGH17" s="377"/>
      <c r="QGI17" s="374"/>
      <c r="QGJ17" s="375"/>
      <c r="QGK17" s="376"/>
      <c r="QGL17" s="377"/>
      <c r="QGM17" s="374"/>
      <c r="QGN17" s="375"/>
      <c r="QGO17" s="376"/>
      <c r="QGP17" s="377"/>
      <c r="QGQ17" s="374"/>
      <c r="QGR17" s="375"/>
      <c r="QGS17" s="376"/>
      <c r="QGT17" s="377"/>
      <c r="QGU17" s="374"/>
      <c r="QGV17" s="375"/>
      <c r="QGW17" s="376"/>
      <c r="QGX17" s="377"/>
      <c r="QGY17" s="374"/>
      <c r="QGZ17" s="375"/>
      <c r="QHA17" s="376"/>
      <c r="QHB17" s="377"/>
      <c r="QHC17" s="374"/>
      <c r="QHD17" s="375"/>
      <c r="QHE17" s="376"/>
      <c r="QHF17" s="377"/>
      <c r="QHG17" s="374"/>
      <c r="QHH17" s="375"/>
      <c r="QHI17" s="376"/>
      <c r="QHJ17" s="377"/>
      <c r="QHK17" s="374"/>
      <c r="QHL17" s="375"/>
      <c r="QHM17" s="376"/>
      <c r="QHN17" s="377"/>
      <c r="QHO17" s="374"/>
      <c r="QHP17" s="375"/>
      <c r="QHQ17" s="376"/>
      <c r="QHR17" s="377"/>
      <c r="QHS17" s="374"/>
      <c r="QHT17" s="375"/>
      <c r="QHU17" s="376"/>
      <c r="QHV17" s="377"/>
      <c r="QHW17" s="374"/>
      <c r="QHX17" s="375"/>
      <c r="QHY17" s="376"/>
      <c r="QHZ17" s="377"/>
      <c r="QIA17" s="374"/>
      <c r="QIB17" s="375"/>
      <c r="QIC17" s="376"/>
      <c r="QID17" s="377"/>
      <c r="QIE17" s="374"/>
      <c r="QIF17" s="375"/>
      <c r="QIG17" s="376"/>
      <c r="QIH17" s="377"/>
      <c r="QII17" s="374"/>
      <c r="QIJ17" s="375"/>
      <c r="QIK17" s="376"/>
      <c r="QIL17" s="377"/>
      <c r="QIM17" s="374"/>
      <c r="QIN17" s="375"/>
      <c r="QIO17" s="376"/>
      <c r="QIP17" s="377"/>
      <c r="QIQ17" s="374"/>
      <c r="QIR17" s="375"/>
      <c r="QIS17" s="376"/>
      <c r="QIT17" s="377"/>
      <c r="QIU17" s="374"/>
      <c r="QIV17" s="375"/>
      <c r="QIW17" s="376"/>
      <c r="QIX17" s="377"/>
      <c r="QIY17" s="374"/>
      <c r="QIZ17" s="375"/>
      <c r="QJA17" s="376"/>
      <c r="QJB17" s="377"/>
      <c r="QJC17" s="374"/>
      <c r="QJD17" s="375"/>
      <c r="QJE17" s="376"/>
      <c r="QJF17" s="377"/>
      <c r="QJG17" s="374"/>
      <c r="QJH17" s="375"/>
      <c r="QJI17" s="376"/>
      <c r="QJJ17" s="377"/>
      <c r="QJK17" s="374"/>
      <c r="QJL17" s="375"/>
      <c r="QJM17" s="376"/>
      <c r="QJN17" s="377"/>
      <c r="QJO17" s="374"/>
      <c r="QJP17" s="375"/>
      <c r="QJQ17" s="376"/>
      <c r="QJR17" s="377"/>
      <c r="QJS17" s="374"/>
      <c r="QJT17" s="375"/>
      <c r="QJU17" s="376"/>
      <c r="QJV17" s="377"/>
      <c r="QJW17" s="374"/>
      <c r="QJX17" s="375"/>
      <c r="QJY17" s="376"/>
      <c r="QJZ17" s="377"/>
      <c r="QKA17" s="374"/>
      <c r="QKB17" s="375"/>
      <c r="QKC17" s="376"/>
      <c r="QKD17" s="377"/>
      <c r="QKE17" s="374"/>
      <c r="QKF17" s="375"/>
      <c r="QKG17" s="376"/>
      <c r="QKH17" s="377"/>
      <c r="QKI17" s="374"/>
      <c r="QKJ17" s="375"/>
      <c r="QKK17" s="376"/>
      <c r="QKL17" s="377"/>
      <c r="QKM17" s="374"/>
      <c r="QKN17" s="375"/>
      <c r="QKO17" s="376"/>
      <c r="QKP17" s="377"/>
      <c r="QKQ17" s="374"/>
      <c r="QKR17" s="375"/>
      <c r="QKS17" s="376"/>
      <c r="QKT17" s="377"/>
      <c r="QKU17" s="374"/>
      <c r="QKV17" s="375"/>
      <c r="QKW17" s="376"/>
      <c r="QKX17" s="377"/>
      <c r="QKY17" s="374"/>
      <c r="QKZ17" s="375"/>
      <c r="QLA17" s="376"/>
      <c r="QLB17" s="377"/>
      <c r="QLC17" s="374"/>
      <c r="QLD17" s="375"/>
      <c r="QLE17" s="376"/>
      <c r="QLF17" s="377"/>
      <c r="QLG17" s="374"/>
      <c r="QLH17" s="375"/>
      <c r="QLI17" s="376"/>
      <c r="QLJ17" s="377"/>
      <c r="QLK17" s="374"/>
      <c r="QLL17" s="375"/>
      <c r="QLM17" s="376"/>
      <c r="QLN17" s="377"/>
      <c r="QLO17" s="374"/>
      <c r="QLP17" s="375"/>
      <c r="QLQ17" s="376"/>
      <c r="QLR17" s="377"/>
      <c r="QLS17" s="374"/>
      <c r="QLT17" s="375"/>
      <c r="QLU17" s="376"/>
      <c r="QLV17" s="377"/>
      <c r="QLW17" s="374"/>
      <c r="QLX17" s="375"/>
      <c r="QLY17" s="376"/>
      <c r="QLZ17" s="377"/>
      <c r="QMA17" s="374"/>
      <c r="QMB17" s="375"/>
      <c r="QMC17" s="376"/>
      <c r="QMD17" s="377"/>
      <c r="QME17" s="374"/>
      <c r="QMF17" s="375"/>
      <c r="QMG17" s="376"/>
      <c r="QMH17" s="377"/>
      <c r="QMI17" s="374"/>
      <c r="QMJ17" s="375"/>
      <c r="QMK17" s="376"/>
      <c r="QML17" s="377"/>
      <c r="QMM17" s="374"/>
      <c r="QMN17" s="375"/>
      <c r="QMO17" s="376"/>
      <c r="QMP17" s="377"/>
      <c r="QMQ17" s="374"/>
      <c r="QMR17" s="375"/>
      <c r="QMS17" s="376"/>
      <c r="QMT17" s="377"/>
      <c r="QMU17" s="374"/>
      <c r="QMV17" s="375"/>
      <c r="QMW17" s="376"/>
      <c r="QMX17" s="377"/>
      <c r="QMY17" s="374"/>
      <c r="QMZ17" s="375"/>
      <c r="QNA17" s="376"/>
      <c r="QNB17" s="377"/>
      <c r="QNC17" s="374"/>
      <c r="QND17" s="375"/>
      <c r="QNE17" s="376"/>
      <c r="QNF17" s="377"/>
      <c r="QNG17" s="374"/>
      <c r="QNH17" s="375"/>
      <c r="QNI17" s="376"/>
      <c r="QNJ17" s="377"/>
      <c r="QNK17" s="374"/>
      <c r="QNL17" s="375"/>
      <c r="QNM17" s="376"/>
      <c r="QNN17" s="377"/>
      <c r="QNO17" s="374"/>
      <c r="QNP17" s="375"/>
      <c r="QNQ17" s="376"/>
      <c r="QNR17" s="377"/>
      <c r="QNS17" s="374"/>
      <c r="QNT17" s="375"/>
      <c r="QNU17" s="376"/>
      <c r="QNV17" s="377"/>
      <c r="QNW17" s="374"/>
      <c r="QNX17" s="375"/>
      <c r="QNY17" s="376"/>
      <c r="QNZ17" s="377"/>
      <c r="QOA17" s="374"/>
      <c r="QOB17" s="375"/>
      <c r="QOC17" s="376"/>
      <c r="QOD17" s="377"/>
      <c r="QOE17" s="374"/>
      <c r="QOF17" s="375"/>
      <c r="QOG17" s="376"/>
      <c r="QOH17" s="377"/>
      <c r="QOI17" s="374"/>
      <c r="QOJ17" s="375"/>
      <c r="QOK17" s="376"/>
      <c r="QOL17" s="377"/>
      <c r="QOM17" s="374"/>
      <c r="QON17" s="375"/>
      <c r="QOO17" s="376"/>
      <c r="QOP17" s="377"/>
      <c r="QOQ17" s="374"/>
      <c r="QOR17" s="375"/>
      <c r="QOS17" s="376"/>
      <c r="QOT17" s="377"/>
      <c r="QOU17" s="374"/>
      <c r="QOV17" s="375"/>
      <c r="QOW17" s="376"/>
      <c r="QOX17" s="377"/>
      <c r="QOY17" s="374"/>
      <c r="QOZ17" s="375"/>
      <c r="QPA17" s="376"/>
      <c r="QPB17" s="377"/>
      <c r="QPC17" s="374"/>
      <c r="QPD17" s="375"/>
      <c r="QPE17" s="376"/>
      <c r="QPF17" s="377"/>
      <c r="QPG17" s="374"/>
      <c r="QPH17" s="375"/>
      <c r="QPI17" s="376"/>
      <c r="QPJ17" s="377"/>
      <c r="QPK17" s="374"/>
      <c r="QPL17" s="375"/>
      <c r="QPM17" s="376"/>
      <c r="QPN17" s="377"/>
      <c r="QPO17" s="374"/>
      <c r="QPP17" s="375"/>
      <c r="QPQ17" s="376"/>
      <c r="QPR17" s="377"/>
      <c r="QPS17" s="374"/>
      <c r="QPT17" s="375"/>
      <c r="QPU17" s="376"/>
      <c r="QPV17" s="377"/>
      <c r="QPW17" s="374"/>
      <c r="QPX17" s="375"/>
      <c r="QPY17" s="376"/>
      <c r="QPZ17" s="377"/>
      <c r="QQA17" s="374"/>
      <c r="QQB17" s="375"/>
      <c r="QQC17" s="376"/>
      <c r="QQD17" s="377"/>
      <c r="QQE17" s="374"/>
      <c r="QQF17" s="375"/>
      <c r="QQG17" s="376"/>
      <c r="QQH17" s="377"/>
      <c r="QQI17" s="374"/>
      <c r="QQJ17" s="375"/>
      <c r="QQK17" s="376"/>
      <c r="QQL17" s="377"/>
      <c r="QQM17" s="374"/>
      <c r="QQN17" s="375"/>
      <c r="QQO17" s="376"/>
      <c r="QQP17" s="377"/>
      <c r="QQQ17" s="374"/>
      <c r="QQR17" s="375"/>
      <c r="QQS17" s="376"/>
      <c r="QQT17" s="377"/>
      <c r="QQU17" s="374"/>
      <c r="QQV17" s="375"/>
      <c r="QQW17" s="376"/>
      <c r="QQX17" s="377"/>
      <c r="QQY17" s="374"/>
      <c r="QQZ17" s="375"/>
      <c r="QRA17" s="376"/>
      <c r="QRB17" s="377"/>
      <c r="QRC17" s="374"/>
      <c r="QRD17" s="375"/>
      <c r="QRE17" s="376"/>
      <c r="QRF17" s="377"/>
      <c r="QRG17" s="374"/>
      <c r="QRH17" s="375"/>
      <c r="QRI17" s="376"/>
      <c r="QRJ17" s="377"/>
      <c r="QRK17" s="374"/>
      <c r="QRL17" s="375"/>
      <c r="QRM17" s="376"/>
      <c r="QRN17" s="377"/>
      <c r="QRO17" s="374"/>
      <c r="QRP17" s="375"/>
      <c r="QRQ17" s="376"/>
      <c r="QRR17" s="377"/>
      <c r="QRS17" s="374"/>
      <c r="QRT17" s="375"/>
      <c r="QRU17" s="376"/>
      <c r="QRV17" s="377"/>
      <c r="QRW17" s="374"/>
      <c r="QRX17" s="375"/>
      <c r="QRY17" s="376"/>
      <c r="QRZ17" s="377"/>
      <c r="QSA17" s="374"/>
      <c r="QSB17" s="375"/>
      <c r="QSC17" s="376"/>
      <c r="QSD17" s="377"/>
      <c r="QSE17" s="374"/>
      <c r="QSF17" s="375"/>
      <c r="QSG17" s="376"/>
      <c r="QSH17" s="377"/>
      <c r="QSI17" s="374"/>
      <c r="QSJ17" s="375"/>
      <c r="QSK17" s="376"/>
      <c r="QSL17" s="377"/>
      <c r="QSM17" s="374"/>
      <c r="QSN17" s="375"/>
      <c r="QSO17" s="376"/>
      <c r="QSP17" s="377"/>
      <c r="QSQ17" s="374"/>
      <c r="QSR17" s="375"/>
      <c r="QSS17" s="376"/>
      <c r="QST17" s="377"/>
      <c r="QSU17" s="374"/>
      <c r="QSV17" s="375"/>
      <c r="QSW17" s="376"/>
      <c r="QSX17" s="377"/>
      <c r="QSY17" s="374"/>
      <c r="QSZ17" s="375"/>
      <c r="QTA17" s="376"/>
      <c r="QTB17" s="377"/>
      <c r="QTC17" s="374"/>
      <c r="QTD17" s="375"/>
      <c r="QTE17" s="376"/>
      <c r="QTF17" s="377"/>
      <c r="QTG17" s="374"/>
      <c r="QTH17" s="375"/>
      <c r="QTI17" s="376"/>
      <c r="QTJ17" s="377"/>
      <c r="QTK17" s="374"/>
      <c r="QTL17" s="375"/>
      <c r="QTM17" s="376"/>
      <c r="QTN17" s="377"/>
      <c r="QTO17" s="374"/>
      <c r="QTP17" s="375"/>
      <c r="QTQ17" s="376"/>
      <c r="QTR17" s="377"/>
      <c r="QTS17" s="374"/>
      <c r="QTT17" s="375"/>
      <c r="QTU17" s="376"/>
      <c r="QTV17" s="377"/>
      <c r="QTW17" s="374"/>
      <c r="QTX17" s="375"/>
      <c r="QTY17" s="376"/>
      <c r="QTZ17" s="377"/>
      <c r="QUA17" s="374"/>
      <c r="QUB17" s="375"/>
      <c r="QUC17" s="376"/>
      <c r="QUD17" s="377"/>
      <c r="QUE17" s="374"/>
      <c r="QUF17" s="375"/>
      <c r="QUG17" s="376"/>
      <c r="QUH17" s="377"/>
      <c r="QUI17" s="374"/>
      <c r="QUJ17" s="375"/>
      <c r="QUK17" s="376"/>
      <c r="QUL17" s="377"/>
      <c r="QUM17" s="374"/>
      <c r="QUN17" s="375"/>
      <c r="QUO17" s="376"/>
      <c r="QUP17" s="377"/>
      <c r="QUQ17" s="374"/>
      <c r="QUR17" s="375"/>
      <c r="QUS17" s="376"/>
      <c r="QUT17" s="377"/>
      <c r="QUU17" s="374"/>
      <c r="QUV17" s="375"/>
      <c r="QUW17" s="376"/>
      <c r="QUX17" s="377"/>
      <c r="QUY17" s="374"/>
      <c r="QUZ17" s="375"/>
      <c r="QVA17" s="376"/>
      <c r="QVB17" s="377"/>
      <c r="QVC17" s="374"/>
      <c r="QVD17" s="375"/>
      <c r="QVE17" s="376"/>
      <c r="QVF17" s="377"/>
      <c r="QVG17" s="374"/>
      <c r="QVH17" s="375"/>
      <c r="QVI17" s="376"/>
      <c r="QVJ17" s="377"/>
      <c r="QVK17" s="374"/>
      <c r="QVL17" s="375"/>
      <c r="QVM17" s="376"/>
      <c r="QVN17" s="377"/>
      <c r="QVO17" s="374"/>
      <c r="QVP17" s="375"/>
      <c r="QVQ17" s="376"/>
      <c r="QVR17" s="377"/>
      <c r="QVS17" s="374"/>
      <c r="QVT17" s="375"/>
      <c r="QVU17" s="376"/>
      <c r="QVV17" s="377"/>
      <c r="QVW17" s="374"/>
      <c r="QVX17" s="375"/>
      <c r="QVY17" s="376"/>
      <c r="QVZ17" s="377"/>
      <c r="QWA17" s="374"/>
      <c r="QWB17" s="375"/>
      <c r="QWC17" s="376"/>
      <c r="QWD17" s="377"/>
      <c r="QWE17" s="374"/>
      <c r="QWF17" s="375"/>
      <c r="QWG17" s="376"/>
      <c r="QWH17" s="377"/>
      <c r="QWI17" s="374"/>
      <c r="QWJ17" s="375"/>
      <c r="QWK17" s="376"/>
      <c r="QWL17" s="377"/>
      <c r="QWM17" s="374"/>
      <c r="QWN17" s="375"/>
      <c r="QWO17" s="376"/>
      <c r="QWP17" s="377"/>
      <c r="QWQ17" s="374"/>
      <c r="QWR17" s="375"/>
      <c r="QWS17" s="376"/>
      <c r="QWT17" s="377"/>
      <c r="QWU17" s="374"/>
      <c r="QWV17" s="375"/>
      <c r="QWW17" s="376"/>
      <c r="QWX17" s="377"/>
      <c r="QWY17" s="374"/>
      <c r="QWZ17" s="375"/>
      <c r="QXA17" s="376"/>
      <c r="QXB17" s="377"/>
      <c r="QXC17" s="374"/>
      <c r="QXD17" s="375"/>
      <c r="QXE17" s="376"/>
      <c r="QXF17" s="377"/>
      <c r="QXG17" s="374"/>
      <c r="QXH17" s="375"/>
      <c r="QXI17" s="376"/>
      <c r="QXJ17" s="377"/>
      <c r="QXK17" s="374"/>
      <c r="QXL17" s="375"/>
      <c r="QXM17" s="376"/>
      <c r="QXN17" s="377"/>
      <c r="QXO17" s="374"/>
      <c r="QXP17" s="375"/>
      <c r="QXQ17" s="376"/>
      <c r="QXR17" s="377"/>
      <c r="QXS17" s="374"/>
      <c r="QXT17" s="375"/>
      <c r="QXU17" s="376"/>
      <c r="QXV17" s="377"/>
      <c r="QXW17" s="374"/>
      <c r="QXX17" s="375"/>
      <c r="QXY17" s="376"/>
      <c r="QXZ17" s="377"/>
      <c r="QYA17" s="374"/>
      <c r="QYB17" s="375"/>
      <c r="QYC17" s="376"/>
      <c r="QYD17" s="377"/>
      <c r="QYE17" s="374"/>
      <c r="QYF17" s="375"/>
      <c r="QYG17" s="376"/>
      <c r="QYH17" s="377"/>
      <c r="QYI17" s="374"/>
      <c r="QYJ17" s="375"/>
      <c r="QYK17" s="376"/>
      <c r="QYL17" s="377"/>
      <c r="QYM17" s="374"/>
      <c r="QYN17" s="375"/>
      <c r="QYO17" s="376"/>
      <c r="QYP17" s="377"/>
      <c r="QYQ17" s="374"/>
      <c r="QYR17" s="375"/>
      <c r="QYS17" s="376"/>
      <c r="QYT17" s="377"/>
      <c r="QYU17" s="374"/>
      <c r="QYV17" s="375"/>
      <c r="QYW17" s="376"/>
      <c r="QYX17" s="377"/>
      <c r="QYY17" s="374"/>
      <c r="QYZ17" s="375"/>
      <c r="QZA17" s="376"/>
      <c r="QZB17" s="377"/>
      <c r="QZC17" s="374"/>
      <c r="QZD17" s="375"/>
      <c r="QZE17" s="376"/>
      <c r="QZF17" s="377"/>
      <c r="QZG17" s="374"/>
      <c r="QZH17" s="375"/>
      <c r="QZI17" s="376"/>
      <c r="QZJ17" s="377"/>
      <c r="QZK17" s="374"/>
      <c r="QZL17" s="375"/>
      <c r="QZM17" s="376"/>
      <c r="QZN17" s="377"/>
      <c r="QZO17" s="374"/>
      <c r="QZP17" s="375"/>
      <c r="QZQ17" s="376"/>
      <c r="QZR17" s="377"/>
      <c r="QZS17" s="374"/>
      <c r="QZT17" s="375"/>
      <c r="QZU17" s="376"/>
      <c r="QZV17" s="377"/>
      <c r="QZW17" s="374"/>
      <c r="QZX17" s="375"/>
      <c r="QZY17" s="376"/>
      <c r="QZZ17" s="377"/>
      <c r="RAA17" s="374"/>
      <c r="RAB17" s="375"/>
      <c r="RAC17" s="376"/>
      <c r="RAD17" s="377"/>
      <c r="RAE17" s="374"/>
      <c r="RAF17" s="375"/>
      <c r="RAG17" s="376"/>
      <c r="RAH17" s="377"/>
      <c r="RAI17" s="374"/>
      <c r="RAJ17" s="375"/>
      <c r="RAK17" s="376"/>
      <c r="RAL17" s="377"/>
      <c r="RAM17" s="374"/>
      <c r="RAN17" s="375"/>
      <c r="RAO17" s="376"/>
      <c r="RAP17" s="377"/>
      <c r="RAQ17" s="374"/>
      <c r="RAR17" s="375"/>
      <c r="RAS17" s="376"/>
      <c r="RAT17" s="377"/>
      <c r="RAU17" s="374"/>
      <c r="RAV17" s="375"/>
      <c r="RAW17" s="376"/>
      <c r="RAX17" s="377"/>
      <c r="RAY17" s="374"/>
      <c r="RAZ17" s="375"/>
      <c r="RBA17" s="376"/>
      <c r="RBB17" s="377"/>
      <c r="RBC17" s="374"/>
      <c r="RBD17" s="375"/>
      <c r="RBE17" s="376"/>
      <c r="RBF17" s="377"/>
      <c r="RBG17" s="374"/>
      <c r="RBH17" s="375"/>
      <c r="RBI17" s="376"/>
      <c r="RBJ17" s="377"/>
      <c r="RBK17" s="374"/>
      <c r="RBL17" s="375"/>
      <c r="RBM17" s="376"/>
      <c r="RBN17" s="377"/>
      <c r="RBO17" s="374"/>
      <c r="RBP17" s="375"/>
      <c r="RBQ17" s="376"/>
      <c r="RBR17" s="377"/>
      <c r="RBS17" s="374"/>
      <c r="RBT17" s="375"/>
      <c r="RBU17" s="376"/>
      <c r="RBV17" s="377"/>
      <c r="RBW17" s="374"/>
      <c r="RBX17" s="375"/>
      <c r="RBY17" s="376"/>
      <c r="RBZ17" s="377"/>
      <c r="RCA17" s="374"/>
      <c r="RCB17" s="375"/>
      <c r="RCC17" s="376"/>
      <c r="RCD17" s="377"/>
      <c r="RCE17" s="374"/>
      <c r="RCF17" s="375"/>
      <c r="RCG17" s="376"/>
      <c r="RCH17" s="377"/>
      <c r="RCI17" s="374"/>
      <c r="RCJ17" s="375"/>
      <c r="RCK17" s="376"/>
      <c r="RCL17" s="377"/>
      <c r="RCM17" s="374"/>
      <c r="RCN17" s="375"/>
      <c r="RCO17" s="376"/>
      <c r="RCP17" s="377"/>
      <c r="RCQ17" s="374"/>
      <c r="RCR17" s="375"/>
      <c r="RCS17" s="376"/>
      <c r="RCT17" s="377"/>
      <c r="RCU17" s="374"/>
      <c r="RCV17" s="375"/>
      <c r="RCW17" s="376"/>
      <c r="RCX17" s="377"/>
      <c r="RCY17" s="374"/>
      <c r="RCZ17" s="375"/>
      <c r="RDA17" s="376"/>
      <c r="RDB17" s="377"/>
      <c r="RDC17" s="374"/>
      <c r="RDD17" s="375"/>
      <c r="RDE17" s="376"/>
      <c r="RDF17" s="377"/>
      <c r="RDG17" s="374"/>
      <c r="RDH17" s="375"/>
      <c r="RDI17" s="376"/>
      <c r="RDJ17" s="377"/>
      <c r="RDK17" s="374"/>
      <c r="RDL17" s="375"/>
      <c r="RDM17" s="376"/>
      <c r="RDN17" s="377"/>
      <c r="RDO17" s="374"/>
      <c r="RDP17" s="375"/>
      <c r="RDQ17" s="376"/>
      <c r="RDR17" s="377"/>
      <c r="RDS17" s="374"/>
      <c r="RDT17" s="375"/>
      <c r="RDU17" s="376"/>
      <c r="RDV17" s="377"/>
      <c r="RDW17" s="374"/>
      <c r="RDX17" s="375"/>
      <c r="RDY17" s="376"/>
      <c r="RDZ17" s="377"/>
      <c r="REA17" s="374"/>
      <c r="REB17" s="375"/>
      <c r="REC17" s="376"/>
      <c r="RED17" s="377"/>
      <c r="REE17" s="374"/>
      <c r="REF17" s="375"/>
      <c r="REG17" s="376"/>
      <c r="REH17" s="377"/>
      <c r="REI17" s="374"/>
      <c r="REJ17" s="375"/>
      <c r="REK17" s="376"/>
      <c r="REL17" s="377"/>
      <c r="REM17" s="374"/>
      <c r="REN17" s="375"/>
      <c r="REO17" s="376"/>
      <c r="REP17" s="377"/>
      <c r="REQ17" s="374"/>
      <c r="RER17" s="375"/>
      <c r="RES17" s="376"/>
      <c r="RET17" s="377"/>
      <c r="REU17" s="374"/>
      <c r="REV17" s="375"/>
      <c r="REW17" s="376"/>
      <c r="REX17" s="377"/>
      <c r="REY17" s="374"/>
      <c r="REZ17" s="375"/>
      <c r="RFA17" s="376"/>
      <c r="RFB17" s="377"/>
      <c r="RFC17" s="374"/>
      <c r="RFD17" s="375"/>
      <c r="RFE17" s="376"/>
      <c r="RFF17" s="377"/>
      <c r="RFG17" s="374"/>
      <c r="RFH17" s="375"/>
      <c r="RFI17" s="376"/>
      <c r="RFJ17" s="377"/>
      <c r="RFK17" s="374"/>
      <c r="RFL17" s="375"/>
      <c r="RFM17" s="376"/>
      <c r="RFN17" s="377"/>
      <c r="RFO17" s="374"/>
      <c r="RFP17" s="375"/>
      <c r="RFQ17" s="376"/>
      <c r="RFR17" s="377"/>
      <c r="RFS17" s="374"/>
      <c r="RFT17" s="375"/>
      <c r="RFU17" s="376"/>
      <c r="RFV17" s="377"/>
      <c r="RFW17" s="374"/>
      <c r="RFX17" s="375"/>
      <c r="RFY17" s="376"/>
      <c r="RFZ17" s="377"/>
      <c r="RGA17" s="374"/>
      <c r="RGB17" s="375"/>
      <c r="RGC17" s="376"/>
      <c r="RGD17" s="377"/>
      <c r="RGE17" s="374"/>
      <c r="RGF17" s="375"/>
      <c r="RGG17" s="376"/>
      <c r="RGH17" s="377"/>
      <c r="RGI17" s="374"/>
      <c r="RGJ17" s="375"/>
      <c r="RGK17" s="376"/>
      <c r="RGL17" s="377"/>
      <c r="RGM17" s="374"/>
      <c r="RGN17" s="375"/>
      <c r="RGO17" s="376"/>
      <c r="RGP17" s="377"/>
      <c r="RGQ17" s="374"/>
      <c r="RGR17" s="375"/>
      <c r="RGS17" s="376"/>
      <c r="RGT17" s="377"/>
      <c r="RGU17" s="374"/>
      <c r="RGV17" s="375"/>
      <c r="RGW17" s="376"/>
      <c r="RGX17" s="377"/>
      <c r="RGY17" s="374"/>
      <c r="RGZ17" s="375"/>
      <c r="RHA17" s="376"/>
      <c r="RHB17" s="377"/>
      <c r="RHC17" s="374"/>
      <c r="RHD17" s="375"/>
      <c r="RHE17" s="376"/>
      <c r="RHF17" s="377"/>
      <c r="RHG17" s="374"/>
      <c r="RHH17" s="375"/>
      <c r="RHI17" s="376"/>
      <c r="RHJ17" s="377"/>
      <c r="RHK17" s="374"/>
      <c r="RHL17" s="375"/>
      <c r="RHM17" s="376"/>
      <c r="RHN17" s="377"/>
      <c r="RHO17" s="374"/>
      <c r="RHP17" s="375"/>
      <c r="RHQ17" s="376"/>
      <c r="RHR17" s="377"/>
      <c r="RHS17" s="374"/>
      <c r="RHT17" s="375"/>
      <c r="RHU17" s="376"/>
      <c r="RHV17" s="377"/>
      <c r="RHW17" s="374"/>
      <c r="RHX17" s="375"/>
      <c r="RHY17" s="376"/>
      <c r="RHZ17" s="377"/>
      <c r="RIA17" s="374"/>
      <c r="RIB17" s="375"/>
      <c r="RIC17" s="376"/>
      <c r="RID17" s="377"/>
      <c r="RIE17" s="374"/>
      <c r="RIF17" s="375"/>
      <c r="RIG17" s="376"/>
      <c r="RIH17" s="377"/>
      <c r="RII17" s="374"/>
      <c r="RIJ17" s="375"/>
      <c r="RIK17" s="376"/>
      <c r="RIL17" s="377"/>
      <c r="RIM17" s="374"/>
      <c r="RIN17" s="375"/>
      <c r="RIO17" s="376"/>
      <c r="RIP17" s="377"/>
      <c r="RIQ17" s="374"/>
      <c r="RIR17" s="375"/>
      <c r="RIS17" s="376"/>
      <c r="RIT17" s="377"/>
      <c r="RIU17" s="374"/>
      <c r="RIV17" s="375"/>
      <c r="RIW17" s="376"/>
      <c r="RIX17" s="377"/>
      <c r="RIY17" s="374"/>
      <c r="RIZ17" s="375"/>
      <c r="RJA17" s="376"/>
      <c r="RJB17" s="377"/>
      <c r="RJC17" s="374"/>
      <c r="RJD17" s="375"/>
      <c r="RJE17" s="376"/>
      <c r="RJF17" s="377"/>
      <c r="RJG17" s="374"/>
      <c r="RJH17" s="375"/>
      <c r="RJI17" s="376"/>
      <c r="RJJ17" s="377"/>
      <c r="RJK17" s="374"/>
      <c r="RJL17" s="375"/>
      <c r="RJM17" s="376"/>
      <c r="RJN17" s="377"/>
      <c r="RJO17" s="374"/>
      <c r="RJP17" s="375"/>
      <c r="RJQ17" s="376"/>
      <c r="RJR17" s="377"/>
      <c r="RJS17" s="374"/>
      <c r="RJT17" s="375"/>
      <c r="RJU17" s="376"/>
      <c r="RJV17" s="377"/>
      <c r="RJW17" s="374"/>
      <c r="RJX17" s="375"/>
      <c r="RJY17" s="376"/>
      <c r="RJZ17" s="377"/>
      <c r="RKA17" s="374"/>
      <c r="RKB17" s="375"/>
      <c r="RKC17" s="376"/>
      <c r="RKD17" s="377"/>
      <c r="RKE17" s="374"/>
      <c r="RKF17" s="375"/>
      <c r="RKG17" s="376"/>
      <c r="RKH17" s="377"/>
      <c r="RKI17" s="374"/>
      <c r="RKJ17" s="375"/>
      <c r="RKK17" s="376"/>
      <c r="RKL17" s="377"/>
      <c r="RKM17" s="374"/>
      <c r="RKN17" s="375"/>
      <c r="RKO17" s="376"/>
      <c r="RKP17" s="377"/>
      <c r="RKQ17" s="374"/>
      <c r="RKR17" s="375"/>
      <c r="RKS17" s="376"/>
      <c r="RKT17" s="377"/>
      <c r="RKU17" s="374"/>
      <c r="RKV17" s="375"/>
      <c r="RKW17" s="376"/>
      <c r="RKX17" s="377"/>
      <c r="RKY17" s="374"/>
      <c r="RKZ17" s="375"/>
      <c r="RLA17" s="376"/>
      <c r="RLB17" s="377"/>
      <c r="RLC17" s="374"/>
      <c r="RLD17" s="375"/>
      <c r="RLE17" s="376"/>
      <c r="RLF17" s="377"/>
      <c r="RLG17" s="374"/>
      <c r="RLH17" s="375"/>
      <c r="RLI17" s="376"/>
      <c r="RLJ17" s="377"/>
      <c r="RLK17" s="374"/>
      <c r="RLL17" s="375"/>
      <c r="RLM17" s="376"/>
      <c r="RLN17" s="377"/>
      <c r="RLO17" s="374"/>
      <c r="RLP17" s="375"/>
      <c r="RLQ17" s="376"/>
      <c r="RLR17" s="377"/>
      <c r="RLS17" s="374"/>
      <c r="RLT17" s="375"/>
      <c r="RLU17" s="376"/>
      <c r="RLV17" s="377"/>
      <c r="RLW17" s="374"/>
      <c r="RLX17" s="375"/>
      <c r="RLY17" s="376"/>
      <c r="RLZ17" s="377"/>
      <c r="RMA17" s="374"/>
      <c r="RMB17" s="375"/>
      <c r="RMC17" s="376"/>
      <c r="RMD17" s="377"/>
      <c r="RME17" s="374"/>
      <c r="RMF17" s="375"/>
      <c r="RMG17" s="376"/>
      <c r="RMH17" s="377"/>
      <c r="RMI17" s="374"/>
      <c r="RMJ17" s="375"/>
      <c r="RMK17" s="376"/>
      <c r="RML17" s="377"/>
      <c r="RMM17" s="374"/>
      <c r="RMN17" s="375"/>
      <c r="RMO17" s="376"/>
      <c r="RMP17" s="377"/>
      <c r="RMQ17" s="374"/>
      <c r="RMR17" s="375"/>
      <c r="RMS17" s="376"/>
      <c r="RMT17" s="377"/>
      <c r="RMU17" s="374"/>
      <c r="RMV17" s="375"/>
      <c r="RMW17" s="376"/>
      <c r="RMX17" s="377"/>
      <c r="RMY17" s="374"/>
      <c r="RMZ17" s="375"/>
      <c r="RNA17" s="376"/>
      <c r="RNB17" s="377"/>
      <c r="RNC17" s="374"/>
      <c r="RND17" s="375"/>
      <c r="RNE17" s="376"/>
      <c r="RNF17" s="377"/>
      <c r="RNG17" s="374"/>
      <c r="RNH17" s="375"/>
      <c r="RNI17" s="376"/>
      <c r="RNJ17" s="377"/>
      <c r="RNK17" s="374"/>
      <c r="RNL17" s="375"/>
      <c r="RNM17" s="376"/>
      <c r="RNN17" s="377"/>
      <c r="RNO17" s="374"/>
      <c r="RNP17" s="375"/>
      <c r="RNQ17" s="376"/>
      <c r="RNR17" s="377"/>
      <c r="RNS17" s="374"/>
      <c r="RNT17" s="375"/>
      <c r="RNU17" s="376"/>
      <c r="RNV17" s="377"/>
      <c r="RNW17" s="374"/>
      <c r="RNX17" s="375"/>
      <c r="RNY17" s="376"/>
      <c r="RNZ17" s="377"/>
      <c r="ROA17" s="374"/>
      <c r="ROB17" s="375"/>
      <c r="ROC17" s="376"/>
      <c r="ROD17" s="377"/>
      <c r="ROE17" s="374"/>
      <c r="ROF17" s="375"/>
      <c r="ROG17" s="376"/>
      <c r="ROH17" s="377"/>
      <c r="ROI17" s="374"/>
      <c r="ROJ17" s="375"/>
      <c r="ROK17" s="376"/>
      <c r="ROL17" s="377"/>
      <c r="ROM17" s="374"/>
      <c r="RON17" s="375"/>
      <c r="ROO17" s="376"/>
      <c r="ROP17" s="377"/>
      <c r="ROQ17" s="374"/>
      <c r="ROR17" s="375"/>
      <c r="ROS17" s="376"/>
      <c r="ROT17" s="377"/>
      <c r="ROU17" s="374"/>
      <c r="ROV17" s="375"/>
      <c r="ROW17" s="376"/>
      <c r="ROX17" s="377"/>
      <c r="ROY17" s="374"/>
      <c r="ROZ17" s="375"/>
      <c r="RPA17" s="376"/>
      <c r="RPB17" s="377"/>
      <c r="RPC17" s="374"/>
      <c r="RPD17" s="375"/>
      <c r="RPE17" s="376"/>
      <c r="RPF17" s="377"/>
      <c r="RPG17" s="374"/>
      <c r="RPH17" s="375"/>
      <c r="RPI17" s="376"/>
      <c r="RPJ17" s="377"/>
      <c r="RPK17" s="374"/>
      <c r="RPL17" s="375"/>
      <c r="RPM17" s="376"/>
      <c r="RPN17" s="377"/>
      <c r="RPO17" s="374"/>
      <c r="RPP17" s="375"/>
      <c r="RPQ17" s="376"/>
      <c r="RPR17" s="377"/>
      <c r="RPS17" s="374"/>
      <c r="RPT17" s="375"/>
      <c r="RPU17" s="376"/>
      <c r="RPV17" s="377"/>
      <c r="RPW17" s="374"/>
      <c r="RPX17" s="375"/>
      <c r="RPY17" s="376"/>
      <c r="RPZ17" s="377"/>
      <c r="RQA17" s="374"/>
      <c r="RQB17" s="375"/>
      <c r="RQC17" s="376"/>
      <c r="RQD17" s="377"/>
      <c r="RQE17" s="374"/>
      <c r="RQF17" s="375"/>
      <c r="RQG17" s="376"/>
      <c r="RQH17" s="377"/>
      <c r="RQI17" s="374"/>
      <c r="RQJ17" s="375"/>
      <c r="RQK17" s="376"/>
      <c r="RQL17" s="377"/>
      <c r="RQM17" s="374"/>
      <c r="RQN17" s="375"/>
      <c r="RQO17" s="376"/>
      <c r="RQP17" s="377"/>
      <c r="RQQ17" s="374"/>
      <c r="RQR17" s="375"/>
      <c r="RQS17" s="376"/>
      <c r="RQT17" s="377"/>
      <c r="RQU17" s="374"/>
      <c r="RQV17" s="375"/>
      <c r="RQW17" s="376"/>
      <c r="RQX17" s="377"/>
      <c r="RQY17" s="374"/>
      <c r="RQZ17" s="375"/>
      <c r="RRA17" s="376"/>
      <c r="RRB17" s="377"/>
      <c r="RRC17" s="374"/>
      <c r="RRD17" s="375"/>
      <c r="RRE17" s="376"/>
      <c r="RRF17" s="377"/>
      <c r="RRG17" s="374"/>
      <c r="RRH17" s="375"/>
      <c r="RRI17" s="376"/>
      <c r="RRJ17" s="377"/>
      <c r="RRK17" s="374"/>
      <c r="RRL17" s="375"/>
      <c r="RRM17" s="376"/>
      <c r="RRN17" s="377"/>
      <c r="RRO17" s="374"/>
      <c r="RRP17" s="375"/>
      <c r="RRQ17" s="376"/>
      <c r="RRR17" s="377"/>
      <c r="RRS17" s="374"/>
      <c r="RRT17" s="375"/>
      <c r="RRU17" s="376"/>
      <c r="RRV17" s="377"/>
      <c r="RRW17" s="374"/>
      <c r="RRX17" s="375"/>
      <c r="RRY17" s="376"/>
      <c r="RRZ17" s="377"/>
      <c r="RSA17" s="374"/>
      <c r="RSB17" s="375"/>
      <c r="RSC17" s="376"/>
      <c r="RSD17" s="377"/>
      <c r="RSE17" s="374"/>
      <c r="RSF17" s="375"/>
      <c r="RSG17" s="376"/>
      <c r="RSH17" s="377"/>
      <c r="RSI17" s="374"/>
      <c r="RSJ17" s="375"/>
      <c r="RSK17" s="376"/>
      <c r="RSL17" s="377"/>
      <c r="RSM17" s="374"/>
      <c r="RSN17" s="375"/>
      <c r="RSO17" s="376"/>
      <c r="RSP17" s="377"/>
      <c r="RSQ17" s="374"/>
      <c r="RSR17" s="375"/>
      <c r="RSS17" s="376"/>
      <c r="RST17" s="377"/>
      <c r="RSU17" s="374"/>
      <c r="RSV17" s="375"/>
      <c r="RSW17" s="376"/>
      <c r="RSX17" s="377"/>
      <c r="RSY17" s="374"/>
      <c r="RSZ17" s="375"/>
      <c r="RTA17" s="376"/>
      <c r="RTB17" s="377"/>
      <c r="RTC17" s="374"/>
      <c r="RTD17" s="375"/>
      <c r="RTE17" s="376"/>
      <c r="RTF17" s="377"/>
      <c r="RTG17" s="374"/>
      <c r="RTH17" s="375"/>
      <c r="RTI17" s="376"/>
      <c r="RTJ17" s="377"/>
      <c r="RTK17" s="374"/>
      <c r="RTL17" s="375"/>
      <c r="RTM17" s="376"/>
      <c r="RTN17" s="377"/>
      <c r="RTO17" s="374"/>
      <c r="RTP17" s="375"/>
      <c r="RTQ17" s="376"/>
      <c r="RTR17" s="377"/>
      <c r="RTS17" s="374"/>
      <c r="RTT17" s="375"/>
      <c r="RTU17" s="376"/>
      <c r="RTV17" s="377"/>
      <c r="RTW17" s="374"/>
      <c r="RTX17" s="375"/>
      <c r="RTY17" s="376"/>
      <c r="RTZ17" s="377"/>
      <c r="RUA17" s="374"/>
      <c r="RUB17" s="375"/>
      <c r="RUC17" s="376"/>
      <c r="RUD17" s="377"/>
      <c r="RUE17" s="374"/>
      <c r="RUF17" s="375"/>
      <c r="RUG17" s="376"/>
      <c r="RUH17" s="377"/>
      <c r="RUI17" s="374"/>
      <c r="RUJ17" s="375"/>
      <c r="RUK17" s="376"/>
      <c r="RUL17" s="377"/>
      <c r="RUM17" s="374"/>
      <c r="RUN17" s="375"/>
      <c r="RUO17" s="376"/>
      <c r="RUP17" s="377"/>
      <c r="RUQ17" s="374"/>
      <c r="RUR17" s="375"/>
      <c r="RUS17" s="376"/>
      <c r="RUT17" s="377"/>
      <c r="RUU17" s="374"/>
      <c r="RUV17" s="375"/>
      <c r="RUW17" s="376"/>
      <c r="RUX17" s="377"/>
      <c r="RUY17" s="374"/>
      <c r="RUZ17" s="375"/>
      <c r="RVA17" s="376"/>
      <c r="RVB17" s="377"/>
      <c r="RVC17" s="374"/>
      <c r="RVD17" s="375"/>
      <c r="RVE17" s="376"/>
      <c r="RVF17" s="377"/>
      <c r="RVG17" s="374"/>
      <c r="RVH17" s="375"/>
      <c r="RVI17" s="376"/>
      <c r="RVJ17" s="377"/>
      <c r="RVK17" s="374"/>
      <c r="RVL17" s="375"/>
      <c r="RVM17" s="376"/>
      <c r="RVN17" s="377"/>
      <c r="RVO17" s="374"/>
      <c r="RVP17" s="375"/>
      <c r="RVQ17" s="376"/>
      <c r="RVR17" s="377"/>
      <c r="RVS17" s="374"/>
      <c r="RVT17" s="375"/>
      <c r="RVU17" s="376"/>
      <c r="RVV17" s="377"/>
      <c r="RVW17" s="374"/>
      <c r="RVX17" s="375"/>
      <c r="RVY17" s="376"/>
      <c r="RVZ17" s="377"/>
      <c r="RWA17" s="374"/>
      <c r="RWB17" s="375"/>
      <c r="RWC17" s="376"/>
      <c r="RWD17" s="377"/>
      <c r="RWE17" s="374"/>
      <c r="RWF17" s="375"/>
      <c r="RWG17" s="376"/>
      <c r="RWH17" s="377"/>
      <c r="RWI17" s="374"/>
      <c r="RWJ17" s="375"/>
      <c r="RWK17" s="376"/>
      <c r="RWL17" s="377"/>
      <c r="RWM17" s="374"/>
      <c r="RWN17" s="375"/>
      <c r="RWO17" s="376"/>
      <c r="RWP17" s="377"/>
      <c r="RWQ17" s="374"/>
      <c r="RWR17" s="375"/>
      <c r="RWS17" s="376"/>
      <c r="RWT17" s="377"/>
      <c r="RWU17" s="374"/>
      <c r="RWV17" s="375"/>
      <c r="RWW17" s="376"/>
      <c r="RWX17" s="377"/>
      <c r="RWY17" s="374"/>
      <c r="RWZ17" s="375"/>
      <c r="RXA17" s="376"/>
      <c r="RXB17" s="377"/>
      <c r="RXC17" s="374"/>
      <c r="RXD17" s="375"/>
      <c r="RXE17" s="376"/>
      <c r="RXF17" s="377"/>
      <c r="RXG17" s="374"/>
      <c r="RXH17" s="375"/>
      <c r="RXI17" s="376"/>
      <c r="RXJ17" s="377"/>
      <c r="RXK17" s="374"/>
      <c r="RXL17" s="375"/>
      <c r="RXM17" s="376"/>
      <c r="RXN17" s="377"/>
      <c r="RXO17" s="374"/>
      <c r="RXP17" s="375"/>
      <c r="RXQ17" s="376"/>
      <c r="RXR17" s="377"/>
      <c r="RXS17" s="374"/>
      <c r="RXT17" s="375"/>
      <c r="RXU17" s="376"/>
      <c r="RXV17" s="377"/>
      <c r="RXW17" s="374"/>
      <c r="RXX17" s="375"/>
      <c r="RXY17" s="376"/>
      <c r="RXZ17" s="377"/>
      <c r="RYA17" s="374"/>
      <c r="RYB17" s="375"/>
      <c r="RYC17" s="376"/>
      <c r="RYD17" s="377"/>
      <c r="RYE17" s="374"/>
      <c r="RYF17" s="375"/>
      <c r="RYG17" s="376"/>
      <c r="RYH17" s="377"/>
      <c r="RYI17" s="374"/>
      <c r="RYJ17" s="375"/>
      <c r="RYK17" s="376"/>
      <c r="RYL17" s="377"/>
      <c r="RYM17" s="374"/>
      <c r="RYN17" s="375"/>
      <c r="RYO17" s="376"/>
      <c r="RYP17" s="377"/>
      <c r="RYQ17" s="374"/>
      <c r="RYR17" s="375"/>
      <c r="RYS17" s="376"/>
      <c r="RYT17" s="377"/>
      <c r="RYU17" s="374"/>
      <c r="RYV17" s="375"/>
      <c r="RYW17" s="376"/>
      <c r="RYX17" s="377"/>
      <c r="RYY17" s="374"/>
      <c r="RYZ17" s="375"/>
      <c r="RZA17" s="376"/>
      <c r="RZB17" s="377"/>
      <c r="RZC17" s="374"/>
      <c r="RZD17" s="375"/>
      <c r="RZE17" s="376"/>
      <c r="RZF17" s="377"/>
      <c r="RZG17" s="374"/>
      <c r="RZH17" s="375"/>
      <c r="RZI17" s="376"/>
      <c r="RZJ17" s="377"/>
      <c r="RZK17" s="374"/>
      <c r="RZL17" s="375"/>
      <c r="RZM17" s="376"/>
      <c r="RZN17" s="377"/>
      <c r="RZO17" s="374"/>
      <c r="RZP17" s="375"/>
      <c r="RZQ17" s="376"/>
      <c r="RZR17" s="377"/>
      <c r="RZS17" s="374"/>
      <c r="RZT17" s="375"/>
      <c r="RZU17" s="376"/>
      <c r="RZV17" s="377"/>
      <c r="RZW17" s="374"/>
      <c r="RZX17" s="375"/>
      <c r="RZY17" s="376"/>
      <c r="RZZ17" s="377"/>
      <c r="SAA17" s="374"/>
      <c r="SAB17" s="375"/>
      <c r="SAC17" s="376"/>
      <c r="SAD17" s="377"/>
      <c r="SAE17" s="374"/>
      <c r="SAF17" s="375"/>
      <c r="SAG17" s="376"/>
      <c r="SAH17" s="377"/>
      <c r="SAI17" s="374"/>
      <c r="SAJ17" s="375"/>
      <c r="SAK17" s="376"/>
      <c r="SAL17" s="377"/>
      <c r="SAM17" s="374"/>
      <c r="SAN17" s="375"/>
      <c r="SAO17" s="376"/>
      <c r="SAP17" s="377"/>
      <c r="SAQ17" s="374"/>
      <c r="SAR17" s="375"/>
      <c r="SAS17" s="376"/>
      <c r="SAT17" s="377"/>
      <c r="SAU17" s="374"/>
      <c r="SAV17" s="375"/>
      <c r="SAW17" s="376"/>
      <c r="SAX17" s="377"/>
      <c r="SAY17" s="374"/>
      <c r="SAZ17" s="375"/>
      <c r="SBA17" s="376"/>
      <c r="SBB17" s="377"/>
      <c r="SBC17" s="374"/>
      <c r="SBD17" s="375"/>
      <c r="SBE17" s="376"/>
      <c r="SBF17" s="377"/>
      <c r="SBG17" s="374"/>
      <c r="SBH17" s="375"/>
      <c r="SBI17" s="376"/>
      <c r="SBJ17" s="377"/>
      <c r="SBK17" s="374"/>
      <c r="SBL17" s="375"/>
      <c r="SBM17" s="376"/>
      <c r="SBN17" s="377"/>
      <c r="SBO17" s="374"/>
      <c r="SBP17" s="375"/>
      <c r="SBQ17" s="376"/>
      <c r="SBR17" s="377"/>
      <c r="SBS17" s="374"/>
      <c r="SBT17" s="375"/>
      <c r="SBU17" s="376"/>
      <c r="SBV17" s="377"/>
      <c r="SBW17" s="374"/>
      <c r="SBX17" s="375"/>
      <c r="SBY17" s="376"/>
      <c r="SBZ17" s="377"/>
      <c r="SCA17" s="374"/>
      <c r="SCB17" s="375"/>
      <c r="SCC17" s="376"/>
      <c r="SCD17" s="377"/>
      <c r="SCE17" s="374"/>
      <c r="SCF17" s="375"/>
      <c r="SCG17" s="376"/>
      <c r="SCH17" s="377"/>
      <c r="SCI17" s="374"/>
      <c r="SCJ17" s="375"/>
      <c r="SCK17" s="376"/>
      <c r="SCL17" s="377"/>
      <c r="SCM17" s="374"/>
      <c r="SCN17" s="375"/>
      <c r="SCO17" s="376"/>
      <c r="SCP17" s="377"/>
      <c r="SCQ17" s="374"/>
      <c r="SCR17" s="375"/>
      <c r="SCS17" s="376"/>
      <c r="SCT17" s="377"/>
      <c r="SCU17" s="374"/>
      <c r="SCV17" s="375"/>
      <c r="SCW17" s="376"/>
      <c r="SCX17" s="377"/>
      <c r="SCY17" s="374"/>
      <c r="SCZ17" s="375"/>
      <c r="SDA17" s="376"/>
      <c r="SDB17" s="377"/>
      <c r="SDC17" s="374"/>
      <c r="SDD17" s="375"/>
      <c r="SDE17" s="376"/>
      <c r="SDF17" s="377"/>
      <c r="SDG17" s="374"/>
      <c r="SDH17" s="375"/>
      <c r="SDI17" s="376"/>
      <c r="SDJ17" s="377"/>
      <c r="SDK17" s="374"/>
      <c r="SDL17" s="375"/>
      <c r="SDM17" s="376"/>
      <c r="SDN17" s="377"/>
      <c r="SDO17" s="374"/>
      <c r="SDP17" s="375"/>
      <c r="SDQ17" s="376"/>
      <c r="SDR17" s="377"/>
      <c r="SDS17" s="374"/>
      <c r="SDT17" s="375"/>
      <c r="SDU17" s="376"/>
      <c r="SDV17" s="377"/>
      <c r="SDW17" s="374"/>
      <c r="SDX17" s="375"/>
      <c r="SDY17" s="376"/>
      <c r="SDZ17" s="377"/>
      <c r="SEA17" s="374"/>
      <c r="SEB17" s="375"/>
      <c r="SEC17" s="376"/>
      <c r="SED17" s="377"/>
      <c r="SEE17" s="374"/>
      <c r="SEF17" s="375"/>
      <c r="SEG17" s="376"/>
      <c r="SEH17" s="377"/>
      <c r="SEI17" s="374"/>
      <c r="SEJ17" s="375"/>
      <c r="SEK17" s="376"/>
      <c r="SEL17" s="377"/>
      <c r="SEM17" s="374"/>
      <c r="SEN17" s="375"/>
      <c r="SEO17" s="376"/>
      <c r="SEP17" s="377"/>
      <c r="SEQ17" s="374"/>
      <c r="SER17" s="375"/>
      <c r="SES17" s="376"/>
      <c r="SET17" s="377"/>
      <c r="SEU17" s="374"/>
      <c r="SEV17" s="375"/>
      <c r="SEW17" s="376"/>
      <c r="SEX17" s="377"/>
      <c r="SEY17" s="374"/>
      <c r="SEZ17" s="375"/>
      <c r="SFA17" s="376"/>
      <c r="SFB17" s="377"/>
      <c r="SFC17" s="374"/>
      <c r="SFD17" s="375"/>
      <c r="SFE17" s="376"/>
      <c r="SFF17" s="377"/>
      <c r="SFG17" s="374"/>
      <c r="SFH17" s="375"/>
      <c r="SFI17" s="376"/>
      <c r="SFJ17" s="377"/>
      <c r="SFK17" s="374"/>
      <c r="SFL17" s="375"/>
      <c r="SFM17" s="376"/>
      <c r="SFN17" s="377"/>
      <c r="SFO17" s="374"/>
      <c r="SFP17" s="375"/>
      <c r="SFQ17" s="376"/>
      <c r="SFR17" s="377"/>
      <c r="SFS17" s="374"/>
      <c r="SFT17" s="375"/>
      <c r="SFU17" s="376"/>
      <c r="SFV17" s="377"/>
      <c r="SFW17" s="374"/>
      <c r="SFX17" s="375"/>
      <c r="SFY17" s="376"/>
      <c r="SFZ17" s="377"/>
      <c r="SGA17" s="374"/>
      <c r="SGB17" s="375"/>
      <c r="SGC17" s="376"/>
      <c r="SGD17" s="377"/>
      <c r="SGE17" s="374"/>
      <c r="SGF17" s="375"/>
      <c r="SGG17" s="376"/>
      <c r="SGH17" s="377"/>
      <c r="SGI17" s="374"/>
      <c r="SGJ17" s="375"/>
      <c r="SGK17" s="376"/>
      <c r="SGL17" s="377"/>
      <c r="SGM17" s="374"/>
      <c r="SGN17" s="375"/>
      <c r="SGO17" s="376"/>
      <c r="SGP17" s="377"/>
      <c r="SGQ17" s="374"/>
      <c r="SGR17" s="375"/>
      <c r="SGS17" s="376"/>
      <c r="SGT17" s="377"/>
      <c r="SGU17" s="374"/>
      <c r="SGV17" s="375"/>
      <c r="SGW17" s="376"/>
      <c r="SGX17" s="377"/>
      <c r="SGY17" s="374"/>
      <c r="SGZ17" s="375"/>
      <c r="SHA17" s="376"/>
      <c r="SHB17" s="377"/>
      <c r="SHC17" s="374"/>
      <c r="SHD17" s="375"/>
      <c r="SHE17" s="376"/>
      <c r="SHF17" s="377"/>
      <c r="SHG17" s="374"/>
      <c r="SHH17" s="375"/>
      <c r="SHI17" s="376"/>
      <c r="SHJ17" s="377"/>
      <c r="SHK17" s="374"/>
      <c r="SHL17" s="375"/>
      <c r="SHM17" s="376"/>
      <c r="SHN17" s="377"/>
      <c r="SHO17" s="374"/>
      <c r="SHP17" s="375"/>
      <c r="SHQ17" s="376"/>
      <c r="SHR17" s="377"/>
      <c r="SHS17" s="374"/>
      <c r="SHT17" s="375"/>
      <c r="SHU17" s="376"/>
      <c r="SHV17" s="377"/>
      <c r="SHW17" s="374"/>
      <c r="SHX17" s="375"/>
      <c r="SHY17" s="376"/>
      <c r="SHZ17" s="377"/>
      <c r="SIA17" s="374"/>
      <c r="SIB17" s="375"/>
      <c r="SIC17" s="376"/>
      <c r="SID17" s="377"/>
      <c r="SIE17" s="374"/>
      <c r="SIF17" s="375"/>
      <c r="SIG17" s="376"/>
      <c r="SIH17" s="377"/>
      <c r="SII17" s="374"/>
      <c r="SIJ17" s="375"/>
      <c r="SIK17" s="376"/>
      <c r="SIL17" s="377"/>
      <c r="SIM17" s="374"/>
      <c r="SIN17" s="375"/>
      <c r="SIO17" s="376"/>
      <c r="SIP17" s="377"/>
      <c r="SIQ17" s="374"/>
      <c r="SIR17" s="375"/>
      <c r="SIS17" s="376"/>
      <c r="SIT17" s="377"/>
      <c r="SIU17" s="374"/>
      <c r="SIV17" s="375"/>
      <c r="SIW17" s="376"/>
      <c r="SIX17" s="377"/>
      <c r="SIY17" s="374"/>
      <c r="SIZ17" s="375"/>
      <c r="SJA17" s="376"/>
      <c r="SJB17" s="377"/>
      <c r="SJC17" s="374"/>
      <c r="SJD17" s="375"/>
      <c r="SJE17" s="376"/>
      <c r="SJF17" s="377"/>
      <c r="SJG17" s="374"/>
      <c r="SJH17" s="375"/>
      <c r="SJI17" s="376"/>
      <c r="SJJ17" s="377"/>
      <c r="SJK17" s="374"/>
      <c r="SJL17" s="375"/>
      <c r="SJM17" s="376"/>
      <c r="SJN17" s="377"/>
      <c r="SJO17" s="374"/>
      <c r="SJP17" s="375"/>
      <c r="SJQ17" s="376"/>
      <c r="SJR17" s="377"/>
      <c r="SJS17" s="374"/>
      <c r="SJT17" s="375"/>
      <c r="SJU17" s="376"/>
      <c r="SJV17" s="377"/>
      <c r="SJW17" s="374"/>
      <c r="SJX17" s="375"/>
      <c r="SJY17" s="376"/>
      <c r="SJZ17" s="377"/>
      <c r="SKA17" s="374"/>
      <c r="SKB17" s="375"/>
      <c r="SKC17" s="376"/>
      <c r="SKD17" s="377"/>
      <c r="SKE17" s="374"/>
      <c r="SKF17" s="375"/>
      <c r="SKG17" s="376"/>
      <c r="SKH17" s="377"/>
      <c r="SKI17" s="374"/>
      <c r="SKJ17" s="375"/>
      <c r="SKK17" s="376"/>
      <c r="SKL17" s="377"/>
      <c r="SKM17" s="374"/>
      <c r="SKN17" s="375"/>
      <c r="SKO17" s="376"/>
      <c r="SKP17" s="377"/>
      <c r="SKQ17" s="374"/>
      <c r="SKR17" s="375"/>
      <c r="SKS17" s="376"/>
      <c r="SKT17" s="377"/>
      <c r="SKU17" s="374"/>
      <c r="SKV17" s="375"/>
      <c r="SKW17" s="376"/>
      <c r="SKX17" s="377"/>
      <c r="SKY17" s="374"/>
      <c r="SKZ17" s="375"/>
      <c r="SLA17" s="376"/>
      <c r="SLB17" s="377"/>
      <c r="SLC17" s="374"/>
      <c r="SLD17" s="375"/>
      <c r="SLE17" s="376"/>
      <c r="SLF17" s="377"/>
      <c r="SLG17" s="374"/>
      <c r="SLH17" s="375"/>
      <c r="SLI17" s="376"/>
      <c r="SLJ17" s="377"/>
      <c r="SLK17" s="374"/>
      <c r="SLL17" s="375"/>
      <c r="SLM17" s="376"/>
      <c r="SLN17" s="377"/>
      <c r="SLO17" s="374"/>
      <c r="SLP17" s="375"/>
      <c r="SLQ17" s="376"/>
      <c r="SLR17" s="377"/>
      <c r="SLS17" s="374"/>
      <c r="SLT17" s="375"/>
      <c r="SLU17" s="376"/>
      <c r="SLV17" s="377"/>
      <c r="SLW17" s="374"/>
      <c r="SLX17" s="375"/>
      <c r="SLY17" s="376"/>
      <c r="SLZ17" s="377"/>
      <c r="SMA17" s="374"/>
      <c r="SMB17" s="375"/>
      <c r="SMC17" s="376"/>
      <c r="SMD17" s="377"/>
      <c r="SME17" s="374"/>
      <c r="SMF17" s="375"/>
      <c r="SMG17" s="376"/>
      <c r="SMH17" s="377"/>
      <c r="SMI17" s="374"/>
      <c r="SMJ17" s="375"/>
      <c r="SMK17" s="376"/>
      <c r="SML17" s="377"/>
      <c r="SMM17" s="374"/>
      <c r="SMN17" s="375"/>
      <c r="SMO17" s="376"/>
      <c r="SMP17" s="377"/>
      <c r="SMQ17" s="374"/>
      <c r="SMR17" s="375"/>
      <c r="SMS17" s="376"/>
      <c r="SMT17" s="377"/>
      <c r="SMU17" s="374"/>
      <c r="SMV17" s="375"/>
      <c r="SMW17" s="376"/>
      <c r="SMX17" s="377"/>
      <c r="SMY17" s="374"/>
      <c r="SMZ17" s="375"/>
      <c r="SNA17" s="376"/>
      <c r="SNB17" s="377"/>
      <c r="SNC17" s="374"/>
      <c r="SND17" s="375"/>
      <c r="SNE17" s="376"/>
      <c r="SNF17" s="377"/>
      <c r="SNG17" s="374"/>
      <c r="SNH17" s="375"/>
      <c r="SNI17" s="376"/>
      <c r="SNJ17" s="377"/>
      <c r="SNK17" s="374"/>
      <c r="SNL17" s="375"/>
      <c r="SNM17" s="376"/>
      <c r="SNN17" s="377"/>
      <c r="SNO17" s="374"/>
      <c r="SNP17" s="375"/>
      <c r="SNQ17" s="376"/>
      <c r="SNR17" s="377"/>
      <c r="SNS17" s="374"/>
      <c r="SNT17" s="375"/>
      <c r="SNU17" s="376"/>
      <c r="SNV17" s="377"/>
      <c r="SNW17" s="374"/>
      <c r="SNX17" s="375"/>
      <c r="SNY17" s="376"/>
      <c r="SNZ17" s="377"/>
      <c r="SOA17" s="374"/>
      <c r="SOB17" s="375"/>
      <c r="SOC17" s="376"/>
      <c r="SOD17" s="377"/>
      <c r="SOE17" s="374"/>
      <c r="SOF17" s="375"/>
      <c r="SOG17" s="376"/>
      <c r="SOH17" s="377"/>
      <c r="SOI17" s="374"/>
      <c r="SOJ17" s="375"/>
      <c r="SOK17" s="376"/>
      <c r="SOL17" s="377"/>
      <c r="SOM17" s="374"/>
      <c r="SON17" s="375"/>
      <c r="SOO17" s="376"/>
      <c r="SOP17" s="377"/>
      <c r="SOQ17" s="374"/>
      <c r="SOR17" s="375"/>
      <c r="SOS17" s="376"/>
      <c r="SOT17" s="377"/>
      <c r="SOU17" s="374"/>
      <c r="SOV17" s="375"/>
      <c r="SOW17" s="376"/>
      <c r="SOX17" s="377"/>
      <c r="SOY17" s="374"/>
      <c r="SOZ17" s="375"/>
      <c r="SPA17" s="376"/>
      <c r="SPB17" s="377"/>
      <c r="SPC17" s="374"/>
      <c r="SPD17" s="375"/>
      <c r="SPE17" s="376"/>
      <c r="SPF17" s="377"/>
      <c r="SPG17" s="374"/>
      <c r="SPH17" s="375"/>
      <c r="SPI17" s="376"/>
      <c r="SPJ17" s="377"/>
      <c r="SPK17" s="374"/>
      <c r="SPL17" s="375"/>
      <c r="SPM17" s="376"/>
      <c r="SPN17" s="377"/>
      <c r="SPO17" s="374"/>
      <c r="SPP17" s="375"/>
      <c r="SPQ17" s="376"/>
      <c r="SPR17" s="377"/>
      <c r="SPS17" s="374"/>
      <c r="SPT17" s="375"/>
      <c r="SPU17" s="376"/>
      <c r="SPV17" s="377"/>
      <c r="SPW17" s="374"/>
      <c r="SPX17" s="375"/>
      <c r="SPY17" s="376"/>
      <c r="SPZ17" s="377"/>
      <c r="SQA17" s="374"/>
      <c r="SQB17" s="375"/>
      <c r="SQC17" s="376"/>
      <c r="SQD17" s="377"/>
      <c r="SQE17" s="374"/>
      <c r="SQF17" s="375"/>
      <c r="SQG17" s="376"/>
      <c r="SQH17" s="377"/>
      <c r="SQI17" s="374"/>
      <c r="SQJ17" s="375"/>
      <c r="SQK17" s="376"/>
      <c r="SQL17" s="377"/>
      <c r="SQM17" s="374"/>
      <c r="SQN17" s="375"/>
      <c r="SQO17" s="376"/>
      <c r="SQP17" s="377"/>
      <c r="SQQ17" s="374"/>
      <c r="SQR17" s="375"/>
      <c r="SQS17" s="376"/>
      <c r="SQT17" s="377"/>
      <c r="SQU17" s="374"/>
      <c r="SQV17" s="375"/>
      <c r="SQW17" s="376"/>
      <c r="SQX17" s="377"/>
      <c r="SQY17" s="374"/>
      <c r="SQZ17" s="375"/>
      <c r="SRA17" s="376"/>
      <c r="SRB17" s="377"/>
      <c r="SRC17" s="374"/>
      <c r="SRD17" s="375"/>
      <c r="SRE17" s="376"/>
      <c r="SRF17" s="377"/>
      <c r="SRG17" s="374"/>
      <c r="SRH17" s="375"/>
      <c r="SRI17" s="376"/>
      <c r="SRJ17" s="377"/>
      <c r="SRK17" s="374"/>
      <c r="SRL17" s="375"/>
      <c r="SRM17" s="376"/>
      <c r="SRN17" s="377"/>
      <c r="SRO17" s="374"/>
      <c r="SRP17" s="375"/>
      <c r="SRQ17" s="376"/>
      <c r="SRR17" s="377"/>
      <c r="SRS17" s="374"/>
      <c r="SRT17" s="375"/>
      <c r="SRU17" s="376"/>
      <c r="SRV17" s="377"/>
      <c r="SRW17" s="374"/>
      <c r="SRX17" s="375"/>
      <c r="SRY17" s="376"/>
      <c r="SRZ17" s="377"/>
      <c r="SSA17" s="374"/>
      <c r="SSB17" s="375"/>
      <c r="SSC17" s="376"/>
      <c r="SSD17" s="377"/>
      <c r="SSE17" s="374"/>
      <c r="SSF17" s="375"/>
      <c r="SSG17" s="376"/>
      <c r="SSH17" s="377"/>
      <c r="SSI17" s="374"/>
      <c r="SSJ17" s="375"/>
      <c r="SSK17" s="376"/>
      <c r="SSL17" s="377"/>
      <c r="SSM17" s="374"/>
      <c r="SSN17" s="375"/>
      <c r="SSO17" s="376"/>
      <c r="SSP17" s="377"/>
      <c r="SSQ17" s="374"/>
      <c r="SSR17" s="375"/>
      <c r="SSS17" s="376"/>
      <c r="SST17" s="377"/>
      <c r="SSU17" s="374"/>
      <c r="SSV17" s="375"/>
      <c r="SSW17" s="376"/>
      <c r="SSX17" s="377"/>
      <c r="SSY17" s="374"/>
      <c r="SSZ17" s="375"/>
      <c r="STA17" s="376"/>
      <c r="STB17" s="377"/>
      <c r="STC17" s="374"/>
      <c r="STD17" s="375"/>
      <c r="STE17" s="376"/>
      <c r="STF17" s="377"/>
      <c r="STG17" s="374"/>
      <c r="STH17" s="375"/>
      <c r="STI17" s="376"/>
      <c r="STJ17" s="377"/>
      <c r="STK17" s="374"/>
      <c r="STL17" s="375"/>
      <c r="STM17" s="376"/>
      <c r="STN17" s="377"/>
      <c r="STO17" s="374"/>
      <c r="STP17" s="375"/>
      <c r="STQ17" s="376"/>
      <c r="STR17" s="377"/>
      <c r="STS17" s="374"/>
      <c r="STT17" s="375"/>
      <c r="STU17" s="376"/>
      <c r="STV17" s="377"/>
      <c r="STW17" s="374"/>
      <c r="STX17" s="375"/>
      <c r="STY17" s="376"/>
      <c r="STZ17" s="377"/>
      <c r="SUA17" s="374"/>
      <c r="SUB17" s="375"/>
      <c r="SUC17" s="376"/>
      <c r="SUD17" s="377"/>
      <c r="SUE17" s="374"/>
      <c r="SUF17" s="375"/>
      <c r="SUG17" s="376"/>
      <c r="SUH17" s="377"/>
      <c r="SUI17" s="374"/>
      <c r="SUJ17" s="375"/>
      <c r="SUK17" s="376"/>
      <c r="SUL17" s="377"/>
      <c r="SUM17" s="374"/>
      <c r="SUN17" s="375"/>
      <c r="SUO17" s="376"/>
      <c r="SUP17" s="377"/>
      <c r="SUQ17" s="374"/>
      <c r="SUR17" s="375"/>
      <c r="SUS17" s="376"/>
      <c r="SUT17" s="377"/>
      <c r="SUU17" s="374"/>
      <c r="SUV17" s="375"/>
      <c r="SUW17" s="376"/>
      <c r="SUX17" s="377"/>
      <c r="SUY17" s="374"/>
      <c r="SUZ17" s="375"/>
      <c r="SVA17" s="376"/>
      <c r="SVB17" s="377"/>
      <c r="SVC17" s="374"/>
      <c r="SVD17" s="375"/>
      <c r="SVE17" s="376"/>
      <c r="SVF17" s="377"/>
      <c r="SVG17" s="374"/>
      <c r="SVH17" s="375"/>
      <c r="SVI17" s="376"/>
      <c r="SVJ17" s="377"/>
      <c r="SVK17" s="374"/>
      <c r="SVL17" s="375"/>
      <c r="SVM17" s="376"/>
      <c r="SVN17" s="377"/>
      <c r="SVO17" s="374"/>
      <c r="SVP17" s="375"/>
      <c r="SVQ17" s="376"/>
      <c r="SVR17" s="377"/>
      <c r="SVS17" s="374"/>
      <c r="SVT17" s="375"/>
      <c r="SVU17" s="376"/>
      <c r="SVV17" s="377"/>
      <c r="SVW17" s="374"/>
      <c r="SVX17" s="375"/>
      <c r="SVY17" s="376"/>
      <c r="SVZ17" s="377"/>
      <c r="SWA17" s="374"/>
      <c r="SWB17" s="375"/>
      <c r="SWC17" s="376"/>
      <c r="SWD17" s="377"/>
      <c r="SWE17" s="374"/>
      <c r="SWF17" s="375"/>
      <c r="SWG17" s="376"/>
      <c r="SWH17" s="377"/>
      <c r="SWI17" s="374"/>
      <c r="SWJ17" s="375"/>
      <c r="SWK17" s="376"/>
      <c r="SWL17" s="377"/>
      <c r="SWM17" s="374"/>
      <c r="SWN17" s="375"/>
      <c r="SWO17" s="376"/>
      <c r="SWP17" s="377"/>
      <c r="SWQ17" s="374"/>
      <c r="SWR17" s="375"/>
      <c r="SWS17" s="376"/>
      <c r="SWT17" s="377"/>
      <c r="SWU17" s="374"/>
      <c r="SWV17" s="375"/>
      <c r="SWW17" s="376"/>
      <c r="SWX17" s="377"/>
      <c r="SWY17" s="374"/>
      <c r="SWZ17" s="375"/>
      <c r="SXA17" s="376"/>
      <c r="SXB17" s="377"/>
      <c r="SXC17" s="374"/>
      <c r="SXD17" s="375"/>
      <c r="SXE17" s="376"/>
      <c r="SXF17" s="377"/>
      <c r="SXG17" s="374"/>
      <c r="SXH17" s="375"/>
      <c r="SXI17" s="376"/>
      <c r="SXJ17" s="377"/>
      <c r="SXK17" s="374"/>
      <c r="SXL17" s="375"/>
      <c r="SXM17" s="376"/>
      <c r="SXN17" s="377"/>
      <c r="SXO17" s="374"/>
      <c r="SXP17" s="375"/>
      <c r="SXQ17" s="376"/>
      <c r="SXR17" s="377"/>
      <c r="SXS17" s="374"/>
      <c r="SXT17" s="375"/>
      <c r="SXU17" s="376"/>
      <c r="SXV17" s="377"/>
      <c r="SXW17" s="374"/>
      <c r="SXX17" s="375"/>
      <c r="SXY17" s="376"/>
      <c r="SXZ17" s="377"/>
      <c r="SYA17" s="374"/>
      <c r="SYB17" s="375"/>
      <c r="SYC17" s="376"/>
      <c r="SYD17" s="377"/>
      <c r="SYE17" s="374"/>
      <c r="SYF17" s="375"/>
      <c r="SYG17" s="376"/>
      <c r="SYH17" s="377"/>
      <c r="SYI17" s="374"/>
      <c r="SYJ17" s="375"/>
      <c r="SYK17" s="376"/>
      <c r="SYL17" s="377"/>
      <c r="SYM17" s="374"/>
      <c r="SYN17" s="375"/>
      <c r="SYO17" s="376"/>
      <c r="SYP17" s="377"/>
      <c r="SYQ17" s="374"/>
      <c r="SYR17" s="375"/>
      <c r="SYS17" s="376"/>
      <c r="SYT17" s="377"/>
      <c r="SYU17" s="374"/>
      <c r="SYV17" s="375"/>
      <c r="SYW17" s="376"/>
      <c r="SYX17" s="377"/>
      <c r="SYY17" s="374"/>
      <c r="SYZ17" s="375"/>
      <c r="SZA17" s="376"/>
      <c r="SZB17" s="377"/>
      <c r="SZC17" s="374"/>
      <c r="SZD17" s="375"/>
      <c r="SZE17" s="376"/>
      <c r="SZF17" s="377"/>
      <c r="SZG17" s="374"/>
      <c r="SZH17" s="375"/>
      <c r="SZI17" s="376"/>
      <c r="SZJ17" s="377"/>
      <c r="SZK17" s="374"/>
      <c r="SZL17" s="375"/>
      <c r="SZM17" s="376"/>
      <c r="SZN17" s="377"/>
      <c r="SZO17" s="374"/>
      <c r="SZP17" s="375"/>
      <c r="SZQ17" s="376"/>
      <c r="SZR17" s="377"/>
      <c r="SZS17" s="374"/>
      <c r="SZT17" s="375"/>
      <c r="SZU17" s="376"/>
      <c r="SZV17" s="377"/>
      <c r="SZW17" s="374"/>
      <c r="SZX17" s="375"/>
      <c r="SZY17" s="376"/>
      <c r="SZZ17" s="377"/>
      <c r="TAA17" s="374"/>
      <c r="TAB17" s="375"/>
      <c r="TAC17" s="376"/>
      <c r="TAD17" s="377"/>
      <c r="TAE17" s="374"/>
      <c r="TAF17" s="375"/>
      <c r="TAG17" s="376"/>
      <c r="TAH17" s="377"/>
      <c r="TAI17" s="374"/>
      <c r="TAJ17" s="375"/>
      <c r="TAK17" s="376"/>
      <c r="TAL17" s="377"/>
      <c r="TAM17" s="374"/>
      <c r="TAN17" s="375"/>
      <c r="TAO17" s="376"/>
      <c r="TAP17" s="377"/>
      <c r="TAQ17" s="374"/>
      <c r="TAR17" s="375"/>
      <c r="TAS17" s="376"/>
      <c r="TAT17" s="377"/>
      <c r="TAU17" s="374"/>
      <c r="TAV17" s="375"/>
      <c r="TAW17" s="376"/>
      <c r="TAX17" s="377"/>
      <c r="TAY17" s="374"/>
      <c r="TAZ17" s="375"/>
      <c r="TBA17" s="376"/>
      <c r="TBB17" s="377"/>
      <c r="TBC17" s="374"/>
      <c r="TBD17" s="375"/>
      <c r="TBE17" s="376"/>
      <c r="TBF17" s="377"/>
      <c r="TBG17" s="374"/>
      <c r="TBH17" s="375"/>
      <c r="TBI17" s="376"/>
      <c r="TBJ17" s="377"/>
      <c r="TBK17" s="374"/>
      <c r="TBL17" s="375"/>
      <c r="TBM17" s="376"/>
      <c r="TBN17" s="377"/>
      <c r="TBO17" s="374"/>
      <c r="TBP17" s="375"/>
      <c r="TBQ17" s="376"/>
      <c r="TBR17" s="377"/>
      <c r="TBS17" s="374"/>
      <c r="TBT17" s="375"/>
      <c r="TBU17" s="376"/>
      <c r="TBV17" s="377"/>
      <c r="TBW17" s="374"/>
      <c r="TBX17" s="375"/>
      <c r="TBY17" s="376"/>
      <c r="TBZ17" s="377"/>
      <c r="TCA17" s="374"/>
      <c r="TCB17" s="375"/>
      <c r="TCC17" s="376"/>
      <c r="TCD17" s="377"/>
      <c r="TCE17" s="374"/>
      <c r="TCF17" s="375"/>
      <c r="TCG17" s="376"/>
      <c r="TCH17" s="377"/>
      <c r="TCI17" s="374"/>
      <c r="TCJ17" s="375"/>
      <c r="TCK17" s="376"/>
      <c r="TCL17" s="377"/>
      <c r="TCM17" s="374"/>
      <c r="TCN17" s="375"/>
      <c r="TCO17" s="376"/>
      <c r="TCP17" s="377"/>
      <c r="TCQ17" s="374"/>
      <c r="TCR17" s="375"/>
      <c r="TCS17" s="376"/>
      <c r="TCT17" s="377"/>
      <c r="TCU17" s="374"/>
      <c r="TCV17" s="375"/>
      <c r="TCW17" s="376"/>
      <c r="TCX17" s="377"/>
      <c r="TCY17" s="374"/>
      <c r="TCZ17" s="375"/>
      <c r="TDA17" s="376"/>
      <c r="TDB17" s="377"/>
      <c r="TDC17" s="374"/>
      <c r="TDD17" s="375"/>
      <c r="TDE17" s="376"/>
      <c r="TDF17" s="377"/>
      <c r="TDG17" s="374"/>
      <c r="TDH17" s="375"/>
      <c r="TDI17" s="376"/>
      <c r="TDJ17" s="377"/>
      <c r="TDK17" s="374"/>
      <c r="TDL17" s="375"/>
      <c r="TDM17" s="376"/>
      <c r="TDN17" s="377"/>
      <c r="TDO17" s="374"/>
      <c r="TDP17" s="375"/>
      <c r="TDQ17" s="376"/>
      <c r="TDR17" s="377"/>
      <c r="TDS17" s="374"/>
      <c r="TDT17" s="375"/>
      <c r="TDU17" s="376"/>
      <c r="TDV17" s="377"/>
      <c r="TDW17" s="374"/>
      <c r="TDX17" s="375"/>
      <c r="TDY17" s="376"/>
      <c r="TDZ17" s="377"/>
      <c r="TEA17" s="374"/>
      <c r="TEB17" s="375"/>
      <c r="TEC17" s="376"/>
      <c r="TED17" s="377"/>
      <c r="TEE17" s="374"/>
      <c r="TEF17" s="375"/>
      <c r="TEG17" s="376"/>
      <c r="TEH17" s="377"/>
      <c r="TEI17" s="374"/>
      <c r="TEJ17" s="375"/>
      <c r="TEK17" s="376"/>
      <c r="TEL17" s="377"/>
      <c r="TEM17" s="374"/>
      <c r="TEN17" s="375"/>
      <c r="TEO17" s="376"/>
      <c r="TEP17" s="377"/>
      <c r="TEQ17" s="374"/>
      <c r="TER17" s="375"/>
      <c r="TES17" s="376"/>
      <c r="TET17" s="377"/>
      <c r="TEU17" s="374"/>
      <c r="TEV17" s="375"/>
      <c r="TEW17" s="376"/>
      <c r="TEX17" s="377"/>
      <c r="TEY17" s="374"/>
      <c r="TEZ17" s="375"/>
      <c r="TFA17" s="376"/>
      <c r="TFB17" s="377"/>
      <c r="TFC17" s="374"/>
      <c r="TFD17" s="375"/>
      <c r="TFE17" s="376"/>
      <c r="TFF17" s="377"/>
      <c r="TFG17" s="374"/>
      <c r="TFH17" s="375"/>
      <c r="TFI17" s="376"/>
      <c r="TFJ17" s="377"/>
      <c r="TFK17" s="374"/>
      <c r="TFL17" s="375"/>
      <c r="TFM17" s="376"/>
      <c r="TFN17" s="377"/>
      <c r="TFO17" s="374"/>
      <c r="TFP17" s="375"/>
      <c r="TFQ17" s="376"/>
      <c r="TFR17" s="377"/>
      <c r="TFS17" s="374"/>
      <c r="TFT17" s="375"/>
      <c r="TFU17" s="376"/>
      <c r="TFV17" s="377"/>
      <c r="TFW17" s="374"/>
      <c r="TFX17" s="375"/>
      <c r="TFY17" s="376"/>
      <c r="TFZ17" s="377"/>
      <c r="TGA17" s="374"/>
      <c r="TGB17" s="375"/>
      <c r="TGC17" s="376"/>
      <c r="TGD17" s="377"/>
      <c r="TGE17" s="374"/>
      <c r="TGF17" s="375"/>
      <c r="TGG17" s="376"/>
      <c r="TGH17" s="377"/>
      <c r="TGI17" s="374"/>
      <c r="TGJ17" s="375"/>
      <c r="TGK17" s="376"/>
      <c r="TGL17" s="377"/>
      <c r="TGM17" s="374"/>
      <c r="TGN17" s="375"/>
      <c r="TGO17" s="376"/>
      <c r="TGP17" s="377"/>
      <c r="TGQ17" s="374"/>
      <c r="TGR17" s="375"/>
      <c r="TGS17" s="376"/>
      <c r="TGT17" s="377"/>
      <c r="TGU17" s="374"/>
      <c r="TGV17" s="375"/>
      <c r="TGW17" s="376"/>
      <c r="TGX17" s="377"/>
      <c r="TGY17" s="374"/>
      <c r="TGZ17" s="375"/>
      <c r="THA17" s="376"/>
      <c r="THB17" s="377"/>
      <c r="THC17" s="374"/>
      <c r="THD17" s="375"/>
      <c r="THE17" s="376"/>
      <c r="THF17" s="377"/>
      <c r="THG17" s="374"/>
      <c r="THH17" s="375"/>
      <c r="THI17" s="376"/>
      <c r="THJ17" s="377"/>
      <c r="THK17" s="374"/>
      <c r="THL17" s="375"/>
      <c r="THM17" s="376"/>
      <c r="THN17" s="377"/>
      <c r="THO17" s="374"/>
      <c r="THP17" s="375"/>
      <c r="THQ17" s="376"/>
      <c r="THR17" s="377"/>
      <c r="THS17" s="374"/>
      <c r="THT17" s="375"/>
      <c r="THU17" s="376"/>
      <c r="THV17" s="377"/>
      <c r="THW17" s="374"/>
      <c r="THX17" s="375"/>
      <c r="THY17" s="376"/>
      <c r="THZ17" s="377"/>
      <c r="TIA17" s="374"/>
      <c r="TIB17" s="375"/>
      <c r="TIC17" s="376"/>
      <c r="TID17" s="377"/>
      <c r="TIE17" s="374"/>
      <c r="TIF17" s="375"/>
      <c r="TIG17" s="376"/>
      <c r="TIH17" s="377"/>
      <c r="TII17" s="374"/>
      <c r="TIJ17" s="375"/>
      <c r="TIK17" s="376"/>
      <c r="TIL17" s="377"/>
      <c r="TIM17" s="374"/>
      <c r="TIN17" s="375"/>
      <c r="TIO17" s="376"/>
      <c r="TIP17" s="377"/>
      <c r="TIQ17" s="374"/>
      <c r="TIR17" s="375"/>
      <c r="TIS17" s="376"/>
      <c r="TIT17" s="377"/>
      <c r="TIU17" s="374"/>
      <c r="TIV17" s="375"/>
      <c r="TIW17" s="376"/>
      <c r="TIX17" s="377"/>
      <c r="TIY17" s="374"/>
      <c r="TIZ17" s="375"/>
      <c r="TJA17" s="376"/>
      <c r="TJB17" s="377"/>
      <c r="TJC17" s="374"/>
      <c r="TJD17" s="375"/>
      <c r="TJE17" s="376"/>
      <c r="TJF17" s="377"/>
      <c r="TJG17" s="374"/>
      <c r="TJH17" s="375"/>
      <c r="TJI17" s="376"/>
      <c r="TJJ17" s="377"/>
      <c r="TJK17" s="374"/>
      <c r="TJL17" s="375"/>
      <c r="TJM17" s="376"/>
      <c r="TJN17" s="377"/>
      <c r="TJO17" s="374"/>
      <c r="TJP17" s="375"/>
      <c r="TJQ17" s="376"/>
      <c r="TJR17" s="377"/>
      <c r="TJS17" s="374"/>
      <c r="TJT17" s="375"/>
      <c r="TJU17" s="376"/>
      <c r="TJV17" s="377"/>
      <c r="TJW17" s="374"/>
      <c r="TJX17" s="375"/>
      <c r="TJY17" s="376"/>
      <c r="TJZ17" s="377"/>
      <c r="TKA17" s="374"/>
      <c r="TKB17" s="375"/>
      <c r="TKC17" s="376"/>
      <c r="TKD17" s="377"/>
      <c r="TKE17" s="374"/>
      <c r="TKF17" s="375"/>
      <c r="TKG17" s="376"/>
      <c r="TKH17" s="377"/>
      <c r="TKI17" s="374"/>
      <c r="TKJ17" s="375"/>
      <c r="TKK17" s="376"/>
      <c r="TKL17" s="377"/>
      <c r="TKM17" s="374"/>
      <c r="TKN17" s="375"/>
      <c r="TKO17" s="376"/>
      <c r="TKP17" s="377"/>
      <c r="TKQ17" s="374"/>
      <c r="TKR17" s="375"/>
      <c r="TKS17" s="376"/>
      <c r="TKT17" s="377"/>
      <c r="TKU17" s="374"/>
      <c r="TKV17" s="375"/>
      <c r="TKW17" s="376"/>
      <c r="TKX17" s="377"/>
      <c r="TKY17" s="374"/>
      <c r="TKZ17" s="375"/>
      <c r="TLA17" s="376"/>
      <c r="TLB17" s="377"/>
      <c r="TLC17" s="374"/>
      <c r="TLD17" s="375"/>
      <c r="TLE17" s="376"/>
      <c r="TLF17" s="377"/>
      <c r="TLG17" s="374"/>
      <c r="TLH17" s="375"/>
      <c r="TLI17" s="376"/>
      <c r="TLJ17" s="377"/>
      <c r="TLK17" s="374"/>
      <c r="TLL17" s="375"/>
      <c r="TLM17" s="376"/>
      <c r="TLN17" s="377"/>
      <c r="TLO17" s="374"/>
      <c r="TLP17" s="375"/>
      <c r="TLQ17" s="376"/>
      <c r="TLR17" s="377"/>
      <c r="TLS17" s="374"/>
      <c r="TLT17" s="375"/>
      <c r="TLU17" s="376"/>
      <c r="TLV17" s="377"/>
      <c r="TLW17" s="374"/>
      <c r="TLX17" s="375"/>
      <c r="TLY17" s="376"/>
      <c r="TLZ17" s="377"/>
      <c r="TMA17" s="374"/>
      <c r="TMB17" s="375"/>
      <c r="TMC17" s="376"/>
      <c r="TMD17" s="377"/>
      <c r="TME17" s="374"/>
      <c r="TMF17" s="375"/>
      <c r="TMG17" s="376"/>
      <c r="TMH17" s="377"/>
      <c r="TMI17" s="374"/>
      <c r="TMJ17" s="375"/>
      <c r="TMK17" s="376"/>
      <c r="TML17" s="377"/>
      <c r="TMM17" s="374"/>
      <c r="TMN17" s="375"/>
      <c r="TMO17" s="376"/>
      <c r="TMP17" s="377"/>
      <c r="TMQ17" s="374"/>
      <c r="TMR17" s="375"/>
      <c r="TMS17" s="376"/>
      <c r="TMT17" s="377"/>
      <c r="TMU17" s="374"/>
      <c r="TMV17" s="375"/>
      <c r="TMW17" s="376"/>
      <c r="TMX17" s="377"/>
      <c r="TMY17" s="374"/>
      <c r="TMZ17" s="375"/>
      <c r="TNA17" s="376"/>
      <c r="TNB17" s="377"/>
      <c r="TNC17" s="374"/>
      <c r="TND17" s="375"/>
      <c r="TNE17" s="376"/>
      <c r="TNF17" s="377"/>
      <c r="TNG17" s="374"/>
      <c r="TNH17" s="375"/>
      <c r="TNI17" s="376"/>
      <c r="TNJ17" s="377"/>
      <c r="TNK17" s="374"/>
      <c r="TNL17" s="375"/>
      <c r="TNM17" s="376"/>
      <c r="TNN17" s="377"/>
      <c r="TNO17" s="374"/>
      <c r="TNP17" s="375"/>
      <c r="TNQ17" s="376"/>
      <c r="TNR17" s="377"/>
      <c r="TNS17" s="374"/>
      <c r="TNT17" s="375"/>
      <c r="TNU17" s="376"/>
      <c r="TNV17" s="377"/>
      <c r="TNW17" s="374"/>
      <c r="TNX17" s="375"/>
      <c r="TNY17" s="376"/>
      <c r="TNZ17" s="377"/>
      <c r="TOA17" s="374"/>
      <c r="TOB17" s="375"/>
      <c r="TOC17" s="376"/>
      <c r="TOD17" s="377"/>
      <c r="TOE17" s="374"/>
      <c r="TOF17" s="375"/>
      <c r="TOG17" s="376"/>
      <c r="TOH17" s="377"/>
      <c r="TOI17" s="374"/>
      <c r="TOJ17" s="375"/>
      <c r="TOK17" s="376"/>
      <c r="TOL17" s="377"/>
      <c r="TOM17" s="374"/>
      <c r="TON17" s="375"/>
      <c r="TOO17" s="376"/>
      <c r="TOP17" s="377"/>
      <c r="TOQ17" s="374"/>
      <c r="TOR17" s="375"/>
      <c r="TOS17" s="376"/>
      <c r="TOT17" s="377"/>
      <c r="TOU17" s="374"/>
      <c r="TOV17" s="375"/>
      <c r="TOW17" s="376"/>
      <c r="TOX17" s="377"/>
      <c r="TOY17" s="374"/>
      <c r="TOZ17" s="375"/>
      <c r="TPA17" s="376"/>
      <c r="TPB17" s="377"/>
      <c r="TPC17" s="374"/>
      <c r="TPD17" s="375"/>
      <c r="TPE17" s="376"/>
      <c r="TPF17" s="377"/>
      <c r="TPG17" s="374"/>
      <c r="TPH17" s="375"/>
      <c r="TPI17" s="376"/>
      <c r="TPJ17" s="377"/>
      <c r="TPK17" s="374"/>
      <c r="TPL17" s="375"/>
      <c r="TPM17" s="376"/>
      <c r="TPN17" s="377"/>
      <c r="TPO17" s="374"/>
      <c r="TPP17" s="375"/>
      <c r="TPQ17" s="376"/>
      <c r="TPR17" s="377"/>
      <c r="TPS17" s="374"/>
      <c r="TPT17" s="375"/>
      <c r="TPU17" s="376"/>
      <c r="TPV17" s="377"/>
      <c r="TPW17" s="374"/>
      <c r="TPX17" s="375"/>
      <c r="TPY17" s="376"/>
      <c r="TPZ17" s="377"/>
      <c r="TQA17" s="374"/>
      <c r="TQB17" s="375"/>
      <c r="TQC17" s="376"/>
      <c r="TQD17" s="377"/>
      <c r="TQE17" s="374"/>
      <c r="TQF17" s="375"/>
      <c r="TQG17" s="376"/>
      <c r="TQH17" s="377"/>
      <c r="TQI17" s="374"/>
      <c r="TQJ17" s="375"/>
      <c r="TQK17" s="376"/>
      <c r="TQL17" s="377"/>
      <c r="TQM17" s="374"/>
      <c r="TQN17" s="375"/>
      <c r="TQO17" s="376"/>
      <c r="TQP17" s="377"/>
      <c r="TQQ17" s="374"/>
      <c r="TQR17" s="375"/>
      <c r="TQS17" s="376"/>
      <c r="TQT17" s="377"/>
      <c r="TQU17" s="374"/>
      <c r="TQV17" s="375"/>
      <c r="TQW17" s="376"/>
      <c r="TQX17" s="377"/>
      <c r="TQY17" s="374"/>
      <c r="TQZ17" s="375"/>
      <c r="TRA17" s="376"/>
      <c r="TRB17" s="377"/>
      <c r="TRC17" s="374"/>
      <c r="TRD17" s="375"/>
      <c r="TRE17" s="376"/>
      <c r="TRF17" s="377"/>
      <c r="TRG17" s="374"/>
      <c r="TRH17" s="375"/>
      <c r="TRI17" s="376"/>
      <c r="TRJ17" s="377"/>
      <c r="TRK17" s="374"/>
      <c r="TRL17" s="375"/>
      <c r="TRM17" s="376"/>
      <c r="TRN17" s="377"/>
      <c r="TRO17" s="374"/>
      <c r="TRP17" s="375"/>
      <c r="TRQ17" s="376"/>
      <c r="TRR17" s="377"/>
      <c r="TRS17" s="374"/>
      <c r="TRT17" s="375"/>
      <c r="TRU17" s="376"/>
      <c r="TRV17" s="377"/>
      <c r="TRW17" s="374"/>
      <c r="TRX17" s="375"/>
      <c r="TRY17" s="376"/>
      <c r="TRZ17" s="377"/>
      <c r="TSA17" s="374"/>
      <c r="TSB17" s="375"/>
      <c r="TSC17" s="376"/>
      <c r="TSD17" s="377"/>
      <c r="TSE17" s="374"/>
      <c r="TSF17" s="375"/>
      <c r="TSG17" s="376"/>
      <c r="TSH17" s="377"/>
      <c r="TSI17" s="374"/>
      <c r="TSJ17" s="375"/>
      <c r="TSK17" s="376"/>
      <c r="TSL17" s="377"/>
      <c r="TSM17" s="374"/>
      <c r="TSN17" s="375"/>
      <c r="TSO17" s="376"/>
      <c r="TSP17" s="377"/>
      <c r="TSQ17" s="374"/>
      <c r="TSR17" s="375"/>
      <c r="TSS17" s="376"/>
      <c r="TST17" s="377"/>
      <c r="TSU17" s="374"/>
      <c r="TSV17" s="375"/>
      <c r="TSW17" s="376"/>
      <c r="TSX17" s="377"/>
      <c r="TSY17" s="374"/>
      <c r="TSZ17" s="375"/>
      <c r="TTA17" s="376"/>
      <c r="TTB17" s="377"/>
      <c r="TTC17" s="374"/>
      <c r="TTD17" s="375"/>
      <c r="TTE17" s="376"/>
      <c r="TTF17" s="377"/>
      <c r="TTG17" s="374"/>
      <c r="TTH17" s="375"/>
      <c r="TTI17" s="376"/>
      <c r="TTJ17" s="377"/>
      <c r="TTK17" s="374"/>
      <c r="TTL17" s="375"/>
      <c r="TTM17" s="376"/>
      <c r="TTN17" s="377"/>
      <c r="TTO17" s="374"/>
      <c r="TTP17" s="375"/>
      <c r="TTQ17" s="376"/>
      <c r="TTR17" s="377"/>
      <c r="TTS17" s="374"/>
      <c r="TTT17" s="375"/>
      <c r="TTU17" s="376"/>
      <c r="TTV17" s="377"/>
      <c r="TTW17" s="374"/>
      <c r="TTX17" s="375"/>
      <c r="TTY17" s="376"/>
      <c r="TTZ17" s="377"/>
      <c r="TUA17" s="374"/>
      <c r="TUB17" s="375"/>
      <c r="TUC17" s="376"/>
      <c r="TUD17" s="377"/>
      <c r="TUE17" s="374"/>
      <c r="TUF17" s="375"/>
      <c r="TUG17" s="376"/>
      <c r="TUH17" s="377"/>
      <c r="TUI17" s="374"/>
      <c r="TUJ17" s="375"/>
      <c r="TUK17" s="376"/>
      <c r="TUL17" s="377"/>
      <c r="TUM17" s="374"/>
      <c r="TUN17" s="375"/>
      <c r="TUO17" s="376"/>
      <c r="TUP17" s="377"/>
      <c r="TUQ17" s="374"/>
      <c r="TUR17" s="375"/>
      <c r="TUS17" s="376"/>
      <c r="TUT17" s="377"/>
      <c r="TUU17" s="374"/>
      <c r="TUV17" s="375"/>
      <c r="TUW17" s="376"/>
      <c r="TUX17" s="377"/>
      <c r="TUY17" s="374"/>
      <c r="TUZ17" s="375"/>
      <c r="TVA17" s="376"/>
      <c r="TVB17" s="377"/>
      <c r="TVC17" s="374"/>
      <c r="TVD17" s="375"/>
      <c r="TVE17" s="376"/>
      <c r="TVF17" s="377"/>
      <c r="TVG17" s="374"/>
      <c r="TVH17" s="375"/>
      <c r="TVI17" s="376"/>
      <c r="TVJ17" s="377"/>
      <c r="TVK17" s="374"/>
      <c r="TVL17" s="375"/>
      <c r="TVM17" s="376"/>
      <c r="TVN17" s="377"/>
      <c r="TVO17" s="374"/>
      <c r="TVP17" s="375"/>
      <c r="TVQ17" s="376"/>
      <c r="TVR17" s="377"/>
      <c r="TVS17" s="374"/>
      <c r="TVT17" s="375"/>
      <c r="TVU17" s="376"/>
      <c r="TVV17" s="377"/>
      <c r="TVW17" s="374"/>
      <c r="TVX17" s="375"/>
      <c r="TVY17" s="376"/>
      <c r="TVZ17" s="377"/>
      <c r="TWA17" s="374"/>
      <c r="TWB17" s="375"/>
      <c r="TWC17" s="376"/>
      <c r="TWD17" s="377"/>
      <c r="TWE17" s="374"/>
      <c r="TWF17" s="375"/>
      <c r="TWG17" s="376"/>
      <c r="TWH17" s="377"/>
      <c r="TWI17" s="374"/>
      <c r="TWJ17" s="375"/>
      <c r="TWK17" s="376"/>
      <c r="TWL17" s="377"/>
      <c r="TWM17" s="374"/>
      <c r="TWN17" s="375"/>
      <c r="TWO17" s="376"/>
      <c r="TWP17" s="377"/>
      <c r="TWQ17" s="374"/>
      <c r="TWR17" s="375"/>
      <c r="TWS17" s="376"/>
      <c r="TWT17" s="377"/>
      <c r="TWU17" s="374"/>
      <c r="TWV17" s="375"/>
      <c r="TWW17" s="376"/>
      <c r="TWX17" s="377"/>
      <c r="TWY17" s="374"/>
      <c r="TWZ17" s="375"/>
      <c r="TXA17" s="376"/>
      <c r="TXB17" s="377"/>
      <c r="TXC17" s="374"/>
      <c r="TXD17" s="375"/>
      <c r="TXE17" s="376"/>
      <c r="TXF17" s="377"/>
      <c r="TXG17" s="374"/>
      <c r="TXH17" s="375"/>
      <c r="TXI17" s="376"/>
      <c r="TXJ17" s="377"/>
      <c r="TXK17" s="374"/>
      <c r="TXL17" s="375"/>
      <c r="TXM17" s="376"/>
      <c r="TXN17" s="377"/>
      <c r="TXO17" s="374"/>
      <c r="TXP17" s="375"/>
      <c r="TXQ17" s="376"/>
      <c r="TXR17" s="377"/>
      <c r="TXS17" s="374"/>
      <c r="TXT17" s="375"/>
      <c r="TXU17" s="376"/>
      <c r="TXV17" s="377"/>
      <c r="TXW17" s="374"/>
      <c r="TXX17" s="375"/>
      <c r="TXY17" s="376"/>
      <c r="TXZ17" s="377"/>
      <c r="TYA17" s="374"/>
      <c r="TYB17" s="375"/>
      <c r="TYC17" s="376"/>
      <c r="TYD17" s="377"/>
      <c r="TYE17" s="374"/>
      <c r="TYF17" s="375"/>
      <c r="TYG17" s="376"/>
      <c r="TYH17" s="377"/>
      <c r="TYI17" s="374"/>
      <c r="TYJ17" s="375"/>
      <c r="TYK17" s="376"/>
      <c r="TYL17" s="377"/>
      <c r="TYM17" s="374"/>
      <c r="TYN17" s="375"/>
      <c r="TYO17" s="376"/>
      <c r="TYP17" s="377"/>
      <c r="TYQ17" s="374"/>
      <c r="TYR17" s="375"/>
      <c r="TYS17" s="376"/>
      <c r="TYT17" s="377"/>
      <c r="TYU17" s="374"/>
      <c r="TYV17" s="375"/>
      <c r="TYW17" s="376"/>
      <c r="TYX17" s="377"/>
      <c r="TYY17" s="374"/>
      <c r="TYZ17" s="375"/>
      <c r="TZA17" s="376"/>
      <c r="TZB17" s="377"/>
      <c r="TZC17" s="374"/>
      <c r="TZD17" s="375"/>
      <c r="TZE17" s="376"/>
      <c r="TZF17" s="377"/>
      <c r="TZG17" s="374"/>
      <c r="TZH17" s="375"/>
      <c r="TZI17" s="376"/>
      <c r="TZJ17" s="377"/>
      <c r="TZK17" s="374"/>
      <c r="TZL17" s="375"/>
      <c r="TZM17" s="376"/>
      <c r="TZN17" s="377"/>
      <c r="TZO17" s="374"/>
      <c r="TZP17" s="375"/>
      <c r="TZQ17" s="376"/>
      <c r="TZR17" s="377"/>
      <c r="TZS17" s="374"/>
      <c r="TZT17" s="375"/>
      <c r="TZU17" s="376"/>
      <c r="TZV17" s="377"/>
      <c r="TZW17" s="374"/>
      <c r="TZX17" s="375"/>
      <c r="TZY17" s="376"/>
      <c r="TZZ17" s="377"/>
      <c r="UAA17" s="374"/>
      <c r="UAB17" s="375"/>
      <c r="UAC17" s="376"/>
      <c r="UAD17" s="377"/>
      <c r="UAE17" s="374"/>
      <c r="UAF17" s="375"/>
      <c r="UAG17" s="376"/>
      <c r="UAH17" s="377"/>
      <c r="UAI17" s="374"/>
      <c r="UAJ17" s="375"/>
      <c r="UAK17" s="376"/>
      <c r="UAL17" s="377"/>
      <c r="UAM17" s="374"/>
      <c r="UAN17" s="375"/>
      <c r="UAO17" s="376"/>
      <c r="UAP17" s="377"/>
      <c r="UAQ17" s="374"/>
      <c r="UAR17" s="375"/>
      <c r="UAS17" s="376"/>
      <c r="UAT17" s="377"/>
      <c r="UAU17" s="374"/>
      <c r="UAV17" s="375"/>
      <c r="UAW17" s="376"/>
      <c r="UAX17" s="377"/>
      <c r="UAY17" s="374"/>
      <c r="UAZ17" s="375"/>
      <c r="UBA17" s="376"/>
      <c r="UBB17" s="377"/>
      <c r="UBC17" s="374"/>
      <c r="UBD17" s="375"/>
      <c r="UBE17" s="376"/>
      <c r="UBF17" s="377"/>
      <c r="UBG17" s="374"/>
      <c r="UBH17" s="375"/>
      <c r="UBI17" s="376"/>
      <c r="UBJ17" s="377"/>
      <c r="UBK17" s="374"/>
      <c r="UBL17" s="375"/>
      <c r="UBM17" s="376"/>
      <c r="UBN17" s="377"/>
      <c r="UBO17" s="374"/>
      <c r="UBP17" s="375"/>
      <c r="UBQ17" s="376"/>
      <c r="UBR17" s="377"/>
      <c r="UBS17" s="374"/>
      <c r="UBT17" s="375"/>
      <c r="UBU17" s="376"/>
      <c r="UBV17" s="377"/>
      <c r="UBW17" s="374"/>
      <c r="UBX17" s="375"/>
      <c r="UBY17" s="376"/>
      <c r="UBZ17" s="377"/>
      <c r="UCA17" s="374"/>
      <c r="UCB17" s="375"/>
      <c r="UCC17" s="376"/>
      <c r="UCD17" s="377"/>
      <c r="UCE17" s="374"/>
      <c r="UCF17" s="375"/>
      <c r="UCG17" s="376"/>
      <c r="UCH17" s="377"/>
      <c r="UCI17" s="374"/>
      <c r="UCJ17" s="375"/>
      <c r="UCK17" s="376"/>
      <c r="UCL17" s="377"/>
      <c r="UCM17" s="374"/>
      <c r="UCN17" s="375"/>
      <c r="UCO17" s="376"/>
      <c r="UCP17" s="377"/>
      <c r="UCQ17" s="374"/>
      <c r="UCR17" s="375"/>
      <c r="UCS17" s="376"/>
      <c r="UCT17" s="377"/>
      <c r="UCU17" s="374"/>
      <c r="UCV17" s="375"/>
      <c r="UCW17" s="376"/>
      <c r="UCX17" s="377"/>
      <c r="UCY17" s="374"/>
      <c r="UCZ17" s="375"/>
      <c r="UDA17" s="376"/>
      <c r="UDB17" s="377"/>
      <c r="UDC17" s="374"/>
      <c r="UDD17" s="375"/>
      <c r="UDE17" s="376"/>
      <c r="UDF17" s="377"/>
      <c r="UDG17" s="374"/>
      <c r="UDH17" s="375"/>
      <c r="UDI17" s="376"/>
      <c r="UDJ17" s="377"/>
      <c r="UDK17" s="374"/>
      <c r="UDL17" s="375"/>
      <c r="UDM17" s="376"/>
      <c r="UDN17" s="377"/>
      <c r="UDO17" s="374"/>
      <c r="UDP17" s="375"/>
      <c r="UDQ17" s="376"/>
      <c r="UDR17" s="377"/>
      <c r="UDS17" s="374"/>
      <c r="UDT17" s="375"/>
      <c r="UDU17" s="376"/>
      <c r="UDV17" s="377"/>
      <c r="UDW17" s="374"/>
      <c r="UDX17" s="375"/>
      <c r="UDY17" s="376"/>
      <c r="UDZ17" s="377"/>
      <c r="UEA17" s="374"/>
      <c r="UEB17" s="375"/>
      <c r="UEC17" s="376"/>
      <c r="UED17" s="377"/>
      <c r="UEE17" s="374"/>
      <c r="UEF17" s="375"/>
      <c r="UEG17" s="376"/>
      <c r="UEH17" s="377"/>
      <c r="UEI17" s="374"/>
      <c r="UEJ17" s="375"/>
      <c r="UEK17" s="376"/>
      <c r="UEL17" s="377"/>
      <c r="UEM17" s="374"/>
      <c r="UEN17" s="375"/>
      <c r="UEO17" s="376"/>
      <c r="UEP17" s="377"/>
      <c r="UEQ17" s="374"/>
      <c r="UER17" s="375"/>
      <c r="UES17" s="376"/>
      <c r="UET17" s="377"/>
      <c r="UEU17" s="374"/>
      <c r="UEV17" s="375"/>
      <c r="UEW17" s="376"/>
      <c r="UEX17" s="377"/>
      <c r="UEY17" s="374"/>
      <c r="UEZ17" s="375"/>
      <c r="UFA17" s="376"/>
      <c r="UFB17" s="377"/>
      <c r="UFC17" s="374"/>
      <c r="UFD17" s="375"/>
      <c r="UFE17" s="376"/>
      <c r="UFF17" s="377"/>
      <c r="UFG17" s="374"/>
      <c r="UFH17" s="375"/>
      <c r="UFI17" s="376"/>
      <c r="UFJ17" s="377"/>
      <c r="UFK17" s="374"/>
      <c r="UFL17" s="375"/>
      <c r="UFM17" s="376"/>
      <c r="UFN17" s="377"/>
      <c r="UFO17" s="374"/>
      <c r="UFP17" s="375"/>
      <c r="UFQ17" s="376"/>
      <c r="UFR17" s="377"/>
      <c r="UFS17" s="374"/>
      <c r="UFT17" s="375"/>
      <c r="UFU17" s="376"/>
      <c r="UFV17" s="377"/>
      <c r="UFW17" s="374"/>
      <c r="UFX17" s="375"/>
      <c r="UFY17" s="376"/>
      <c r="UFZ17" s="377"/>
      <c r="UGA17" s="374"/>
      <c r="UGB17" s="375"/>
      <c r="UGC17" s="376"/>
      <c r="UGD17" s="377"/>
      <c r="UGE17" s="374"/>
      <c r="UGF17" s="375"/>
      <c r="UGG17" s="376"/>
      <c r="UGH17" s="377"/>
      <c r="UGI17" s="374"/>
      <c r="UGJ17" s="375"/>
      <c r="UGK17" s="376"/>
      <c r="UGL17" s="377"/>
      <c r="UGM17" s="374"/>
      <c r="UGN17" s="375"/>
      <c r="UGO17" s="376"/>
      <c r="UGP17" s="377"/>
      <c r="UGQ17" s="374"/>
      <c r="UGR17" s="375"/>
      <c r="UGS17" s="376"/>
      <c r="UGT17" s="377"/>
      <c r="UGU17" s="374"/>
      <c r="UGV17" s="375"/>
      <c r="UGW17" s="376"/>
      <c r="UGX17" s="377"/>
      <c r="UGY17" s="374"/>
      <c r="UGZ17" s="375"/>
      <c r="UHA17" s="376"/>
      <c r="UHB17" s="377"/>
      <c r="UHC17" s="374"/>
      <c r="UHD17" s="375"/>
      <c r="UHE17" s="376"/>
      <c r="UHF17" s="377"/>
      <c r="UHG17" s="374"/>
      <c r="UHH17" s="375"/>
      <c r="UHI17" s="376"/>
      <c r="UHJ17" s="377"/>
      <c r="UHK17" s="374"/>
      <c r="UHL17" s="375"/>
      <c r="UHM17" s="376"/>
      <c r="UHN17" s="377"/>
      <c r="UHO17" s="374"/>
      <c r="UHP17" s="375"/>
      <c r="UHQ17" s="376"/>
      <c r="UHR17" s="377"/>
      <c r="UHS17" s="374"/>
      <c r="UHT17" s="375"/>
      <c r="UHU17" s="376"/>
      <c r="UHV17" s="377"/>
      <c r="UHW17" s="374"/>
      <c r="UHX17" s="375"/>
      <c r="UHY17" s="376"/>
      <c r="UHZ17" s="377"/>
      <c r="UIA17" s="374"/>
      <c r="UIB17" s="375"/>
      <c r="UIC17" s="376"/>
      <c r="UID17" s="377"/>
      <c r="UIE17" s="374"/>
      <c r="UIF17" s="375"/>
      <c r="UIG17" s="376"/>
      <c r="UIH17" s="377"/>
      <c r="UII17" s="374"/>
      <c r="UIJ17" s="375"/>
      <c r="UIK17" s="376"/>
      <c r="UIL17" s="377"/>
      <c r="UIM17" s="374"/>
      <c r="UIN17" s="375"/>
      <c r="UIO17" s="376"/>
      <c r="UIP17" s="377"/>
      <c r="UIQ17" s="374"/>
      <c r="UIR17" s="375"/>
      <c r="UIS17" s="376"/>
      <c r="UIT17" s="377"/>
      <c r="UIU17" s="374"/>
      <c r="UIV17" s="375"/>
      <c r="UIW17" s="376"/>
      <c r="UIX17" s="377"/>
      <c r="UIY17" s="374"/>
      <c r="UIZ17" s="375"/>
      <c r="UJA17" s="376"/>
      <c r="UJB17" s="377"/>
      <c r="UJC17" s="374"/>
      <c r="UJD17" s="375"/>
      <c r="UJE17" s="376"/>
      <c r="UJF17" s="377"/>
      <c r="UJG17" s="374"/>
      <c r="UJH17" s="375"/>
      <c r="UJI17" s="376"/>
      <c r="UJJ17" s="377"/>
      <c r="UJK17" s="374"/>
      <c r="UJL17" s="375"/>
      <c r="UJM17" s="376"/>
      <c r="UJN17" s="377"/>
      <c r="UJO17" s="374"/>
      <c r="UJP17" s="375"/>
      <c r="UJQ17" s="376"/>
      <c r="UJR17" s="377"/>
      <c r="UJS17" s="374"/>
      <c r="UJT17" s="375"/>
      <c r="UJU17" s="376"/>
      <c r="UJV17" s="377"/>
      <c r="UJW17" s="374"/>
      <c r="UJX17" s="375"/>
      <c r="UJY17" s="376"/>
      <c r="UJZ17" s="377"/>
      <c r="UKA17" s="374"/>
      <c r="UKB17" s="375"/>
      <c r="UKC17" s="376"/>
      <c r="UKD17" s="377"/>
      <c r="UKE17" s="374"/>
      <c r="UKF17" s="375"/>
      <c r="UKG17" s="376"/>
      <c r="UKH17" s="377"/>
      <c r="UKI17" s="374"/>
      <c r="UKJ17" s="375"/>
      <c r="UKK17" s="376"/>
      <c r="UKL17" s="377"/>
      <c r="UKM17" s="374"/>
      <c r="UKN17" s="375"/>
      <c r="UKO17" s="376"/>
      <c r="UKP17" s="377"/>
      <c r="UKQ17" s="374"/>
      <c r="UKR17" s="375"/>
      <c r="UKS17" s="376"/>
      <c r="UKT17" s="377"/>
      <c r="UKU17" s="374"/>
      <c r="UKV17" s="375"/>
      <c r="UKW17" s="376"/>
      <c r="UKX17" s="377"/>
      <c r="UKY17" s="374"/>
      <c r="UKZ17" s="375"/>
      <c r="ULA17" s="376"/>
      <c r="ULB17" s="377"/>
      <c r="ULC17" s="374"/>
      <c r="ULD17" s="375"/>
      <c r="ULE17" s="376"/>
      <c r="ULF17" s="377"/>
      <c r="ULG17" s="374"/>
      <c r="ULH17" s="375"/>
      <c r="ULI17" s="376"/>
      <c r="ULJ17" s="377"/>
      <c r="ULK17" s="374"/>
      <c r="ULL17" s="375"/>
      <c r="ULM17" s="376"/>
      <c r="ULN17" s="377"/>
      <c r="ULO17" s="374"/>
      <c r="ULP17" s="375"/>
      <c r="ULQ17" s="376"/>
      <c r="ULR17" s="377"/>
      <c r="ULS17" s="374"/>
      <c r="ULT17" s="375"/>
      <c r="ULU17" s="376"/>
      <c r="ULV17" s="377"/>
      <c r="ULW17" s="374"/>
      <c r="ULX17" s="375"/>
      <c r="ULY17" s="376"/>
      <c r="ULZ17" s="377"/>
      <c r="UMA17" s="374"/>
      <c r="UMB17" s="375"/>
      <c r="UMC17" s="376"/>
      <c r="UMD17" s="377"/>
      <c r="UME17" s="374"/>
      <c r="UMF17" s="375"/>
      <c r="UMG17" s="376"/>
      <c r="UMH17" s="377"/>
      <c r="UMI17" s="374"/>
      <c r="UMJ17" s="375"/>
      <c r="UMK17" s="376"/>
      <c r="UML17" s="377"/>
      <c r="UMM17" s="374"/>
      <c r="UMN17" s="375"/>
      <c r="UMO17" s="376"/>
      <c r="UMP17" s="377"/>
      <c r="UMQ17" s="374"/>
      <c r="UMR17" s="375"/>
      <c r="UMS17" s="376"/>
      <c r="UMT17" s="377"/>
      <c r="UMU17" s="374"/>
      <c r="UMV17" s="375"/>
      <c r="UMW17" s="376"/>
      <c r="UMX17" s="377"/>
      <c r="UMY17" s="374"/>
      <c r="UMZ17" s="375"/>
      <c r="UNA17" s="376"/>
      <c r="UNB17" s="377"/>
      <c r="UNC17" s="374"/>
      <c r="UND17" s="375"/>
      <c r="UNE17" s="376"/>
      <c r="UNF17" s="377"/>
      <c r="UNG17" s="374"/>
      <c r="UNH17" s="375"/>
      <c r="UNI17" s="376"/>
      <c r="UNJ17" s="377"/>
      <c r="UNK17" s="374"/>
      <c r="UNL17" s="375"/>
      <c r="UNM17" s="376"/>
      <c r="UNN17" s="377"/>
      <c r="UNO17" s="374"/>
      <c r="UNP17" s="375"/>
      <c r="UNQ17" s="376"/>
      <c r="UNR17" s="377"/>
      <c r="UNS17" s="374"/>
      <c r="UNT17" s="375"/>
      <c r="UNU17" s="376"/>
      <c r="UNV17" s="377"/>
      <c r="UNW17" s="374"/>
      <c r="UNX17" s="375"/>
      <c r="UNY17" s="376"/>
      <c r="UNZ17" s="377"/>
      <c r="UOA17" s="374"/>
      <c r="UOB17" s="375"/>
      <c r="UOC17" s="376"/>
      <c r="UOD17" s="377"/>
      <c r="UOE17" s="374"/>
      <c r="UOF17" s="375"/>
      <c r="UOG17" s="376"/>
      <c r="UOH17" s="377"/>
      <c r="UOI17" s="374"/>
      <c r="UOJ17" s="375"/>
      <c r="UOK17" s="376"/>
      <c r="UOL17" s="377"/>
      <c r="UOM17" s="374"/>
      <c r="UON17" s="375"/>
      <c r="UOO17" s="376"/>
      <c r="UOP17" s="377"/>
      <c r="UOQ17" s="374"/>
      <c r="UOR17" s="375"/>
      <c r="UOS17" s="376"/>
      <c r="UOT17" s="377"/>
      <c r="UOU17" s="374"/>
      <c r="UOV17" s="375"/>
      <c r="UOW17" s="376"/>
      <c r="UOX17" s="377"/>
      <c r="UOY17" s="374"/>
      <c r="UOZ17" s="375"/>
      <c r="UPA17" s="376"/>
      <c r="UPB17" s="377"/>
      <c r="UPC17" s="374"/>
      <c r="UPD17" s="375"/>
      <c r="UPE17" s="376"/>
      <c r="UPF17" s="377"/>
      <c r="UPG17" s="374"/>
      <c r="UPH17" s="375"/>
      <c r="UPI17" s="376"/>
      <c r="UPJ17" s="377"/>
      <c r="UPK17" s="374"/>
      <c r="UPL17" s="375"/>
      <c r="UPM17" s="376"/>
      <c r="UPN17" s="377"/>
      <c r="UPO17" s="374"/>
      <c r="UPP17" s="375"/>
      <c r="UPQ17" s="376"/>
      <c r="UPR17" s="377"/>
      <c r="UPS17" s="374"/>
      <c r="UPT17" s="375"/>
      <c r="UPU17" s="376"/>
      <c r="UPV17" s="377"/>
      <c r="UPW17" s="374"/>
      <c r="UPX17" s="375"/>
      <c r="UPY17" s="376"/>
      <c r="UPZ17" s="377"/>
      <c r="UQA17" s="374"/>
      <c r="UQB17" s="375"/>
      <c r="UQC17" s="376"/>
      <c r="UQD17" s="377"/>
      <c r="UQE17" s="374"/>
      <c r="UQF17" s="375"/>
      <c r="UQG17" s="376"/>
      <c r="UQH17" s="377"/>
      <c r="UQI17" s="374"/>
      <c r="UQJ17" s="375"/>
      <c r="UQK17" s="376"/>
      <c r="UQL17" s="377"/>
      <c r="UQM17" s="374"/>
      <c r="UQN17" s="375"/>
      <c r="UQO17" s="376"/>
      <c r="UQP17" s="377"/>
      <c r="UQQ17" s="374"/>
      <c r="UQR17" s="375"/>
      <c r="UQS17" s="376"/>
      <c r="UQT17" s="377"/>
      <c r="UQU17" s="374"/>
      <c r="UQV17" s="375"/>
      <c r="UQW17" s="376"/>
      <c r="UQX17" s="377"/>
      <c r="UQY17" s="374"/>
      <c r="UQZ17" s="375"/>
      <c r="URA17" s="376"/>
      <c r="URB17" s="377"/>
      <c r="URC17" s="374"/>
      <c r="URD17" s="375"/>
      <c r="URE17" s="376"/>
      <c r="URF17" s="377"/>
      <c r="URG17" s="374"/>
      <c r="URH17" s="375"/>
      <c r="URI17" s="376"/>
      <c r="URJ17" s="377"/>
      <c r="URK17" s="374"/>
      <c r="URL17" s="375"/>
      <c r="URM17" s="376"/>
      <c r="URN17" s="377"/>
      <c r="URO17" s="374"/>
      <c r="URP17" s="375"/>
      <c r="URQ17" s="376"/>
      <c r="URR17" s="377"/>
      <c r="URS17" s="374"/>
      <c r="URT17" s="375"/>
      <c r="URU17" s="376"/>
      <c r="URV17" s="377"/>
      <c r="URW17" s="374"/>
      <c r="URX17" s="375"/>
      <c r="URY17" s="376"/>
      <c r="URZ17" s="377"/>
      <c r="USA17" s="374"/>
      <c r="USB17" s="375"/>
      <c r="USC17" s="376"/>
      <c r="USD17" s="377"/>
      <c r="USE17" s="374"/>
      <c r="USF17" s="375"/>
      <c r="USG17" s="376"/>
      <c r="USH17" s="377"/>
      <c r="USI17" s="374"/>
      <c r="USJ17" s="375"/>
      <c r="USK17" s="376"/>
      <c r="USL17" s="377"/>
      <c r="USM17" s="374"/>
      <c r="USN17" s="375"/>
      <c r="USO17" s="376"/>
      <c r="USP17" s="377"/>
      <c r="USQ17" s="374"/>
      <c r="USR17" s="375"/>
      <c r="USS17" s="376"/>
      <c r="UST17" s="377"/>
      <c r="USU17" s="374"/>
      <c r="USV17" s="375"/>
      <c r="USW17" s="376"/>
      <c r="USX17" s="377"/>
      <c r="USY17" s="374"/>
      <c r="USZ17" s="375"/>
      <c r="UTA17" s="376"/>
      <c r="UTB17" s="377"/>
      <c r="UTC17" s="374"/>
      <c r="UTD17" s="375"/>
      <c r="UTE17" s="376"/>
      <c r="UTF17" s="377"/>
      <c r="UTG17" s="374"/>
      <c r="UTH17" s="375"/>
      <c r="UTI17" s="376"/>
      <c r="UTJ17" s="377"/>
      <c r="UTK17" s="374"/>
      <c r="UTL17" s="375"/>
      <c r="UTM17" s="376"/>
      <c r="UTN17" s="377"/>
      <c r="UTO17" s="374"/>
      <c r="UTP17" s="375"/>
      <c r="UTQ17" s="376"/>
      <c r="UTR17" s="377"/>
      <c r="UTS17" s="374"/>
      <c r="UTT17" s="375"/>
      <c r="UTU17" s="376"/>
      <c r="UTV17" s="377"/>
      <c r="UTW17" s="374"/>
      <c r="UTX17" s="375"/>
      <c r="UTY17" s="376"/>
      <c r="UTZ17" s="377"/>
      <c r="UUA17" s="374"/>
      <c r="UUB17" s="375"/>
      <c r="UUC17" s="376"/>
      <c r="UUD17" s="377"/>
      <c r="UUE17" s="374"/>
      <c r="UUF17" s="375"/>
      <c r="UUG17" s="376"/>
      <c r="UUH17" s="377"/>
      <c r="UUI17" s="374"/>
      <c r="UUJ17" s="375"/>
      <c r="UUK17" s="376"/>
      <c r="UUL17" s="377"/>
      <c r="UUM17" s="374"/>
      <c r="UUN17" s="375"/>
      <c r="UUO17" s="376"/>
      <c r="UUP17" s="377"/>
      <c r="UUQ17" s="374"/>
      <c r="UUR17" s="375"/>
      <c r="UUS17" s="376"/>
      <c r="UUT17" s="377"/>
      <c r="UUU17" s="374"/>
      <c r="UUV17" s="375"/>
      <c r="UUW17" s="376"/>
      <c r="UUX17" s="377"/>
      <c r="UUY17" s="374"/>
      <c r="UUZ17" s="375"/>
      <c r="UVA17" s="376"/>
      <c r="UVB17" s="377"/>
      <c r="UVC17" s="374"/>
      <c r="UVD17" s="375"/>
      <c r="UVE17" s="376"/>
      <c r="UVF17" s="377"/>
      <c r="UVG17" s="374"/>
      <c r="UVH17" s="375"/>
      <c r="UVI17" s="376"/>
      <c r="UVJ17" s="377"/>
      <c r="UVK17" s="374"/>
      <c r="UVL17" s="375"/>
      <c r="UVM17" s="376"/>
      <c r="UVN17" s="377"/>
      <c r="UVO17" s="374"/>
      <c r="UVP17" s="375"/>
      <c r="UVQ17" s="376"/>
      <c r="UVR17" s="377"/>
      <c r="UVS17" s="374"/>
      <c r="UVT17" s="375"/>
      <c r="UVU17" s="376"/>
      <c r="UVV17" s="377"/>
      <c r="UVW17" s="374"/>
      <c r="UVX17" s="375"/>
      <c r="UVY17" s="376"/>
      <c r="UVZ17" s="377"/>
      <c r="UWA17" s="374"/>
      <c r="UWB17" s="375"/>
      <c r="UWC17" s="376"/>
      <c r="UWD17" s="377"/>
      <c r="UWE17" s="374"/>
      <c r="UWF17" s="375"/>
      <c r="UWG17" s="376"/>
      <c r="UWH17" s="377"/>
      <c r="UWI17" s="374"/>
      <c r="UWJ17" s="375"/>
      <c r="UWK17" s="376"/>
      <c r="UWL17" s="377"/>
      <c r="UWM17" s="374"/>
      <c r="UWN17" s="375"/>
      <c r="UWO17" s="376"/>
      <c r="UWP17" s="377"/>
      <c r="UWQ17" s="374"/>
      <c r="UWR17" s="375"/>
      <c r="UWS17" s="376"/>
      <c r="UWT17" s="377"/>
      <c r="UWU17" s="374"/>
      <c r="UWV17" s="375"/>
      <c r="UWW17" s="376"/>
      <c r="UWX17" s="377"/>
      <c r="UWY17" s="374"/>
      <c r="UWZ17" s="375"/>
      <c r="UXA17" s="376"/>
      <c r="UXB17" s="377"/>
      <c r="UXC17" s="374"/>
      <c r="UXD17" s="375"/>
      <c r="UXE17" s="376"/>
      <c r="UXF17" s="377"/>
      <c r="UXG17" s="374"/>
      <c r="UXH17" s="375"/>
      <c r="UXI17" s="376"/>
      <c r="UXJ17" s="377"/>
      <c r="UXK17" s="374"/>
      <c r="UXL17" s="375"/>
      <c r="UXM17" s="376"/>
      <c r="UXN17" s="377"/>
      <c r="UXO17" s="374"/>
      <c r="UXP17" s="375"/>
      <c r="UXQ17" s="376"/>
      <c r="UXR17" s="377"/>
      <c r="UXS17" s="374"/>
      <c r="UXT17" s="375"/>
      <c r="UXU17" s="376"/>
      <c r="UXV17" s="377"/>
      <c r="UXW17" s="374"/>
      <c r="UXX17" s="375"/>
      <c r="UXY17" s="376"/>
      <c r="UXZ17" s="377"/>
      <c r="UYA17" s="374"/>
      <c r="UYB17" s="375"/>
      <c r="UYC17" s="376"/>
      <c r="UYD17" s="377"/>
      <c r="UYE17" s="374"/>
      <c r="UYF17" s="375"/>
      <c r="UYG17" s="376"/>
      <c r="UYH17" s="377"/>
      <c r="UYI17" s="374"/>
      <c r="UYJ17" s="375"/>
      <c r="UYK17" s="376"/>
      <c r="UYL17" s="377"/>
      <c r="UYM17" s="374"/>
      <c r="UYN17" s="375"/>
      <c r="UYO17" s="376"/>
      <c r="UYP17" s="377"/>
      <c r="UYQ17" s="374"/>
      <c r="UYR17" s="375"/>
      <c r="UYS17" s="376"/>
      <c r="UYT17" s="377"/>
      <c r="UYU17" s="374"/>
      <c r="UYV17" s="375"/>
      <c r="UYW17" s="376"/>
      <c r="UYX17" s="377"/>
      <c r="UYY17" s="374"/>
      <c r="UYZ17" s="375"/>
      <c r="UZA17" s="376"/>
      <c r="UZB17" s="377"/>
      <c r="UZC17" s="374"/>
      <c r="UZD17" s="375"/>
      <c r="UZE17" s="376"/>
      <c r="UZF17" s="377"/>
      <c r="UZG17" s="374"/>
      <c r="UZH17" s="375"/>
      <c r="UZI17" s="376"/>
      <c r="UZJ17" s="377"/>
      <c r="UZK17" s="374"/>
      <c r="UZL17" s="375"/>
      <c r="UZM17" s="376"/>
      <c r="UZN17" s="377"/>
      <c r="UZO17" s="374"/>
      <c r="UZP17" s="375"/>
      <c r="UZQ17" s="376"/>
      <c r="UZR17" s="377"/>
      <c r="UZS17" s="374"/>
      <c r="UZT17" s="375"/>
      <c r="UZU17" s="376"/>
      <c r="UZV17" s="377"/>
      <c r="UZW17" s="374"/>
      <c r="UZX17" s="375"/>
      <c r="UZY17" s="376"/>
      <c r="UZZ17" s="377"/>
      <c r="VAA17" s="374"/>
      <c r="VAB17" s="375"/>
      <c r="VAC17" s="376"/>
      <c r="VAD17" s="377"/>
      <c r="VAE17" s="374"/>
      <c r="VAF17" s="375"/>
      <c r="VAG17" s="376"/>
      <c r="VAH17" s="377"/>
      <c r="VAI17" s="374"/>
      <c r="VAJ17" s="375"/>
      <c r="VAK17" s="376"/>
      <c r="VAL17" s="377"/>
      <c r="VAM17" s="374"/>
      <c r="VAN17" s="375"/>
      <c r="VAO17" s="376"/>
      <c r="VAP17" s="377"/>
      <c r="VAQ17" s="374"/>
      <c r="VAR17" s="375"/>
      <c r="VAS17" s="376"/>
      <c r="VAT17" s="377"/>
      <c r="VAU17" s="374"/>
      <c r="VAV17" s="375"/>
      <c r="VAW17" s="376"/>
      <c r="VAX17" s="377"/>
      <c r="VAY17" s="374"/>
      <c r="VAZ17" s="375"/>
      <c r="VBA17" s="376"/>
      <c r="VBB17" s="377"/>
      <c r="VBC17" s="374"/>
      <c r="VBD17" s="375"/>
      <c r="VBE17" s="376"/>
      <c r="VBF17" s="377"/>
      <c r="VBG17" s="374"/>
      <c r="VBH17" s="375"/>
      <c r="VBI17" s="376"/>
      <c r="VBJ17" s="377"/>
      <c r="VBK17" s="374"/>
      <c r="VBL17" s="375"/>
      <c r="VBM17" s="376"/>
      <c r="VBN17" s="377"/>
      <c r="VBO17" s="374"/>
      <c r="VBP17" s="375"/>
      <c r="VBQ17" s="376"/>
      <c r="VBR17" s="377"/>
      <c r="VBS17" s="374"/>
      <c r="VBT17" s="375"/>
      <c r="VBU17" s="376"/>
      <c r="VBV17" s="377"/>
      <c r="VBW17" s="374"/>
      <c r="VBX17" s="375"/>
      <c r="VBY17" s="376"/>
      <c r="VBZ17" s="377"/>
      <c r="VCA17" s="374"/>
      <c r="VCB17" s="375"/>
      <c r="VCC17" s="376"/>
      <c r="VCD17" s="377"/>
      <c r="VCE17" s="374"/>
      <c r="VCF17" s="375"/>
      <c r="VCG17" s="376"/>
      <c r="VCH17" s="377"/>
      <c r="VCI17" s="374"/>
      <c r="VCJ17" s="375"/>
      <c r="VCK17" s="376"/>
      <c r="VCL17" s="377"/>
      <c r="VCM17" s="374"/>
      <c r="VCN17" s="375"/>
      <c r="VCO17" s="376"/>
      <c r="VCP17" s="377"/>
      <c r="VCQ17" s="374"/>
      <c r="VCR17" s="375"/>
      <c r="VCS17" s="376"/>
      <c r="VCT17" s="377"/>
      <c r="VCU17" s="374"/>
      <c r="VCV17" s="375"/>
      <c r="VCW17" s="376"/>
      <c r="VCX17" s="377"/>
      <c r="VCY17" s="374"/>
      <c r="VCZ17" s="375"/>
      <c r="VDA17" s="376"/>
      <c r="VDB17" s="377"/>
      <c r="VDC17" s="374"/>
      <c r="VDD17" s="375"/>
      <c r="VDE17" s="376"/>
      <c r="VDF17" s="377"/>
      <c r="VDG17" s="374"/>
      <c r="VDH17" s="375"/>
      <c r="VDI17" s="376"/>
      <c r="VDJ17" s="377"/>
      <c r="VDK17" s="374"/>
      <c r="VDL17" s="375"/>
      <c r="VDM17" s="376"/>
      <c r="VDN17" s="377"/>
      <c r="VDO17" s="374"/>
      <c r="VDP17" s="375"/>
      <c r="VDQ17" s="376"/>
      <c r="VDR17" s="377"/>
      <c r="VDS17" s="374"/>
      <c r="VDT17" s="375"/>
      <c r="VDU17" s="376"/>
      <c r="VDV17" s="377"/>
      <c r="VDW17" s="374"/>
      <c r="VDX17" s="375"/>
      <c r="VDY17" s="376"/>
      <c r="VDZ17" s="377"/>
      <c r="VEA17" s="374"/>
      <c r="VEB17" s="375"/>
      <c r="VEC17" s="376"/>
      <c r="VED17" s="377"/>
      <c r="VEE17" s="374"/>
      <c r="VEF17" s="375"/>
      <c r="VEG17" s="376"/>
      <c r="VEH17" s="377"/>
      <c r="VEI17" s="374"/>
      <c r="VEJ17" s="375"/>
      <c r="VEK17" s="376"/>
      <c r="VEL17" s="377"/>
      <c r="VEM17" s="374"/>
      <c r="VEN17" s="375"/>
      <c r="VEO17" s="376"/>
      <c r="VEP17" s="377"/>
      <c r="VEQ17" s="374"/>
      <c r="VER17" s="375"/>
      <c r="VES17" s="376"/>
      <c r="VET17" s="377"/>
      <c r="VEU17" s="374"/>
      <c r="VEV17" s="375"/>
      <c r="VEW17" s="376"/>
      <c r="VEX17" s="377"/>
      <c r="VEY17" s="374"/>
      <c r="VEZ17" s="375"/>
      <c r="VFA17" s="376"/>
      <c r="VFB17" s="377"/>
      <c r="VFC17" s="374"/>
      <c r="VFD17" s="375"/>
      <c r="VFE17" s="376"/>
      <c r="VFF17" s="377"/>
      <c r="VFG17" s="374"/>
      <c r="VFH17" s="375"/>
      <c r="VFI17" s="376"/>
      <c r="VFJ17" s="377"/>
      <c r="VFK17" s="374"/>
      <c r="VFL17" s="375"/>
      <c r="VFM17" s="376"/>
      <c r="VFN17" s="377"/>
      <c r="VFO17" s="374"/>
      <c r="VFP17" s="375"/>
      <c r="VFQ17" s="376"/>
      <c r="VFR17" s="377"/>
      <c r="VFS17" s="374"/>
      <c r="VFT17" s="375"/>
      <c r="VFU17" s="376"/>
      <c r="VFV17" s="377"/>
      <c r="VFW17" s="374"/>
      <c r="VFX17" s="375"/>
      <c r="VFY17" s="376"/>
      <c r="VFZ17" s="377"/>
      <c r="VGA17" s="374"/>
      <c r="VGB17" s="375"/>
      <c r="VGC17" s="376"/>
      <c r="VGD17" s="377"/>
      <c r="VGE17" s="374"/>
      <c r="VGF17" s="375"/>
      <c r="VGG17" s="376"/>
      <c r="VGH17" s="377"/>
      <c r="VGI17" s="374"/>
      <c r="VGJ17" s="375"/>
      <c r="VGK17" s="376"/>
      <c r="VGL17" s="377"/>
      <c r="VGM17" s="374"/>
      <c r="VGN17" s="375"/>
      <c r="VGO17" s="376"/>
      <c r="VGP17" s="377"/>
      <c r="VGQ17" s="374"/>
      <c r="VGR17" s="375"/>
      <c r="VGS17" s="376"/>
      <c r="VGT17" s="377"/>
      <c r="VGU17" s="374"/>
      <c r="VGV17" s="375"/>
      <c r="VGW17" s="376"/>
      <c r="VGX17" s="377"/>
      <c r="VGY17" s="374"/>
      <c r="VGZ17" s="375"/>
      <c r="VHA17" s="376"/>
      <c r="VHB17" s="377"/>
      <c r="VHC17" s="374"/>
      <c r="VHD17" s="375"/>
      <c r="VHE17" s="376"/>
      <c r="VHF17" s="377"/>
      <c r="VHG17" s="374"/>
      <c r="VHH17" s="375"/>
      <c r="VHI17" s="376"/>
      <c r="VHJ17" s="377"/>
      <c r="VHK17" s="374"/>
      <c r="VHL17" s="375"/>
      <c r="VHM17" s="376"/>
      <c r="VHN17" s="377"/>
      <c r="VHO17" s="374"/>
      <c r="VHP17" s="375"/>
      <c r="VHQ17" s="376"/>
      <c r="VHR17" s="377"/>
      <c r="VHS17" s="374"/>
      <c r="VHT17" s="375"/>
      <c r="VHU17" s="376"/>
      <c r="VHV17" s="377"/>
      <c r="VHW17" s="374"/>
      <c r="VHX17" s="375"/>
      <c r="VHY17" s="376"/>
      <c r="VHZ17" s="377"/>
      <c r="VIA17" s="374"/>
      <c r="VIB17" s="375"/>
      <c r="VIC17" s="376"/>
      <c r="VID17" s="377"/>
      <c r="VIE17" s="374"/>
      <c r="VIF17" s="375"/>
      <c r="VIG17" s="376"/>
      <c r="VIH17" s="377"/>
      <c r="VII17" s="374"/>
      <c r="VIJ17" s="375"/>
      <c r="VIK17" s="376"/>
      <c r="VIL17" s="377"/>
      <c r="VIM17" s="374"/>
      <c r="VIN17" s="375"/>
      <c r="VIO17" s="376"/>
      <c r="VIP17" s="377"/>
      <c r="VIQ17" s="374"/>
      <c r="VIR17" s="375"/>
      <c r="VIS17" s="376"/>
      <c r="VIT17" s="377"/>
      <c r="VIU17" s="374"/>
      <c r="VIV17" s="375"/>
      <c r="VIW17" s="376"/>
      <c r="VIX17" s="377"/>
      <c r="VIY17" s="374"/>
      <c r="VIZ17" s="375"/>
      <c r="VJA17" s="376"/>
      <c r="VJB17" s="377"/>
      <c r="VJC17" s="374"/>
      <c r="VJD17" s="375"/>
      <c r="VJE17" s="376"/>
      <c r="VJF17" s="377"/>
      <c r="VJG17" s="374"/>
      <c r="VJH17" s="375"/>
      <c r="VJI17" s="376"/>
      <c r="VJJ17" s="377"/>
      <c r="VJK17" s="374"/>
      <c r="VJL17" s="375"/>
      <c r="VJM17" s="376"/>
      <c r="VJN17" s="377"/>
      <c r="VJO17" s="374"/>
      <c r="VJP17" s="375"/>
      <c r="VJQ17" s="376"/>
      <c r="VJR17" s="377"/>
      <c r="VJS17" s="374"/>
      <c r="VJT17" s="375"/>
      <c r="VJU17" s="376"/>
      <c r="VJV17" s="377"/>
      <c r="VJW17" s="374"/>
      <c r="VJX17" s="375"/>
      <c r="VJY17" s="376"/>
      <c r="VJZ17" s="377"/>
      <c r="VKA17" s="374"/>
      <c r="VKB17" s="375"/>
      <c r="VKC17" s="376"/>
      <c r="VKD17" s="377"/>
      <c r="VKE17" s="374"/>
      <c r="VKF17" s="375"/>
      <c r="VKG17" s="376"/>
      <c r="VKH17" s="377"/>
      <c r="VKI17" s="374"/>
      <c r="VKJ17" s="375"/>
      <c r="VKK17" s="376"/>
      <c r="VKL17" s="377"/>
      <c r="VKM17" s="374"/>
      <c r="VKN17" s="375"/>
      <c r="VKO17" s="376"/>
      <c r="VKP17" s="377"/>
      <c r="VKQ17" s="374"/>
      <c r="VKR17" s="375"/>
      <c r="VKS17" s="376"/>
      <c r="VKT17" s="377"/>
      <c r="VKU17" s="374"/>
      <c r="VKV17" s="375"/>
      <c r="VKW17" s="376"/>
      <c r="VKX17" s="377"/>
      <c r="VKY17" s="374"/>
      <c r="VKZ17" s="375"/>
      <c r="VLA17" s="376"/>
      <c r="VLB17" s="377"/>
      <c r="VLC17" s="374"/>
      <c r="VLD17" s="375"/>
      <c r="VLE17" s="376"/>
      <c r="VLF17" s="377"/>
      <c r="VLG17" s="374"/>
      <c r="VLH17" s="375"/>
      <c r="VLI17" s="376"/>
      <c r="VLJ17" s="377"/>
      <c r="VLK17" s="374"/>
      <c r="VLL17" s="375"/>
      <c r="VLM17" s="376"/>
      <c r="VLN17" s="377"/>
      <c r="VLO17" s="374"/>
      <c r="VLP17" s="375"/>
      <c r="VLQ17" s="376"/>
      <c r="VLR17" s="377"/>
      <c r="VLS17" s="374"/>
      <c r="VLT17" s="375"/>
      <c r="VLU17" s="376"/>
      <c r="VLV17" s="377"/>
      <c r="VLW17" s="374"/>
      <c r="VLX17" s="375"/>
      <c r="VLY17" s="376"/>
      <c r="VLZ17" s="377"/>
      <c r="VMA17" s="374"/>
      <c r="VMB17" s="375"/>
      <c r="VMC17" s="376"/>
      <c r="VMD17" s="377"/>
      <c r="VME17" s="374"/>
      <c r="VMF17" s="375"/>
      <c r="VMG17" s="376"/>
      <c r="VMH17" s="377"/>
      <c r="VMI17" s="374"/>
      <c r="VMJ17" s="375"/>
      <c r="VMK17" s="376"/>
      <c r="VML17" s="377"/>
      <c r="VMM17" s="374"/>
      <c r="VMN17" s="375"/>
      <c r="VMO17" s="376"/>
      <c r="VMP17" s="377"/>
      <c r="VMQ17" s="374"/>
      <c r="VMR17" s="375"/>
      <c r="VMS17" s="376"/>
      <c r="VMT17" s="377"/>
      <c r="VMU17" s="374"/>
      <c r="VMV17" s="375"/>
      <c r="VMW17" s="376"/>
      <c r="VMX17" s="377"/>
      <c r="VMY17" s="374"/>
      <c r="VMZ17" s="375"/>
      <c r="VNA17" s="376"/>
      <c r="VNB17" s="377"/>
      <c r="VNC17" s="374"/>
      <c r="VND17" s="375"/>
      <c r="VNE17" s="376"/>
      <c r="VNF17" s="377"/>
      <c r="VNG17" s="374"/>
      <c r="VNH17" s="375"/>
      <c r="VNI17" s="376"/>
      <c r="VNJ17" s="377"/>
      <c r="VNK17" s="374"/>
      <c r="VNL17" s="375"/>
      <c r="VNM17" s="376"/>
      <c r="VNN17" s="377"/>
      <c r="VNO17" s="374"/>
      <c r="VNP17" s="375"/>
      <c r="VNQ17" s="376"/>
      <c r="VNR17" s="377"/>
      <c r="VNS17" s="374"/>
      <c r="VNT17" s="375"/>
      <c r="VNU17" s="376"/>
      <c r="VNV17" s="377"/>
      <c r="VNW17" s="374"/>
      <c r="VNX17" s="375"/>
      <c r="VNY17" s="376"/>
      <c r="VNZ17" s="377"/>
      <c r="VOA17" s="374"/>
      <c r="VOB17" s="375"/>
      <c r="VOC17" s="376"/>
      <c r="VOD17" s="377"/>
      <c r="VOE17" s="374"/>
      <c r="VOF17" s="375"/>
      <c r="VOG17" s="376"/>
      <c r="VOH17" s="377"/>
      <c r="VOI17" s="374"/>
      <c r="VOJ17" s="375"/>
      <c r="VOK17" s="376"/>
      <c r="VOL17" s="377"/>
      <c r="VOM17" s="374"/>
      <c r="VON17" s="375"/>
      <c r="VOO17" s="376"/>
      <c r="VOP17" s="377"/>
      <c r="VOQ17" s="374"/>
      <c r="VOR17" s="375"/>
      <c r="VOS17" s="376"/>
      <c r="VOT17" s="377"/>
      <c r="VOU17" s="374"/>
      <c r="VOV17" s="375"/>
      <c r="VOW17" s="376"/>
      <c r="VOX17" s="377"/>
      <c r="VOY17" s="374"/>
      <c r="VOZ17" s="375"/>
      <c r="VPA17" s="376"/>
      <c r="VPB17" s="377"/>
      <c r="VPC17" s="374"/>
      <c r="VPD17" s="375"/>
      <c r="VPE17" s="376"/>
      <c r="VPF17" s="377"/>
      <c r="VPG17" s="374"/>
      <c r="VPH17" s="375"/>
      <c r="VPI17" s="376"/>
      <c r="VPJ17" s="377"/>
      <c r="VPK17" s="374"/>
      <c r="VPL17" s="375"/>
      <c r="VPM17" s="376"/>
      <c r="VPN17" s="377"/>
      <c r="VPO17" s="374"/>
      <c r="VPP17" s="375"/>
      <c r="VPQ17" s="376"/>
      <c r="VPR17" s="377"/>
      <c r="VPS17" s="374"/>
      <c r="VPT17" s="375"/>
      <c r="VPU17" s="376"/>
      <c r="VPV17" s="377"/>
      <c r="VPW17" s="374"/>
      <c r="VPX17" s="375"/>
      <c r="VPY17" s="376"/>
      <c r="VPZ17" s="377"/>
      <c r="VQA17" s="374"/>
      <c r="VQB17" s="375"/>
      <c r="VQC17" s="376"/>
      <c r="VQD17" s="377"/>
      <c r="VQE17" s="374"/>
      <c r="VQF17" s="375"/>
      <c r="VQG17" s="376"/>
      <c r="VQH17" s="377"/>
      <c r="VQI17" s="374"/>
      <c r="VQJ17" s="375"/>
      <c r="VQK17" s="376"/>
      <c r="VQL17" s="377"/>
      <c r="VQM17" s="374"/>
      <c r="VQN17" s="375"/>
      <c r="VQO17" s="376"/>
      <c r="VQP17" s="377"/>
      <c r="VQQ17" s="374"/>
      <c r="VQR17" s="375"/>
      <c r="VQS17" s="376"/>
      <c r="VQT17" s="377"/>
      <c r="VQU17" s="374"/>
      <c r="VQV17" s="375"/>
      <c r="VQW17" s="376"/>
      <c r="VQX17" s="377"/>
      <c r="VQY17" s="374"/>
      <c r="VQZ17" s="375"/>
      <c r="VRA17" s="376"/>
      <c r="VRB17" s="377"/>
      <c r="VRC17" s="374"/>
      <c r="VRD17" s="375"/>
      <c r="VRE17" s="376"/>
      <c r="VRF17" s="377"/>
      <c r="VRG17" s="374"/>
      <c r="VRH17" s="375"/>
      <c r="VRI17" s="376"/>
      <c r="VRJ17" s="377"/>
      <c r="VRK17" s="374"/>
      <c r="VRL17" s="375"/>
      <c r="VRM17" s="376"/>
      <c r="VRN17" s="377"/>
      <c r="VRO17" s="374"/>
      <c r="VRP17" s="375"/>
      <c r="VRQ17" s="376"/>
      <c r="VRR17" s="377"/>
      <c r="VRS17" s="374"/>
      <c r="VRT17" s="375"/>
      <c r="VRU17" s="376"/>
      <c r="VRV17" s="377"/>
      <c r="VRW17" s="374"/>
      <c r="VRX17" s="375"/>
      <c r="VRY17" s="376"/>
      <c r="VRZ17" s="377"/>
      <c r="VSA17" s="374"/>
      <c r="VSB17" s="375"/>
      <c r="VSC17" s="376"/>
      <c r="VSD17" s="377"/>
      <c r="VSE17" s="374"/>
      <c r="VSF17" s="375"/>
      <c r="VSG17" s="376"/>
      <c r="VSH17" s="377"/>
      <c r="VSI17" s="374"/>
      <c r="VSJ17" s="375"/>
      <c r="VSK17" s="376"/>
      <c r="VSL17" s="377"/>
      <c r="VSM17" s="374"/>
      <c r="VSN17" s="375"/>
      <c r="VSO17" s="376"/>
      <c r="VSP17" s="377"/>
      <c r="VSQ17" s="374"/>
      <c r="VSR17" s="375"/>
      <c r="VSS17" s="376"/>
      <c r="VST17" s="377"/>
      <c r="VSU17" s="374"/>
      <c r="VSV17" s="375"/>
      <c r="VSW17" s="376"/>
      <c r="VSX17" s="377"/>
      <c r="VSY17" s="374"/>
      <c r="VSZ17" s="375"/>
      <c r="VTA17" s="376"/>
      <c r="VTB17" s="377"/>
      <c r="VTC17" s="374"/>
      <c r="VTD17" s="375"/>
      <c r="VTE17" s="376"/>
      <c r="VTF17" s="377"/>
      <c r="VTG17" s="374"/>
      <c r="VTH17" s="375"/>
      <c r="VTI17" s="376"/>
      <c r="VTJ17" s="377"/>
      <c r="VTK17" s="374"/>
      <c r="VTL17" s="375"/>
      <c r="VTM17" s="376"/>
      <c r="VTN17" s="377"/>
      <c r="VTO17" s="374"/>
      <c r="VTP17" s="375"/>
      <c r="VTQ17" s="376"/>
      <c r="VTR17" s="377"/>
      <c r="VTS17" s="374"/>
      <c r="VTT17" s="375"/>
      <c r="VTU17" s="376"/>
      <c r="VTV17" s="377"/>
      <c r="VTW17" s="374"/>
      <c r="VTX17" s="375"/>
      <c r="VTY17" s="376"/>
      <c r="VTZ17" s="377"/>
      <c r="VUA17" s="374"/>
      <c r="VUB17" s="375"/>
      <c r="VUC17" s="376"/>
      <c r="VUD17" s="377"/>
      <c r="VUE17" s="374"/>
      <c r="VUF17" s="375"/>
      <c r="VUG17" s="376"/>
      <c r="VUH17" s="377"/>
      <c r="VUI17" s="374"/>
      <c r="VUJ17" s="375"/>
      <c r="VUK17" s="376"/>
      <c r="VUL17" s="377"/>
      <c r="VUM17" s="374"/>
      <c r="VUN17" s="375"/>
      <c r="VUO17" s="376"/>
      <c r="VUP17" s="377"/>
      <c r="VUQ17" s="374"/>
      <c r="VUR17" s="375"/>
      <c r="VUS17" s="376"/>
      <c r="VUT17" s="377"/>
      <c r="VUU17" s="374"/>
      <c r="VUV17" s="375"/>
      <c r="VUW17" s="376"/>
      <c r="VUX17" s="377"/>
      <c r="VUY17" s="374"/>
      <c r="VUZ17" s="375"/>
      <c r="VVA17" s="376"/>
      <c r="VVB17" s="377"/>
      <c r="VVC17" s="374"/>
      <c r="VVD17" s="375"/>
      <c r="VVE17" s="376"/>
      <c r="VVF17" s="377"/>
      <c r="VVG17" s="374"/>
      <c r="VVH17" s="375"/>
      <c r="VVI17" s="376"/>
      <c r="VVJ17" s="377"/>
      <c r="VVK17" s="374"/>
      <c r="VVL17" s="375"/>
      <c r="VVM17" s="376"/>
      <c r="VVN17" s="377"/>
      <c r="VVO17" s="374"/>
      <c r="VVP17" s="375"/>
      <c r="VVQ17" s="376"/>
      <c r="VVR17" s="377"/>
      <c r="VVS17" s="374"/>
      <c r="VVT17" s="375"/>
      <c r="VVU17" s="376"/>
      <c r="VVV17" s="377"/>
      <c r="VVW17" s="374"/>
      <c r="VVX17" s="375"/>
      <c r="VVY17" s="376"/>
      <c r="VVZ17" s="377"/>
      <c r="VWA17" s="374"/>
      <c r="VWB17" s="375"/>
      <c r="VWC17" s="376"/>
      <c r="VWD17" s="377"/>
      <c r="VWE17" s="374"/>
      <c r="VWF17" s="375"/>
      <c r="VWG17" s="376"/>
      <c r="VWH17" s="377"/>
      <c r="VWI17" s="374"/>
      <c r="VWJ17" s="375"/>
      <c r="VWK17" s="376"/>
      <c r="VWL17" s="377"/>
      <c r="VWM17" s="374"/>
      <c r="VWN17" s="375"/>
      <c r="VWO17" s="376"/>
      <c r="VWP17" s="377"/>
      <c r="VWQ17" s="374"/>
      <c r="VWR17" s="375"/>
      <c r="VWS17" s="376"/>
      <c r="VWT17" s="377"/>
      <c r="VWU17" s="374"/>
      <c r="VWV17" s="375"/>
      <c r="VWW17" s="376"/>
      <c r="VWX17" s="377"/>
      <c r="VWY17" s="374"/>
      <c r="VWZ17" s="375"/>
      <c r="VXA17" s="376"/>
      <c r="VXB17" s="377"/>
      <c r="VXC17" s="374"/>
      <c r="VXD17" s="375"/>
      <c r="VXE17" s="376"/>
      <c r="VXF17" s="377"/>
      <c r="VXG17" s="374"/>
      <c r="VXH17" s="375"/>
      <c r="VXI17" s="376"/>
      <c r="VXJ17" s="377"/>
      <c r="VXK17" s="374"/>
      <c r="VXL17" s="375"/>
      <c r="VXM17" s="376"/>
      <c r="VXN17" s="377"/>
      <c r="VXO17" s="374"/>
      <c r="VXP17" s="375"/>
      <c r="VXQ17" s="376"/>
      <c r="VXR17" s="377"/>
      <c r="VXS17" s="374"/>
      <c r="VXT17" s="375"/>
      <c r="VXU17" s="376"/>
      <c r="VXV17" s="377"/>
      <c r="VXW17" s="374"/>
      <c r="VXX17" s="375"/>
      <c r="VXY17" s="376"/>
      <c r="VXZ17" s="377"/>
      <c r="VYA17" s="374"/>
      <c r="VYB17" s="375"/>
      <c r="VYC17" s="376"/>
      <c r="VYD17" s="377"/>
      <c r="VYE17" s="374"/>
      <c r="VYF17" s="375"/>
      <c r="VYG17" s="376"/>
      <c r="VYH17" s="377"/>
      <c r="VYI17" s="374"/>
      <c r="VYJ17" s="375"/>
      <c r="VYK17" s="376"/>
      <c r="VYL17" s="377"/>
      <c r="VYM17" s="374"/>
      <c r="VYN17" s="375"/>
      <c r="VYO17" s="376"/>
      <c r="VYP17" s="377"/>
      <c r="VYQ17" s="374"/>
      <c r="VYR17" s="375"/>
      <c r="VYS17" s="376"/>
      <c r="VYT17" s="377"/>
      <c r="VYU17" s="374"/>
      <c r="VYV17" s="375"/>
      <c r="VYW17" s="376"/>
      <c r="VYX17" s="377"/>
      <c r="VYY17" s="374"/>
      <c r="VYZ17" s="375"/>
      <c r="VZA17" s="376"/>
      <c r="VZB17" s="377"/>
      <c r="VZC17" s="374"/>
      <c r="VZD17" s="375"/>
      <c r="VZE17" s="376"/>
      <c r="VZF17" s="377"/>
      <c r="VZG17" s="374"/>
      <c r="VZH17" s="375"/>
      <c r="VZI17" s="376"/>
      <c r="VZJ17" s="377"/>
      <c r="VZK17" s="374"/>
      <c r="VZL17" s="375"/>
      <c r="VZM17" s="376"/>
      <c r="VZN17" s="377"/>
      <c r="VZO17" s="374"/>
      <c r="VZP17" s="375"/>
      <c r="VZQ17" s="376"/>
      <c r="VZR17" s="377"/>
      <c r="VZS17" s="374"/>
      <c r="VZT17" s="375"/>
      <c r="VZU17" s="376"/>
      <c r="VZV17" s="377"/>
      <c r="VZW17" s="374"/>
      <c r="VZX17" s="375"/>
      <c r="VZY17" s="376"/>
      <c r="VZZ17" s="377"/>
      <c r="WAA17" s="374"/>
      <c r="WAB17" s="375"/>
      <c r="WAC17" s="376"/>
      <c r="WAD17" s="377"/>
      <c r="WAE17" s="374"/>
      <c r="WAF17" s="375"/>
      <c r="WAG17" s="376"/>
      <c r="WAH17" s="377"/>
      <c r="WAI17" s="374"/>
      <c r="WAJ17" s="375"/>
      <c r="WAK17" s="376"/>
      <c r="WAL17" s="377"/>
      <c r="WAM17" s="374"/>
      <c r="WAN17" s="375"/>
      <c r="WAO17" s="376"/>
      <c r="WAP17" s="377"/>
      <c r="WAQ17" s="374"/>
      <c r="WAR17" s="375"/>
      <c r="WAS17" s="376"/>
      <c r="WAT17" s="377"/>
      <c r="WAU17" s="374"/>
      <c r="WAV17" s="375"/>
      <c r="WAW17" s="376"/>
      <c r="WAX17" s="377"/>
      <c r="WAY17" s="374"/>
      <c r="WAZ17" s="375"/>
      <c r="WBA17" s="376"/>
      <c r="WBB17" s="377"/>
      <c r="WBC17" s="374"/>
      <c r="WBD17" s="375"/>
      <c r="WBE17" s="376"/>
      <c r="WBF17" s="377"/>
      <c r="WBG17" s="374"/>
      <c r="WBH17" s="375"/>
      <c r="WBI17" s="376"/>
      <c r="WBJ17" s="377"/>
      <c r="WBK17" s="374"/>
      <c r="WBL17" s="375"/>
      <c r="WBM17" s="376"/>
      <c r="WBN17" s="377"/>
      <c r="WBO17" s="374"/>
      <c r="WBP17" s="375"/>
      <c r="WBQ17" s="376"/>
      <c r="WBR17" s="377"/>
      <c r="WBS17" s="374"/>
      <c r="WBT17" s="375"/>
      <c r="WBU17" s="376"/>
      <c r="WBV17" s="377"/>
      <c r="WBW17" s="374"/>
      <c r="WBX17" s="375"/>
      <c r="WBY17" s="376"/>
      <c r="WBZ17" s="377"/>
      <c r="WCA17" s="374"/>
      <c r="WCB17" s="375"/>
      <c r="WCC17" s="376"/>
      <c r="WCD17" s="377"/>
      <c r="WCE17" s="374"/>
      <c r="WCF17" s="375"/>
      <c r="WCG17" s="376"/>
      <c r="WCH17" s="377"/>
      <c r="WCI17" s="374"/>
      <c r="WCJ17" s="375"/>
      <c r="WCK17" s="376"/>
      <c r="WCL17" s="377"/>
      <c r="WCM17" s="374"/>
      <c r="WCN17" s="375"/>
      <c r="WCO17" s="376"/>
      <c r="WCP17" s="377"/>
      <c r="WCQ17" s="374"/>
      <c r="WCR17" s="375"/>
      <c r="WCS17" s="376"/>
      <c r="WCT17" s="377"/>
      <c r="WCU17" s="374"/>
      <c r="WCV17" s="375"/>
      <c r="WCW17" s="376"/>
      <c r="WCX17" s="377"/>
      <c r="WCY17" s="374"/>
      <c r="WCZ17" s="375"/>
      <c r="WDA17" s="376"/>
      <c r="WDB17" s="377"/>
      <c r="WDC17" s="374"/>
      <c r="WDD17" s="375"/>
      <c r="WDE17" s="376"/>
      <c r="WDF17" s="377"/>
      <c r="WDG17" s="374"/>
      <c r="WDH17" s="375"/>
      <c r="WDI17" s="376"/>
      <c r="WDJ17" s="377"/>
      <c r="WDK17" s="374"/>
      <c r="WDL17" s="375"/>
      <c r="WDM17" s="376"/>
      <c r="WDN17" s="377"/>
      <c r="WDO17" s="374"/>
      <c r="WDP17" s="375"/>
      <c r="WDQ17" s="376"/>
      <c r="WDR17" s="377"/>
      <c r="WDS17" s="374"/>
      <c r="WDT17" s="375"/>
      <c r="WDU17" s="376"/>
      <c r="WDV17" s="377"/>
      <c r="WDW17" s="374"/>
      <c r="WDX17" s="375"/>
      <c r="WDY17" s="376"/>
      <c r="WDZ17" s="377"/>
      <c r="WEA17" s="374"/>
      <c r="WEB17" s="375"/>
      <c r="WEC17" s="376"/>
      <c r="WED17" s="377"/>
      <c r="WEE17" s="374"/>
      <c r="WEF17" s="375"/>
      <c r="WEG17" s="376"/>
      <c r="WEH17" s="377"/>
      <c r="WEI17" s="374"/>
      <c r="WEJ17" s="375"/>
      <c r="WEK17" s="376"/>
      <c r="WEL17" s="377"/>
      <c r="WEM17" s="374"/>
      <c r="WEN17" s="375"/>
      <c r="WEO17" s="376"/>
      <c r="WEP17" s="377"/>
      <c r="WEQ17" s="374"/>
      <c r="WER17" s="375"/>
      <c r="WES17" s="376"/>
      <c r="WET17" s="377"/>
      <c r="WEU17" s="374"/>
      <c r="WEV17" s="375"/>
      <c r="WEW17" s="376"/>
      <c r="WEX17" s="377"/>
      <c r="WEY17" s="374"/>
      <c r="WEZ17" s="375"/>
      <c r="WFA17" s="376"/>
      <c r="WFB17" s="377"/>
      <c r="WFC17" s="374"/>
      <c r="WFD17" s="375"/>
      <c r="WFE17" s="376"/>
      <c r="WFF17" s="377"/>
      <c r="WFG17" s="374"/>
      <c r="WFH17" s="375"/>
      <c r="WFI17" s="376"/>
      <c r="WFJ17" s="377"/>
      <c r="WFK17" s="374"/>
      <c r="WFL17" s="375"/>
      <c r="WFM17" s="376"/>
      <c r="WFN17" s="377"/>
      <c r="WFO17" s="374"/>
      <c r="WFP17" s="375"/>
      <c r="WFQ17" s="376"/>
      <c r="WFR17" s="377"/>
      <c r="WFS17" s="374"/>
      <c r="WFT17" s="375"/>
      <c r="WFU17" s="376"/>
      <c r="WFV17" s="377"/>
      <c r="WFW17" s="374"/>
      <c r="WFX17" s="375"/>
      <c r="WFY17" s="376"/>
      <c r="WFZ17" s="377"/>
      <c r="WGA17" s="374"/>
      <c r="WGB17" s="375"/>
      <c r="WGC17" s="376"/>
      <c r="WGD17" s="377"/>
      <c r="WGE17" s="374"/>
      <c r="WGF17" s="375"/>
      <c r="WGG17" s="376"/>
      <c r="WGH17" s="377"/>
      <c r="WGI17" s="374"/>
      <c r="WGJ17" s="375"/>
      <c r="WGK17" s="376"/>
      <c r="WGL17" s="377"/>
      <c r="WGM17" s="374"/>
      <c r="WGN17" s="375"/>
      <c r="WGO17" s="376"/>
      <c r="WGP17" s="377"/>
      <c r="WGQ17" s="374"/>
      <c r="WGR17" s="375"/>
      <c r="WGS17" s="376"/>
      <c r="WGT17" s="377"/>
      <c r="WGU17" s="374"/>
      <c r="WGV17" s="375"/>
      <c r="WGW17" s="376"/>
      <c r="WGX17" s="377"/>
      <c r="WGY17" s="374"/>
      <c r="WGZ17" s="375"/>
      <c r="WHA17" s="376"/>
      <c r="WHB17" s="377"/>
      <c r="WHC17" s="374"/>
      <c r="WHD17" s="375"/>
      <c r="WHE17" s="376"/>
      <c r="WHF17" s="377"/>
      <c r="WHG17" s="374"/>
      <c r="WHH17" s="375"/>
      <c r="WHI17" s="376"/>
      <c r="WHJ17" s="377"/>
      <c r="WHK17" s="374"/>
      <c r="WHL17" s="375"/>
      <c r="WHM17" s="376"/>
      <c r="WHN17" s="377"/>
      <c r="WHO17" s="374"/>
      <c r="WHP17" s="375"/>
      <c r="WHQ17" s="376"/>
      <c r="WHR17" s="377"/>
      <c r="WHS17" s="374"/>
      <c r="WHT17" s="375"/>
      <c r="WHU17" s="376"/>
      <c r="WHV17" s="377"/>
      <c r="WHW17" s="374"/>
      <c r="WHX17" s="375"/>
      <c r="WHY17" s="376"/>
      <c r="WHZ17" s="377"/>
      <c r="WIA17" s="374"/>
      <c r="WIB17" s="375"/>
      <c r="WIC17" s="376"/>
      <c r="WID17" s="377"/>
      <c r="WIE17" s="374"/>
      <c r="WIF17" s="375"/>
      <c r="WIG17" s="376"/>
      <c r="WIH17" s="377"/>
      <c r="WII17" s="374"/>
      <c r="WIJ17" s="375"/>
      <c r="WIK17" s="376"/>
      <c r="WIL17" s="377"/>
      <c r="WIM17" s="374"/>
      <c r="WIN17" s="375"/>
      <c r="WIO17" s="376"/>
      <c r="WIP17" s="377"/>
      <c r="WIQ17" s="374"/>
      <c r="WIR17" s="375"/>
      <c r="WIS17" s="376"/>
      <c r="WIT17" s="377"/>
      <c r="WIU17" s="374"/>
      <c r="WIV17" s="375"/>
      <c r="WIW17" s="376"/>
      <c r="WIX17" s="377"/>
      <c r="WIY17" s="374"/>
      <c r="WIZ17" s="375"/>
      <c r="WJA17" s="376"/>
      <c r="WJB17" s="377"/>
      <c r="WJC17" s="374"/>
      <c r="WJD17" s="375"/>
      <c r="WJE17" s="376"/>
      <c r="WJF17" s="377"/>
      <c r="WJG17" s="374"/>
      <c r="WJH17" s="375"/>
      <c r="WJI17" s="376"/>
      <c r="WJJ17" s="377"/>
      <c r="WJK17" s="374"/>
      <c r="WJL17" s="375"/>
      <c r="WJM17" s="376"/>
      <c r="WJN17" s="377"/>
      <c r="WJO17" s="374"/>
      <c r="WJP17" s="375"/>
      <c r="WJQ17" s="376"/>
      <c r="WJR17" s="377"/>
      <c r="WJS17" s="374"/>
      <c r="WJT17" s="375"/>
      <c r="WJU17" s="376"/>
      <c r="WJV17" s="377"/>
      <c r="WJW17" s="374"/>
      <c r="WJX17" s="375"/>
      <c r="WJY17" s="376"/>
      <c r="WJZ17" s="377"/>
      <c r="WKA17" s="374"/>
      <c r="WKB17" s="375"/>
      <c r="WKC17" s="376"/>
      <c r="WKD17" s="377"/>
      <c r="WKE17" s="374"/>
      <c r="WKF17" s="375"/>
      <c r="WKG17" s="376"/>
      <c r="WKH17" s="377"/>
      <c r="WKI17" s="374"/>
      <c r="WKJ17" s="375"/>
      <c r="WKK17" s="376"/>
      <c r="WKL17" s="377"/>
      <c r="WKM17" s="374"/>
      <c r="WKN17" s="375"/>
      <c r="WKO17" s="376"/>
      <c r="WKP17" s="377"/>
      <c r="WKQ17" s="374"/>
      <c r="WKR17" s="375"/>
      <c r="WKS17" s="376"/>
      <c r="WKT17" s="377"/>
      <c r="WKU17" s="374"/>
      <c r="WKV17" s="375"/>
      <c r="WKW17" s="376"/>
      <c r="WKX17" s="377"/>
      <c r="WKY17" s="374"/>
      <c r="WKZ17" s="375"/>
      <c r="WLA17" s="376"/>
      <c r="WLB17" s="377"/>
      <c r="WLC17" s="374"/>
      <c r="WLD17" s="375"/>
      <c r="WLE17" s="376"/>
      <c r="WLF17" s="377"/>
      <c r="WLG17" s="374"/>
      <c r="WLH17" s="375"/>
      <c r="WLI17" s="376"/>
      <c r="WLJ17" s="377"/>
      <c r="WLK17" s="374"/>
      <c r="WLL17" s="375"/>
      <c r="WLM17" s="376"/>
      <c r="WLN17" s="377"/>
      <c r="WLO17" s="374"/>
      <c r="WLP17" s="375"/>
      <c r="WLQ17" s="376"/>
      <c r="WLR17" s="377"/>
      <c r="WLS17" s="374"/>
      <c r="WLT17" s="375"/>
      <c r="WLU17" s="376"/>
      <c r="WLV17" s="377"/>
      <c r="WLW17" s="374"/>
      <c r="WLX17" s="375"/>
      <c r="WLY17" s="376"/>
      <c r="WLZ17" s="377"/>
      <c r="WMA17" s="374"/>
      <c r="WMB17" s="375"/>
      <c r="WMC17" s="376"/>
      <c r="WMD17" s="377"/>
      <c r="WME17" s="374"/>
      <c r="WMF17" s="375"/>
      <c r="WMG17" s="376"/>
      <c r="WMH17" s="377"/>
      <c r="WMI17" s="374"/>
      <c r="WMJ17" s="375"/>
      <c r="WMK17" s="376"/>
      <c r="WML17" s="377"/>
      <c r="WMM17" s="374"/>
      <c r="WMN17" s="375"/>
      <c r="WMO17" s="376"/>
      <c r="WMP17" s="377"/>
      <c r="WMQ17" s="374"/>
      <c r="WMR17" s="375"/>
      <c r="WMS17" s="376"/>
      <c r="WMT17" s="377"/>
      <c r="WMU17" s="374"/>
      <c r="WMV17" s="375"/>
      <c r="WMW17" s="376"/>
      <c r="WMX17" s="377"/>
      <c r="WMY17" s="374"/>
      <c r="WMZ17" s="375"/>
      <c r="WNA17" s="376"/>
      <c r="WNB17" s="377"/>
      <c r="WNC17" s="374"/>
      <c r="WND17" s="375"/>
      <c r="WNE17" s="376"/>
      <c r="WNF17" s="377"/>
      <c r="WNG17" s="374"/>
      <c r="WNH17" s="375"/>
      <c r="WNI17" s="376"/>
      <c r="WNJ17" s="377"/>
      <c r="WNK17" s="374"/>
      <c r="WNL17" s="375"/>
      <c r="WNM17" s="376"/>
      <c r="WNN17" s="377"/>
      <c r="WNO17" s="374"/>
      <c r="WNP17" s="375"/>
      <c r="WNQ17" s="376"/>
      <c r="WNR17" s="377"/>
      <c r="WNS17" s="374"/>
      <c r="WNT17" s="375"/>
      <c r="WNU17" s="376"/>
      <c r="WNV17" s="377"/>
      <c r="WNW17" s="374"/>
      <c r="WNX17" s="375"/>
      <c r="WNY17" s="376"/>
      <c r="WNZ17" s="377"/>
      <c r="WOA17" s="374"/>
      <c r="WOB17" s="375"/>
      <c r="WOC17" s="376"/>
      <c r="WOD17" s="377"/>
      <c r="WOE17" s="374"/>
      <c r="WOF17" s="375"/>
      <c r="WOG17" s="376"/>
      <c r="WOH17" s="377"/>
      <c r="WOI17" s="374"/>
      <c r="WOJ17" s="375"/>
      <c r="WOK17" s="376"/>
      <c r="WOL17" s="377"/>
      <c r="WOM17" s="374"/>
      <c r="WON17" s="375"/>
      <c r="WOO17" s="376"/>
      <c r="WOP17" s="377"/>
      <c r="WOQ17" s="374"/>
      <c r="WOR17" s="375"/>
      <c r="WOS17" s="376"/>
      <c r="WOT17" s="377"/>
      <c r="WOU17" s="374"/>
      <c r="WOV17" s="375"/>
      <c r="WOW17" s="376"/>
      <c r="WOX17" s="377"/>
      <c r="WOY17" s="374"/>
      <c r="WOZ17" s="375"/>
      <c r="WPA17" s="376"/>
      <c r="WPB17" s="377"/>
      <c r="WPC17" s="374"/>
      <c r="WPD17" s="375"/>
      <c r="WPE17" s="376"/>
      <c r="WPF17" s="377"/>
      <c r="WPG17" s="374"/>
      <c r="WPH17" s="375"/>
      <c r="WPI17" s="376"/>
      <c r="WPJ17" s="377"/>
      <c r="WPK17" s="374"/>
      <c r="WPL17" s="375"/>
      <c r="WPM17" s="376"/>
      <c r="WPN17" s="377"/>
      <c r="WPO17" s="374"/>
      <c r="WPP17" s="375"/>
      <c r="WPQ17" s="376"/>
      <c r="WPR17" s="377"/>
      <c r="WPS17" s="374"/>
      <c r="WPT17" s="375"/>
      <c r="WPU17" s="376"/>
      <c r="WPV17" s="377"/>
      <c r="WPW17" s="374"/>
      <c r="WPX17" s="375"/>
      <c r="WPY17" s="376"/>
      <c r="WPZ17" s="377"/>
      <c r="WQA17" s="374"/>
      <c r="WQB17" s="375"/>
      <c r="WQC17" s="376"/>
      <c r="WQD17" s="377"/>
      <c r="WQE17" s="374"/>
      <c r="WQF17" s="375"/>
      <c r="WQG17" s="376"/>
      <c r="WQH17" s="377"/>
      <c r="WQI17" s="374"/>
      <c r="WQJ17" s="375"/>
      <c r="WQK17" s="376"/>
      <c r="WQL17" s="377"/>
      <c r="WQM17" s="374"/>
      <c r="WQN17" s="375"/>
      <c r="WQO17" s="376"/>
      <c r="WQP17" s="377"/>
      <c r="WQQ17" s="374"/>
      <c r="WQR17" s="375"/>
      <c r="WQS17" s="376"/>
      <c r="WQT17" s="377"/>
      <c r="WQU17" s="374"/>
      <c r="WQV17" s="375"/>
      <c r="WQW17" s="376"/>
      <c r="WQX17" s="377"/>
      <c r="WQY17" s="374"/>
      <c r="WQZ17" s="375"/>
      <c r="WRA17" s="376"/>
      <c r="WRB17" s="377"/>
      <c r="WRC17" s="374"/>
      <c r="WRD17" s="375"/>
      <c r="WRE17" s="376"/>
      <c r="WRF17" s="377"/>
      <c r="WRG17" s="374"/>
      <c r="WRH17" s="375"/>
      <c r="WRI17" s="376"/>
      <c r="WRJ17" s="377"/>
      <c r="WRK17" s="374"/>
      <c r="WRL17" s="375"/>
      <c r="WRM17" s="376"/>
      <c r="WRN17" s="377"/>
      <c r="WRO17" s="374"/>
      <c r="WRP17" s="375"/>
      <c r="WRQ17" s="376"/>
      <c r="WRR17" s="377"/>
      <c r="WRS17" s="374"/>
      <c r="WRT17" s="375"/>
      <c r="WRU17" s="376"/>
      <c r="WRV17" s="377"/>
      <c r="WRW17" s="374"/>
      <c r="WRX17" s="375"/>
      <c r="WRY17" s="376"/>
      <c r="WRZ17" s="377"/>
      <c r="WSA17" s="374"/>
      <c r="WSB17" s="375"/>
      <c r="WSC17" s="376"/>
      <c r="WSD17" s="377"/>
      <c r="WSE17" s="374"/>
      <c r="WSF17" s="375"/>
      <c r="WSG17" s="376"/>
      <c r="WSH17" s="377"/>
      <c r="WSI17" s="374"/>
      <c r="WSJ17" s="375"/>
      <c r="WSK17" s="376"/>
      <c r="WSL17" s="377"/>
      <c r="WSM17" s="374"/>
      <c r="WSN17" s="375"/>
      <c r="WSO17" s="376"/>
      <c r="WSP17" s="377"/>
      <c r="WSQ17" s="374"/>
      <c r="WSR17" s="375"/>
      <c r="WSS17" s="376"/>
      <c r="WST17" s="377"/>
      <c r="WSU17" s="374"/>
      <c r="WSV17" s="375"/>
      <c r="WSW17" s="376"/>
      <c r="WSX17" s="377"/>
      <c r="WSY17" s="374"/>
      <c r="WSZ17" s="375"/>
      <c r="WTA17" s="376"/>
      <c r="WTB17" s="377"/>
      <c r="WTC17" s="374"/>
      <c r="WTD17" s="375"/>
      <c r="WTE17" s="376"/>
      <c r="WTF17" s="377"/>
      <c r="WTG17" s="374"/>
      <c r="WTH17" s="375"/>
      <c r="WTI17" s="376"/>
      <c r="WTJ17" s="377"/>
      <c r="WTK17" s="374"/>
      <c r="WTL17" s="375"/>
      <c r="WTM17" s="376"/>
      <c r="WTN17" s="377"/>
      <c r="WTO17" s="374"/>
      <c r="WTP17" s="375"/>
      <c r="WTQ17" s="376"/>
      <c r="WTR17" s="377"/>
      <c r="WTS17" s="374"/>
      <c r="WTT17" s="375"/>
      <c r="WTU17" s="376"/>
      <c r="WTV17" s="377"/>
      <c r="WTW17" s="374"/>
      <c r="WTX17" s="375"/>
      <c r="WTY17" s="376"/>
      <c r="WTZ17" s="377"/>
      <c r="WUA17" s="374"/>
      <c r="WUB17" s="375"/>
      <c r="WUC17" s="376"/>
      <c r="WUD17" s="377"/>
      <c r="WUE17" s="374"/>
      <c r="WUF17" s="375"/>
      <c r="WUG17" s="376"/>
      <c r="WUH17" s="377"/>
      <c r="WUI17" s="374"/>
      <c r="WUJ17" s="375"/>
      <c r="WUK17" s="376"/>
      <c r="WUL17" s="377"/>
      <c r="WUM17" s="374"/>
      <c r="WUN17" s="375"/>
      <c r="WUO17" s="376"/>
      <c r="WUP17" s="377"/>
      <c r="WUQ17" s="374"/>
      <c r="WUR17" s="375"/>
      <c r="WUS17" s="376"/>
      <c r="WUT17" s="377"/>
      <c r="WUU17" s="374"/>
      <c r="WUV17" s="375"/>
      <c r="WUW17" s="376"/>
      <c r="WUX17" s="377"/>
      <c r="WUY17" s="374"/>
      <c r="WUZ17" s="375"/>
      <c r="WVA17" s="376"/>
      <c r="WVB17" s="377"/>
      <c r="WVC17" s="374"/>
      <c r="WVD17" s="375"/>
      <c r="WVE17" s="376"/>
      <c r="WVF17" s="377"/>
      <c r="WVG17" s="374"/>
      <c r="WVH17" s="375"/>
      <c r="WVI17" s="376"/>
      <c r="WVJ17" s="377"/>
      <c r="WVK17" s="374"/>
      <c r="WVL17" s="375"/>
      <c r="WVM17" s="376"/>
      <c r="WVN17" s="377"/>
      <c r="WVO17" s="374"/>
      <c r="WVP17" s="375"/>
      <c r="WVQ17" s="376"/>
      <c r="WVR17" s="377"/>
      <c r="WVS17" s="374"/>
      <c r="WVT17" s="375"/>
      <c r="WVU17" s="376"/>
      <c r="WVV17" s="377"/>
      <c r="WVW17" s="374"/>
      <c r="WVX17" s="375"/>
      <c r="WVY17" s="376"/>
      <c r="WVZ17" s="377"/>
      <c r="WWA17" s="374"/>
      <c r="WWB17" s="375"/>
      <c r="WWC17" s="376"/>
      <c r="WWD17" s="377"/>
      <c r="WWE17" s="374"/>
      <c r="WWF17" s="375"/>
      <c r="WWG17" s="376"/>
      <c r="WWH17" s="377"/>
      <c r="WWI17" s="374"/>
      <c r="WWJ17" s="375"/>
      <c r="WWK17" s="376"/>
      <c r="WWL17" s="377"/>
      <c r="WWM17" s="374"/>
      <c r="WWN17" s="375"/>
      <c r="WWO17" s="376"/>
      <c r="WWP17" s="377"/>
      <c r="WWQ17" s="374"/>
      <c r="WWR17" s="375"/>
      <c r="WWS17" s="376"/>
      <c r="WWT17" s="377"/>
      <c r="WWU17" s="374"/>
      <c r="WWV17" s="375"/>
      <c r="WWW17" s="376"/>
      <c r="WWX17" s="377"/>
      <c r="WWY17" s="374"/>
      <c r="WWZ17" s="375"/>
      <c r="WXA17" s="376"/>
      <c r="WXB17" s="377"/>
      <c r="WXC17" s="374"/>
      <c r="WXD17" s="375"/>
      <c r="WXE17" s="376"/>
      <c r="WXF17" s="377"/>
      <c r="WXG17" s="374"/>
      <c r="WXH17" s="375"/>
      <c r="WXI17" s="376"/>
      <c r="WXJ17" s="377"/>
      <c r="WXK17" s="374"/>
      <c r="WXL17" s="375"/>
      <c r="WXM17" s="376"/>
      <c r="WXN17" s="377"/>
      <c r="WXO17" s="374"/>
      <c r="WXP17" s="375"/>
      <c r="WXQ17" s="376"/>
      <c r="WXR17" s="377"/>
      <c r="WXS17" s="374"/>
      <c r="WXT17" s="375"/>
      <c r="WXU17" s="376"/>
      <c r="WXV17" s="377"/>
      <c r="WXW17" s="374"/>
      <c r="WXX17" s="375"/>
      <c r="WXY17" s="376"/>
      <c r="WXZ17" s="377"/>
      <c r="WYA17" s="374"/>
      <c r="WYB17" s="375"/>
      <c r="WYC17" s="376"/>
      <c r="WYD17" s="377"/>
      <c r="WYE17" s="374"/>
      <c r="WYF17" s="375"/>
      <c r="WYG17" s="376"/>
      <c r="WYH17" s="377"/>
      <c r="WYI17" s="374"/>
      <c r="WYJ17" s="375"/>
      <c r="WYK17" s="376"/>
      <c r="WYL17" s="377"/>
      <c r="WYM17" s="374"/>
      <c r="WYN17" s="375"/>
      <c r="WYO17" s="376"/>
      <c r="WYP17" s="377"/>
      <c r="WYQ17" s="374"/>
      <c r="WYR17" s="375"/>
      <c r="WYS17" s="376"/>
      <c r="WYT17" s="377"/>
      <c r="WYU17" s="374"/>
      <c r="WYV17" s="375"/>
      <c r="WYW17" s="376"/>
      <c r="WYX17" s="377"/>
      <c r="WYY17" s="374"/>
      <c r="WYZ17" s="375"/>
      <c r="WZA17" s="376"/>
      <c r="WZB17" s="377"/>
      <c r="WZC17" s="374"/>
      <c r="WZD17" s="375"/>
      <c r="WZE17" s="376"/>
      <c r="WZF17" s="377"/>
      <c r="WZG17" s="374"/>
      <c r="WZH17" s="375"/>
      <c r="WZI17" s="376"/>
      <c r="WZJ17" s="377"/>
      <c r="WZK17" s="374"/>
      <c r="WZL17" s="375"/>
      <c r="WZM17" s="376"/>
      <c r="WZN17" s="377"/>
      <c r="WZO17" s="374"/>
      <c r="WZP17" s="375"/>
      <c r="WZQ17" s="376"/>
      <c r="WZR17" s="377"/>
      <c r="WZS17" s="374"/>
      <c r="WZT17" s="375"/>
      <c r="WZU17" s="376"/>
      <c r="WZV17" s="377"/>
      <c r="WZW17" s="374"/>
      <c r="WZX17" s="375"/>
      <c r="WZY17" s="376"/>
      <c r="WZZ17" s="377"/>
      <c r="XAA17" s="374"/>
      <c r="XAB17" s="375"/>
      <c r="XAC17" s="376"/>
      <c r="XAD17" s="377"/>
      <c r="XAE17" s="374"/>
      <c r="XAF17" s="375"/>
      <c r="XAG17" s="376"/>
      <c r="XAH17" s="377"/>
      <c r="XAI17" s="374"/>
      <c r="XAJ17" s="375"/>
      <c r="XAK17" s="376"/>
      <c r="XAL17" s="377"/>
      <c r="XAM17" s="374"/>
      <c r="XAN17" s="375"/>
      <c r="XAO17" s="376"/>
      <c r="XAP17" s="377"/>
      <c r="XAQ17" s="374"/>
      <c r="XAR17" s="375"/>
      <c r="XAS17" s="376"/>
      <c r="XAT17" s="377"/>
      <c r="XAU17" s="374"/>
      <c r="XAV17" s="375"/>
      <c r="XAW17" s="376"/>
      <c r="XAX17" s="377"/>
      <c r="XAY17" s="374"/>
      <c r="XAZ17" s="375"/>
      <c r="XBA17" s="376"/>
      <c r="XBB17" s="377"/>
      <c r="XBC17" s="374"/>
      <c r="XBD17" s="375"/>
      <c r="XBE17" s="376"/>
      <c r="XBF17" s="377"/>
      <c r="XBG17" s="374"/>
      <c r="XBH17" s="375"/>
      <c r="XBI17" s="376"/>
      <c r="XBJ17" s="377"/>
      <c r="XBK17" s="374"/>
      <c r="XBL17" s="375"/>
      <c r="XBM17" s="376"/>
      <c r="XBN17" s="377"/>
      <c r="XBO17" s="374"/>
      <c r="XBP17" s="375"/>
      <c r="XBQ17" s="376"/>
      <c r="XBR17" s="377"/>
      <c r="XBS17" s="374"/>
      <c r="XBT17" s="375"/>
      <c r="XBU17" s="376"/>
      <c r="XBV17" s="377"/>
      <c r="XBW17" s="374"/>
      <c r="XBX17" s="375"/>
      <c r="XBY17" s="376"/>
      <c r="XBZ17" s="377"/>
      <c r="XCA17" s="374"/>
      <c r="XCB17" s="375"/>
      <c r="XCC17" s="376"/>
      <c r="XCD17" s="377"/>
      <c r="XCE17" s="374"/>
      <c r="XCF17" s="375"/>
      <c r="XCG17" s="376"/>
      <c r="XCH17" s="377"/>
      <c r="XCI17" s="374"/>
      <c r="XCJ17" s="375"/>
      <c r="XCK17" s="376"/>
      <c r="XCL17" s="377"/>
      <c r="XCM17" s="374"/>
      <c r="XCN17" s="375"/>
      <c r="XCO17" s="376"/>
      <c r="XCP17" s="377"/>
      <c r="XCQ17" s="374"/>
      <c r="XCR17" s="375"/>
      <c r="XCS17" s="376"/>
      <c r="XCT17" s="377"/>
      <c r="XCU17" s="374"/>
      <c r="XCV17" s="375"/>
      <c r="XCW17" s="376"/>
      <c r="XCX17" s="377"/>
      <c r="XCY17" s="374"/>
      <c r="XCZ17" s="375"/>
      <c r="XDA17" s="376"/>
      <c r="XDB17" s="377"/>
      <c r="XDC17" s="374"/>
      <c r="XDD17" s="375"/>
      <c r="XDE17" s="376"/>
      <c r="XDF17" s="377"/>
      <c r="XDG17" s="374"/>
      <c r="XDH17" s="375"/>
      <c r="XDI17" s="376"/>
      <c r="XDJ17" s="377"/>
      <c r="XDK17" s="374"/>
      <c r="XDL17" s="375"/>
      <c r="XDM17" s="376"/>
      <c r="XDN17" s="377"/>
      <c r="XDO17" s="374"/>
      <c r="XDP17" s="375"/>
      <c r="XDQ17" s="376"/>
      <c r="XDR17" s="377"/>
      <c r="XDS17" s="374"/>
      <c r="XDT17" s="375"/>
      <c r="XDU17" s="376"/>
      <c r="XDV17" s="377"/>
      <c r="XDW17" s="374"/>
      <c r="XDX17" s="375"/>
      <c r="XDY17" s="376"/>
      <c r="XDZ17" s="377"/>
      <c r="XEA17" s="374"/>
      <c r="XEB17" s="375"/>
      <c r="XEC17" s="376"/>
      <c r="XED17" s="377"/>
      <c r="XEE17" s="374"/>
      <c r="XEF17" s="375"/>
      <c r="XEG17" s="376"/>
      <c r="XEH17" s="377"/>
      <c r="XEI17" s="374"/>
      <c r="XEJ17" s="375"/>
      <c r="XEK17" s="376"/>
      <c r="XEL17" s="377"/>
      <c r="XEM17" s="374"/>
      <c r="XEN17" s="375"/>
      <c r="XEO17" s="376"/>
      <c r="XEP17" s="377"/>
      <c r="XEQ17" s="374"/>
      <c r="XER17" s="375"/>
      <c r="XES17" s="376"/>
      <c r="XET17" s="377"/>
      <c r="XEU17" s="374"/>
      <c r="XEV17" s="375"/>
      <c r="XEW17" s="376"/>
      <c r="XEX17" s="377"/>
      <c r="XEY17" s="374"/>
      <c r="XEZ17" s="375"/>
      <c r="XFA17" s="376"/>
      <c r="XFB17" s="377"/>
      <c r="XFC17" s="374"/>
    </row>
    <row r="18" spans="1:16383" ht="22" customHeight="1" x14ac:dyDescent="0.35">
      <c r="A18" s="183">
        <v>9</v>
      </c>
      <c r="B18" s="14" t="s">
        <v>123</v>
      </c>
      <c r="C18" s="171" t="s">
        <v>124</v>
      </c>
      <c r="D18" s="172" t="s">
        <v>348</v>
      </c>
      <c r="E18" s="486"/>
      <c r="F18" s="486"/>
      <c r="G18" s="151"/>
      <c r="H18" s="151"/>
      <c r="I18" s="151"/>
    </row>
    <row r="19" spans="1:16383" ht="15" customHeight="1" x14ac:dyDescent="0.35">
      <c r="A19" s="187"/>
      <c r="B19" s="188"/>
      <c r="C19" s="189"/>
      <c r="D19" s="190"/>
      <c r="E19" s="191"/>
      <c r="F19" s="191"/>
      <c r="G19" s="151"/>
      <c r="H19" s="151"/>
      <c r="I19" s="151"/>
    </row>
    <row r="20" spans="1:16383" ht="22" customHeight="1" x14ac:dyDescent="0.35">
      <c r="A20" s="193">
        <v>10</v>
      </c>
      <c r="B20" s="15" t="s">
        <v>18</v>
      </c>
      <c r="C20" s="179" t="s">
        <v>23</v>
      </c>
      <c r="D20" s="184" t="s">
        <v>349</v>
      </c>
      <c r="E20" s="194" t="s">
        <v>350</v>
      </c>
      <c r="F20" s="194" t="s">
        <v>351</v>
      </c>
      <c r="G20" s="151"/>
      <c r="H20" s="151"/>
      <c r="I20" s="151"/>
    </row>
    <row r="21" spans="1:16383" ht="15" customHeight="1" x14ac:dyDescent="0.35">
      <c r="A21" s="196"/>
      <c r="B21" s="197"/>
      <c r="C21" s="189"/>
      <c r="D21" s="198"/>
      <c r="E21" s="191"/>
      <c r="F21" s="191"/>
      <c r="G21" s="151"/>
      <c r="H21" s="151"/>
      <c r="I21" s="151"/>
    </row>
    <row r="22" spans="1:16383" ht="22" customHeight="1" x14ac:dyDescent="0.35">
      <c r="A22" s="193">
        <v>11</v>
      </c>
      <c r="B22" s="185" t="s">
        <v>352</v>
      </c>
      <c r="C22" s="186" t="s">
        <v>10</v>
      </c>
      <c r="D22" s="184" t="s">
        <v>353</v>
      </c>
      <c r="E22" s="194" t="s">
        <v>354</v>
      </c>
      <c r="F22" s="194" t="s">
        <v>355</v>
      </c>
      <c r="G22" s="151"/>
      <c r="H22" s="151"/>
      <c r="I22" s="151"/>
    </row>
    <row r="23" spans="1:16383" ht="20.25" customHeight="1" x14ac:dyDescent="0.35">
      <c r="A23" s="6"/>
      <c r="B23" s="6"/>
      <c r="C23" s="6"/>
      <c r="D23" s="6"/>
      <c r="E23" s="6"/>
      <c r="F23" s="6"/>
      <c r="G23" s="151"/>
      <c r="H23" s="151"/>
      <c r="I23" s="151"/>
    </row>
  </sheetData>
  <mergeCells count="11">
    <mergeCell ref="E14:E18"/>
    <mergeCell ref="F14:F18"/>
    <mergeCell ref="E8:E10"/>
    <mergeCell ref="F8:F10"/>
    <mergeCell ref="A1:F1"/>
    <mergeCell ref="A2:F2"/>
    <mergeCell ref="A5:A6"/>
    <mergeCell ref="B5:B6"/>
    <mergeCell ref="C5:C6"/>
    <mergeCell ref="D5:D6"/>
    <mergeCell ref="E5:F5"/>
  </mergeCells>
  <pageMargins left="0.70866141732283472" right="0.70866141732283472" top="0.74803149606299213" bottom="0.74803149606299213" header="0.31496062992125984" footer="0.31496062992125984"/>
  <pageSetup paperSize="5" scale="59" orientation="portrait" horizontalDpi="360" verticalDpi="360" r:id="rId1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2"/>
  <sheetViews>
    <sheetView zoomScaleNormal="100" workbookViewId="0">
      <selection activeCell="D7" sqref="D7"/>
    </sheetView>
  </sheetViews>
  <sheetFormatPr defaultRowHeight="14.5" x14ac:dyDescent="0.35"/>
  <cols>
    <col min="1" max="1" width="4.453125" customWidth="1"/>
    <col min="2" max="2" width="24.1796875" bestFit="1" customWidth="1"/>
    <col min="3" max="3" width="18.1796875" bestFit="1" customWidth="1"/>
    <col min="4" max="4" width="22.26953125" style="235" customWidth="1"/>
    <col min="5" max="5" width="24.54296875" style="232" customWidth="1"/>
  </cols>
  <sheetData>
    <row r="1" spans="1:5" ht="15.5" x14ac:dyDescent="0.35">
      <c r="A1" s="488" t="s">
        <v>316</v>
      </c>
      <c r="B1" s="488"/>
      <c r="C1" s="488"/>
      <c r="D1" s="488"/>
      <c r="E1" s="488"/>
    </row>
    <row r="2" spans="1:5" ht="15.5" x14ac:dyDescent="0.35">
      <c r="A2" s="488"/>
      <c r="B2" s="488"/>
      <c r="C2" s="488"/>
      <c r="D2" s="488"/>
      <c r="E2" s="488"/>
    </row>
    <row r="3" spans="1:5" ht="15.5" x14ac:dyDescent="0.35">
      <c r="A3" s="150" t="s">
        <v>417</v>
      </c>
      <c r="B3" s="150"/>
      <c r="C3" s="150"/>
      <c r="D3" s="233"/>
      <c r="E3" s="307"/>
    </row>
    <row r="4" spans="1:5" ht="16" thickBot="1" x14ac:dyDescent="0.4">
      <c r="A4" s="4"/>
      <c r="B4" s="4"/>
      <c r="C4" s="4"/>
      <c r="D4" s="234"/>
    </row>
    <row r="5" spans="1:5" ht="14.25" customHeight="1" x14ac:dyDescent="0.35">
      <c r="A5" s="489" t="s">
        <v>0</v>
      </c>
      <c r="B5" s="489" t="s">
        <v>318</v>
      </c>
      <c r="C5" s="489" t="s">
        <v>319</v>
      </c>
      <c r="D5" s="491" t="s">
        <v>320</v>
      </c>
      <c r="E5" s="495" t="s">
        <v>398</v>
      </c>
    </row>
    <row r="6" spans="1:5" ht="18.75" customHeight="1" x14ac:dyDescent="0.35">
      <c r="A6" s="490"/>
      <c r="B6" s="490"/>
      <c r="C6" s="490"/>
      <c r="D6" s="492"/>
      <c r="E6" s="496"/>
    </row>
    <row r="7" spans="1:5" ht="18.75" customHeight="1" x14ac:dyDescent="0.35">
      <c r="A7" s="155">
        <v>1</v>
      </c>
      <c r="B7" s="20" t="s">
        <v>230</v>
      </c>
      <c r="C7" s="18" t="s">
        <v>231</v>
      </c>
      <c r="D7" s="20" t="s">
        <v>274</v>
      </c>
      <c r="E7" s="236" t="s">
        <v>59</v>
      </c>
    </row>
    <row r="8" spans="1:5" s="8" customFormat="1" ht="18.75" customHeight="1" x14ac:dyDescent="0.35">
      <c r="A8" s="159">
        <v>2</v>
      </c>
      <c r="B8" s="20" t="s">
        <v>204</v>
      </c>
      <c r="C8" s="18" t="s">
        <v>61</v>
      </c>
      <c r="D8" s="20" t="s">
        <v>63</v>
      </c>
      <c r="E8" s="236" t="s">
        <v>64</v>
      </c>
    </row>
    <row r="9" spans="1:5" ht="18.75" customHeight="1" x14ac:dyDescent="0.35">
      <c r="A9" s="155">
        <v>3</v>
      </c>
      <c r="B9" s="241" t="s">
        <v>300</v>
      </c>
      <c r="C9" s="118" t="s">
        <v>301</v>
      </c>
      <c r="D9" s="48" t="s">
        <v>260</v>
      </c>
      <c r="E9" s="237" t="s">
        <v>67</v>
      </c>
    </row>
    <row r="10" spans="1:5" ht="22" customHeight="1" x14ac:dyDescent="0.35">
      <c r="A10" s="162">
        <v>4</v>
      </c>
      <c r="B10" s="242" t="s">
        <v>82</v>
      </c>
      <c r="C10" s="27" t="s">
        <v>20</v>
      </c>
      <c r="D10" s="20" t="s">
        <v>11</v>
      </c>
      <c r="E10" s="236" t="s">
        <v>83</v>
      </c>
    </row>
    <row r="11" spans="1:5" s="8" customFormat="1" ht="22" customHeight="1" x14ac:dyDescent="0.35">
      <c r="A11" s="166">
        <v>5</v>
      </c>
      <c r="B11" s="243" t="s">
        <v>220</v>
      </c>
      <c r="C11" s="77" t="s">
        <v>221</v>
      </c>
      <c r="D11" s="20" t="s">
        <v>222</v>
      </c>
      <c r="E11" s="236" t="s">
        <v>69</v>
      </c>
    </row>
    <row r="12" spans="1:5" ht="22" customHeight="1" x14ac:dyDescent="0.35">
      <c r="A12" s="170">
        <v>6</v>
      </c>
      <c r="B12" s="243" t="s">
        <v>282</v>
      </c>
      <c r="C12" s="77" t="s">
        <v>283</v>
      </c>
      <c r="D12" s="20" t="s">
        <v>222</v>
      </c>
      <c r="E12" s="236" t="s">
        <v>79</v>
      </c>
    </row>
    <row r="13" spans="1:5" ht="22" customHeight="1" x14ac:dyDescent="0.35">
      <c r="A13" s="170">
        <v>7</v>
      </c>
      <c r="B13" s="243" t="s">
        <v>276</v>
      </c>
      <c r="C13" s="18" t="s">
        <v>277</v>
      </c>
      <c r="D13" s="20" t="s">
        <v>255</v>
      </c>
      <c r="E13" s="236" t="s">
        <v>13</v>
      </c>
    </row>
    <row r="14" spans="1:5" ht="22" customHeight="1" x14ac:dyDescent="0.35">
      <c r="A14" s="183">
        <v>8</v>
      </c>
      <c r="B14" s="244" t="s">
        <v>305</v>
      </c>
      <c r="C14" s="129" t="s">
        <v>306</v>
      </c>
      <c r="D14" s="132" t="s">
        <v>222</v>
      </c>
      <c r="E14" s="238" t="s">
        <v>14</v>
      </c>
    </row>
    <row r="15" spans="1:5" ht="22" customHeight="1" x14ac:dyDescent="0.35">
      <c r="A15" s="183">
        <v>9</v>
      </c>
      <c r="B15" s="243" t="s">
        <v>205</v>
      </c>
      <c r="C15" s="18" t="s">
        <v>84</v>
      </c>
      <c r="D15" s="20" t="s">
        <v>183</v>
      </c>
      <c r="E15" s="236" t="s">
        <v>159</v>
      </c>
    </row>
    <row r="16" spans="1:5" ht="22" customHeight="1" x14ac:dyDescent="0.35">
      <c r="A16" s="183">
        <v>10</v>
      </c>
      <c r="B16" s="243" t="s">
        <v>73</v>
      </c>
      <c r="C16" s="18" t="s">
        <v>5</v>
      </c>
      <c r="D16" s="20" t="s">
        <v>255</v>
      </c>
      <c r="E16" s="236" t="s">
        <v>136</v>
      </c>
    </row>
    <row r="17" spans="1:5" ht="22" customHeight="1" x14ac:dyDescent="0.35">
      <c r="A17" s="183">
        <v>11</v>
      </c>
      <c r="B17" s="243" t="s">
        <v>253</v>
      </c>
      <c r="C17" s="18" t="s">
        <v>254</v>
      </c>
      <c r="D17" s="20" t="s">
        <v>255</v>
      </c>
      <c r="E17" s="236" t="s">
        <v>132</v>
      </c>
    </row>
    <row r="18" spans="1:5" ht="22" customHeight="1" x14ac:dyDescent="0.35">
      <c r="A18" s="183">
        <v>12</v>
      </c>
      <c r="B18" s="243" t="s">
        <v>151</v>
      </c>
      <c r="C18" s="18" t="s">
        <v>133</v>
      </c>
      <c r="D18" s="20" t="s">
        <v>11</v>
      </c>
      <c r="E18" s="236" t="s">
        <v>134</v>
      </c>
    </row>
    <row r="19" spans="1:5" ht="22" customHeight="1" x14ac:dyDescent="0.35">
      <c r="A19" s="193">
        <v>13</v>
      </c>
      <c r="B19" s="242" t="s">
        <v>18</v>
      </c>
      <c r="C19" s="27" t="s">
        <v>23</v>
      </c>
      <c r="D19" s="20" t="s">
        <v>197</v>
      </c>
      <c r="E19" s="236" t="s">
        <v>99</v>
      </c>
    </row>
    <row r="20" spans="1:5" ht="22" customHeight="1" x14ac:dyDescent="0.35">
      <c r="A20" s="193">
        <v>14</v>
      </c>
      <c r="B20" s="242" t="s">
        <v>225</v>
      </c>
      <c r="C20" s="78" t="s">
        <v>226</v>
      </c>
      <c r="D20" s="20" t="s">
        <v>227</v>
      </c>
      <c r="E20" s="236" t="s">
        <v>148</v>
      </c>
    </row>
    <row r="21" spans="1:5" ht="22" customHeight="1" x14ac:dyDescent="0.35">
      <c r="A21" s="170">
        <v>15</v>
      </c>
      <c r="B21" s="243" t="s">
        <v>245</v>
      </c>
      <c r="C21" s="77" t="s">
        <v>246</v>
      </c>
      <c r="D21" s="20" t="s">
        <v>247</v>
      </c>
      <c r="E21" s="236" t="s">
        <v>129</v>
      </c>
    </row>
    <row r="22" spans="1:5" ht="22" customHeight="1" x14ac:dyDescent="0.35">
      <c r="A22" s="170">
        <v>16</v>
      </c>
      <c r="B22" s="243" t="s">
        <v>242</v>
      </c>
      <c r="C22" s="18" t="s">
        <v>243</v>
      </c>
      <c r="D22" s="20" t="s">
        <v>216</v>
      </c>
      <c r="E22" s="236" t="s">
        <v>160</v>
      </c>
    </row>
    <row r="23" spans="1:5" ht="22" customHeight="1" x14ac:dyDescent="0.35">
      <c r="A23" s="170">
        <v>17</v>
      </c>
      <c r="B23" s="242" t="s">
        <v>110</v>
      </c>
      <c r="C23" s="27" t="s">
        <v>22</v>
      </c>
      <c r="D23" s="27" t="s">
        <v>12</v>
      </c>
      <c r="E23" s="236" t="s">
        <v>111</v>
      </c>
    </row>
    <row r="24" spans="1:5" ht="22" customHeight="1" x14ac:dyDescent="0.35">
      <c r="A24" s="170">
        <v>18</v>
      </c>
      <c r="B24" s="243" t="s">
        <v>267</v>
      </c>
      <c r="C24" s="27" t="s">
        <v>263</v>
      </c>
      <c r="D24" s="15" t="s">
        <v>127</v>
      </c>
      <c r="E24" s="236" t="s">
        <v>15</v>
      </c>
    </row>
    <row r="25" spans="1:5" ht="22" customHeight="1" x14ac:dyDescent="0.35">
      <c r="A25" s="170">
        <v>19</v>
      </c>
      <c r="B25" s="243" t="s">
        <v>86</v>
      </c>
      <c r="C25" s="18" t="s">
        <v>6</v>
      </c>
      <c r="D25" s="20" t="s">
        <v>12</v>
      </c>
      <c r="E25" s="236" t="s">
        <v>158</v>
      </c>
    </row>
    <row r="26" spans="1:5" ht="22" customHeight="1" x14ac:dyDescent="0.35">
      <c r="A26" s="170">
        <v>20</v>
      </c>
      <c r="B26" s="243" t="s">
        <v>92</v>
      </c>
      <c r="C26" s="27" t="s">
        <v>7</v>
      </c>
      <c r="D26" s="15" t="s">
        <v>90</v>
      </c>
      <c r="E26" s="236" t="s">
        <v>93</v>
      </c>
    </row>
    <row r="27" spans="1:5" ht="22" customHeight="1" x14ac:dyDescent="0.35">
      <c r="A27" s="170">
        <v>21</v>
      </c>
      <c r="B27" s="243" t="s">
        <v>128</v>
      </c>
      <c r="C27" s="27" t="s">
        <v>8</v>
      </c>
      <c r="D27" s="15" t="s">
        <v>90</v>
      </c>
      <c r="E27" s="236" t="s">
        <v>16</v>
      </c>
    </row>
    <row r="28" spans="1:5" ht="22" customHeight="1" x14ac:dyDescent="0.35">
      <c r="A28" s="170">
        <v>22</v>
      </c>
      <c r="B28" s="242" t="s">
        <v>102</v>
      </c>
      <c r="C28" s="27" t="s">
        <v>21</v>
      </c>
      <c r="D28" s="20" t="s">
        <v>12</v>
      </c>
      <c r="E28" s="236" t="s">
        <v>194</v>
      </c>
    </row>
    <row r="29" spans="1:5" ht="22" customHeight="1" x14ac:dyDescent="0.35">
      <c r="A29" s="170">
        <v>23</v>
      </c>
      <c r="B29" s="242" t="s">
        <v>130</v>
      </c>
      <c r="C29" s="27" t="s">
        <v>9</v>
      </c>
      <c r="D29" s="20" t="s">
        <v>12</v>
      </c>
      <c r="E29" s="236" t="s">
        <v>17</v>
      </c>
    </row>
    <row r="30" spans="1:5" ht="22" customHeight="1" x14ac:dyDescent="0.35">
      <c r="A30" s="217">
        <v>24</v>
      </c>
      <c r="B30" s="243" t="s">
        <v>202</v>
      </c>
      <c r="C30" s="18" t="s">
        <v>10</v>
      </c>
      <c r="D30" s="20" t="s">
        <v>12</v>
      </c>
      <c r="E30" s="236" t="s">
        <v>107</v>
      </c>
    </row>
    <row r="31" spans="1:5" ht="22" customHeight="1" x14ac:dyDescent="0.35">
      <c r="A31" s="170">
        <v>25</v>
      </c>
      <c r="B31" s="242" t="s">
        <v>113</v>
      </c>
      <c r="C31" s="27" t="s">
        <v>30</v>
      </c>
      <c r="D31" s="20" t="s">
        <v>12</v>
      </c>
      <c r="E31" s="236" t="s">
        <v>137</v>
      </c>
    </row>
    <row r="32" spans="1:5" ht="22" customHeight="1" x14ac:dyDescent="0.35">
      <c r="A32" s="217">
        <v>26</v>
      </c>
      <c r="B32" s="242" t="s">
        <v>118</v>
      </c>
      <c r="C32" s="27" t="s">
        <v>24</v>
      </c>
      <c r="D32" s="20" t="s">
        <v>12</v>
      </c>
      <c r="E32" s="236" t="s">
        <v>252</v>
      </c>
    </row>
    <row r="33" spans="1:5" ht="22" customHeight="1" x14ac:dyDescent="0.35">
      <c r="A33" s="170">
        <v>27</v>
      </c>
      <c r="B33" s="245" t="s">
        <v>271</v>
      </c>
      <c r="C33" s="98" t="s">
        <v>272</v>
      </c>
      <c r="D33" s="100"/>
      <c r="E33" s="239" t="s">
        <v>315</v>
      </c>
    </row>
    <row r="34" spans="1:5" ht="22" customHeight="1" x14ac:dyDescent="0.35">
      <c r="A34" s="170">
        <v>28</v>
      </c>
      <c r="B34" s="243" t="s">
        <v>135</v>
      </c>
      <c r="C34" s="18" t="s">
        <v>27</v>
      </c>
      <c r="D34" s="20" t="s">
        <v>215</v>
      </c>
      <c r="E34" s="236" t="s">
        <v>29</v>
      </c>
    </row>
    <row r="35" spans="1:5" ht="22" customHeight="1" x14ac:dyDescent="0.35">
      <c r="A35" s="166">
        <v>29</v>
      </c>
      <c r="B35" s="243" t="s">
        <v>314</v>
      </c>
      <c r="C35" s="18" t="s">
        <v>313</v>
      </c>
      <c r="D35" s="20" t="s">
        <v>90</v>
      </c>
      <c r="E35" s="236" t="s">
        <v>28</v>
      </c>
    </row>
    <row r="36" spans="1:5" ht="22" customHeight="1" x14ac:dyDescent="0.35">
      <c r="A36" s="170">
        <v>30</v>
      </c>
      <c r="B36" s="243" t="s">
        <v>289</v>
      </c>
      <c r="C36" s="18" t="s">
        <v>290</v>
      </c>
      <c r="D36" s="20" t="s">
        <v>215</v>
      </c>
      <c r="E36" s="236" t="s">
        <v>138</v>
      </c>
    </row>
    <row r="37" spans="1:5" ht="22" customHeight="1" x14ac:dyDescent="0.35">
      <c r="A37" s="166">
        <v>31</v>
      </c>
      <c r="B37" s="178" t="s">
        <v>203</v>
      </c>
      <c r="C37" s="27" t="s">
        <v>26</v>
      </c>
      <c r="D37" s="27" t="s">
        <v>234</v>
      </c>
      <c r="E37" s="240" t="s">
        <v>119</v>
      </c>
    </row>
    <row r="38" spans="1:5" ht="22" customHeight="1" x14ac:dyDescent="0.35">
      <c r="A38" s="166">
        <v>32</v>
      </c>
      <c r="B38" s="246" t="s">
        <v>123</v>
      </c>
      <c r="C38" s="45" t="s">
        <v>124</v>
      </c>
      <c r="D38" s="48" t="s">
        <v>131</v>
      </c>
      <c r="E38" s="237" t="s">
        <v>138</v>
      </c>
    </row>
    <row r="39" spans="1:5" ht="22" customHeight="1" x14ac:dyDescent="0.35">
      <c r="A39" s="166">
        <v>33</v>
      </c>
      <c r="B39" s="242" t="s">
        <v>19</v>
      </c>
      <c r="C39" s="27" t="s">
        <v>25</v>
      </c>
      <c r="D39" s="20" t="s">
        <v>169</v>
      </c>
      <c r="E39" s="236" t="s">
        <v>170</v>
      </c>
    </row>
    <row r="40" spans="1:5" ht="22" customHeight="1" x14ac:dyDescent="0.35">
      <c r="A40" s="166">
        <v>34</v>
      </c>
      <c r="B40" s="178" t="s">
        <v>236</v>
      </c>
      <c r="C40" s="27" t="s">
        <v>237</v>
      </c>
      <c r="D40" s="48" t="s">
        <v>201</v>
      </c>
      <c r="E40" s="240" t="s">
        <v>138</v>
      </c>
    </row>
    <row r="41" spans="1:5" ht="22" customHeight="1" x14ac:dyDescent="0.35">
      <c r="A41" s="166">
        <v>35</v>
      </c>
      <c r="B41" s="242" t="s">
        <v>238</v>
      </c>
      <c r="C41" s="27" t="s">
        <v>239</v>
      </c>
      <c r="D41" s="48" t="s">
        <v>201</v>
      </c>
      <c r="E41" s="237" t="s">
        <v>138</v>
      </c>
    </row>
    <row r="42" spans="1:5" ht="22" customHeight="1" x14ac:dyDescent="0.35">
      <c r="A42" s="224"/>
      <c r="B42" s="225"/>
      <c r="C42" s="226"/>
      <c r="D42" s="226"/>
    </row>
    <row r="43" spans="1:5" ht="22" customHeight="1" x14ac:dyDescent="0.35">
      <c r="A43" s="224"/>
      <c r="B43" s="225"/>
      <c r="C43" s="226"/>
      <c r="D43" s="226"/>
    </row>
    <row r="44" spans="1:5" ht="15.5" x14ac:dyDescent="0.35">
      <c r="A44" s="4"/>
      <c r="B44" s="497"/>
      <c r="C44" s="497"/>
      <c r="D44" s="497" t="s">
        <v>392</v>
      </c>
      <c r="E44" s="497"/>
    </row>
    <row r="45" spans="1:5" ht="15.5" x14ac:dyDescent="0.35">
      <c r="A45" s="4"/>
      <c r="B45" s="498"/>
      <c r="C45" s="498"/>
      <c r="D45" s="498" t="s">
        <v>393</v>
      </c>
      <c r="E45" s="498"/>
    </row>
    <row r="46" spans="1:5" ht="18.75" customHeight="1" x14ac:dyDescent="0.35">
      <c r="A46" s="4"/>
      <c r="B46" s="482"/>
      <c r="C46" s="482"/>
      <c r="D46" s="482" t="s">
        <v>394</v>
      </c>
      <c r="E46" s="482"/>
    </row>
    <row r="47" spans="1:5" ht="15.75" customHeight="1" x14ac:dyDescent="0.35">
      <c r="A47" s="4"/>
      <c r="B47" s="4"/>
      <c r="C47" s="4"/>
      <c r="D47" s="4"/>
      <c r="E47" s="4"/>
    </row>
    <row r="48" spans="1:5" ht="15.5" x14ac:dyDescent="0.35">
      <c r="A48" s="4"/>
      <c r="B48" s="483"/>
      <c r="C48" s="483"/>
      <c r="D48" s="483"/>
      <c r="E48" s="483"/>
    </row>
    <row r="49" spans="1:5" ht="15.5" x14ac:dyDescent="0.35">
      <c r="A49" s="4"/>
      <c r="B49" s="482"/>
      <c r="C49" s="482"/>
      <c r="D49" s="482"/>
      <c r="E49" s="482"/>
    </row>
    <row r="50" spans="1:5" ht="19.5" customHeight="1" x14ac:dyDescent="0.35">
      <c r="A50" s="4"/>
      <c r="B50" s="483"/>
      <c r="C50" s="483"/>
      <c r="D50" s="483" t="s">
        <v>300</v>
      </c>
      <c r="E50" s="483"/>
    </row>
    <row r="51" spans="1:5" ht="15.5" x14ac:dyDescent="0.35">
      <c r="A51" s="6"/>
      <c r="B51" s="482"/>
      <c r="C51" s="482"/>
      <c r="D51" s="482" t="s">
        <v>241</v>
      </c>
      <c r="E51" s="482"/>
    </row>
    <row r="52" spans="1:5" ht="20.25" customHeight="1" x14ac:dyDescent="0.35">
      <c r="A52" s="6"/>
      <c r="B52" s="6"/>
      <c r="C52" s="6"/>
      <c r="D52" s="234"/>
    </row>
  </sheetData>
  <mergeCells count="21">
    <mergeCell ref="B51:C51"/>
    <mergeCell ref="D51:E51"/>
    <mergeCell ref="B48:C48"/>
    <mergeCell ref="D48:E48"/>
    <mergeCell ref="B49:C49"/>
    <mergeCell ref="D49:E49"/>
    <mergeCell ref="B50:C50"/>
    <mergeCell ref="D50:E50"/>
    <mergeCell ref="B44:C44"/>
    <mergeCell ref="D44:E44"/>
    <mergeCell ref="B45:C45"/>
    <mergeCell ref="D45:E45"/>
    <mergeCell ref="B46:C46"/>
    <mergeCell ref="D46:E46"/>
    <mergeCell ref="A1:E1"/>
    <mergeCell ref="A2:E2"/>
    <mergeCell ref="A5:A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5" scale="59" orientation="portrait" horizontalDpi="360" verticalDpi="360" r:id="rId1"/>
  <colBreaks count="1" manualBreakCount="1">
    <brk id="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2"/>
  <sheetViews>
    <sheetView topLeftCell="A9" zoomScaleNormal="100" workbookViewId="0">
      <selection activeCell="E15" sqref="E15"/>
    </sheetView>
  </sheetViews>
  <sheetFormatPr defaultRowHeight="14.5" x14ac:dyDescent="0.35"/>
  <cols>
    <col min="1" max="1" width="4.453125" customWidth="1"/>
    <col min="2" max="2" width="24.1796875" bestFit="1" customWidth="1"/>
    <col min="3" max="3" width="18.1796875" bestFit="1" customWidth="1"/>
    <col min="4" max="4" width="22.26953125" style="235" customWidth="1"/>
    <col min="5" max="5" width="24.54296875" style="232" customWidth="1"/>
    <col min="6" max="6" width="9.453125" style="232" customWidth="1"/>
    <col min="7" max="7" width="8.1796875" style="232" customWidth="1"/>
  </cols>
  <sheetData>
    <row r="1" spans="1:7" ht="15.5" x14ac:dyDescent="0.35">
      <c r="A1" s="488" t="s">
        <v>316</v>
      </c>
      <c r="B1" s="488"/>
      <c r="C1" s="488"/>
      <c r="D1" s="488"/>
      <c r="E1" s="488"/>
      <c r="F1" s="147"/>
      <c r="G1" s="147"/>
    </row>
    <row r="2" spans="1:7" ht="15.5" x14ac:dyDescent="0.35">
      <c r="A2" s="488" t="s">
        <v>399</v>
      </c>
      <c r="B2" s="488"/>
      <c r="C2" s="488"/>
      <c r="D2" s="488"/>
      <c r="E2" s="488"/>
      <c r="F2" s="147"/>
      <c r="G2" s="147"/>
    </row>
    <row r="3" spans="1:7" ht="15.5" x14ac:dyDescent="0.35">
      <c r="A3" s="150" t="s">
        <v>417</v>
      </c>
      <c r="B3" s="150"/>
      <c r="C3" s="150"/>
      <c r="D3" s="233"/>
      <c r="E3" s="149"/>
      <c r="F3" s="147"/>
      <c r="G3" s="147"/>
    </row>
    <row r="4" spans="1:7" ht="16" thickBot="1" x14ac:dyDescent="0.4">
      <c r="A4" s="4"/>
      <c r="B4" s="4"/>
      <c r="C4" s="4"/>
      <c r="D4" s="234"/>
    </row>
    <row r="5" spans="1:7" ht="14.25" customHeight="1" x14ac:dyDescent="0.35">
      <c r="A5" s="499" t="s">
        <v>0</v>
      </c>
      <c r="B5" s="499" t="s">
        <v>318</v>
      </c>
      <c r="C5" s="499" t="s">
        <v>319</v>
      </c>
      <c r="D5" s="501" t="s">
        <v>320</v>
      </c>
      <c r="E5" s="503" t="s">
        <v>398</v>
      </c>
      <c r="F5" s="505" t="s">
        <v>39</v>
      </c>
      <c r="G5" s="506"/>
    </row>
    <row r="6" spans="1:7" ht="18.75" customHeight="1" x14ac:dyDescent="0.35">
      <c r="A6" s="500"/>
      <c r="B6" s="500"/>
      <c r="C6" s="500"/>
      <c r="D6" s="502"/>
      <c r="E6" s="504"/>
      <c r="F6" s="338" t="s">
        <v>415</v>
      </c>
      <c r="G6" s="339" t="s">
        <v>416</v>
      </c>
    </row>
    <row r="7" spans="1:7" ht="18.75" customHeight="1" x14ac:dyDescent="0.35">
      <c r="A7" s="340">
        <v>1</v>
      </c>
      <c r="B7" s="341" t="s">
        <v>230</v>
      </c>
      <c r="C7" s="342" t="s">
        <v>231</v>
      </c>
      <c r="D7" s="341" t="s">
        <v>274</v>
      </c>
      <c r="E7" s="343" t="s">
        <v>59</v>
      </c>
      <c r="F7" s="344">
        <v>34</v>
      </c>
      <c r="G7" s="344">
        <v>4</v>
      </c>
    </row>
    <row r="8" spans="1:7" s="8" customFormat="1" ht="18.75" customHeight="1" x14ac:dyDescent="0.35">
      <c r="A8" s="345">
        <v>2</v>
      </c>
      <c r="B8" s="341" t="s">
        <v>204</v>
      </c>
      <c r="C8" s="342" t="s">
        <v>61</v>
      </c>
      <c r="D8" s="341" t="s">
        <v>63</v>
      </c>
      <c r="E8" s="343" t="s">
        <v>64</v>
      </c>
      <c r="F8" s="346">
        <f>2020-1985</f>
        <v>35</v>
      </c>
      <c r="G8" s="346">
        <v>7</v>
      </c>
    </row>
    <row r="9" spans="1:7" ht="18.75" customHeight="1" x14ac:dyDescent="0.35">
      <c r="A9" s="340">
        <v>3</v>
      </c>
      <c r="B9" s="347" t="s">
        <v>300</v>
      </c>
      <c r="C9" s="348" t="s">
        <v>301</v>
      </c>
      <c r="D9" s="349" t="s">
        <v>260</v>
      </c>
      <c r="E9" s="350" t="s">
        <v>67</v>
      </c>
      <c r="F9" s="344">
        <f>2020-1996</f>
        <v>24</v>
      </c>
      <c r="G9" s="344">
        <v>4</v>
      </c>
    </row>
    <row r="10" spans="1:7" ht="22" customHeight="1" x14ac:dyDescent="0.35">
      <c r="A10" s="351">
        <v>4</v>
      </c>
      <c r="B10" s="352" t="s">
        <v>82</v>
      </c>
      <c r="C10" s="353" t="s">
        <v>20</v>
      </c>
      <c r="D10" s="341" t="s">
        <v>11</v>
      </c>
      <c r="E10" s="343" t="s">
        <v>83</v>
      </c>
      <c r="F10" s="344">
        <f>2020-1991</f>
        <v>29</v>
      </c>
      <c r="G10" s="344">
        <v>4</v>
      </c>
    </row>
    <row r="11" spans="1:7" s="8" customFormat="1" ht="22" customHeight="1" x14ac:dyDescent="0.35">
      <c r="A11" s="354">
        <v>5</v>
      </c>
      <c r="B11" s="355" t="s">
        <v>220</v>
      </c>
      <c r="C11" s="356" t="s">
        <v>221</v>
      </c>
      <c r="D11" s="341" t="s">
        <v>222</v>
      </c>
      <c r="E11" s="343" t="s">
        <v>69</v>
      </c>
      <c r="F11" s="346">
        <f>2020-1989</f>
        <v>31</v>
      </c>
      <c r="G11" s="346">
        <v>4</v>
      </c>
    </row>
    <row r="12" spans="1:7" ht="22" customHeight="1" x14ac:dyDescent="0.35">
      <c r="A12" s="357">
        <v>6</v>
      </c>
      <c r="B12" s="355" t="s">
        <v>282</v>
      </c>
      <c r="C12" s="356" t="s">
        <v>283</v>
      </c>
      <c r="D12" s="341" t="s">
        <v>222</v>
      </c>
      <c r="E12" s="343" t="s">
        <v>79</v>
      </c>
      <c r="F12" s="344">
        <f>2020-1994</f>
        <v>26</v>
      </c>
      <c r="G12" s="344">
        <v>7</v>
      </c>
    </row>
    <row r="13" spans="1:7" ht="22" customHeight="1" x14ac:dyDescent="0.35">
      <c r="A13" s="357">
        <v>7</v>
      </c>
      <c r="B13" s="355" t="s">
        <v>276</v>
      </c>
      <c r="C13" s="342" t="s">
        <v>277</v>
      </c>
      <c r="D13" s="341" t="s">
        <v>255</v>
      </c>
      <c r="E13" s="343" t="s">
        <v>13</v>
      </c>
      <c r="F13" s="344">
        <f>2020-1988</f>
        <v>32</v>
      </c>
      <c r="G13" s="344">
        <v>4</v>
      </c>
    </row>
    <row r="14" spans="1:7" ht="22" customHeight="1" x14ac:dyDescent="0.35">
      <c r="A14" s="358">
        <v>8</v>
      </c>
      <c r="B14" s="359" t="s">
        <v>305</v>
      </c>
      <c r="C14" s="360" t="s">
        <v>306</v>
      </c>
      <c r="D14" s="361" t="s">
        <v>222</v>
      </c>
      <c r="E14" s="362" t="s">
        <v>14</v>
      </c>
      <c r="F14" s="344">
        <f>2020-1995</f>
        <v>25</v>
      </c>
      <c r="G14" s="344">
        <v>7</v>
      </c>
    </row>
    <row r="15" spans="1:7" ht="22" customHeight="1" x14ac:dyDescent="0.35">
      <c r="A15" s="358">
        <v>9</v>
      </c>
      <c r="B15" s="355" t="s">
        <v>205</v>
      </c>
      <c r="C15" s="342" t="s">
        <v>84</v>
      </c>
      <c r="D15" s="341" t="s">
        <v>183</v>
      </c>
      <c r="E15" s="343" t="s">
        <v>159</v>
      </c>
      <c r="F15" s="344">
        <f>2020-2000</f>
        <v>20</v>
      </c>
      <c r="G15" s="344">
        <v>7</v>
      </c>
    </row>
    <row r="16" spans="1:7" ht="22" customHeight="1" x14ac:dyDescent="0.35">
      <c r="A16" s="358">
        <v>10</v>
      </c>
      <c r="B16" s="355" t="s">
        <v>73</v>
      </c>
      <c r="C16" s="342" t="s">
        <v>5</v>
      </c>
      <c r="D16" s="341" t="s">
        <v>255</v>
      </c>
      <c r="E16" s="343" t="s">
        <v>136</v>
      </c>
      <c r="F16" s="344">
        <f>2020-2002</f>
        <v>18</v>
      </c>
      <c r="G16" s="344">
        <v>7</v>
      </c>
    </row>
    <row r="17" spans="1:7" ht="22" customHeight="1" x14ac:dyDescent="0.35">
      <c r="A17" s="358">
        <v>11</v>
      </c>
      <c r="B17" s="355" t="s">
        <v>253</v>
      </c>
      <c r="C17" s="342" t="s">
        <v>254</v>
      </c>
      <c r="D17" s="341" t="s">
        <v>255</v>
      </c>
      <c r="E17" s="343" t="s">
        <v>132</v>
      </c>
      <c r="F17" s="344">
        <f>2020-2001</f>
        <v>19</v>
      </c>
      <c r="G17" s="344">
        <v>7</v>
      </c>
    </row>
    <row r="18" spans="1:7" ht="22" customHeight="1" x14ac:dyDescent="0.35">
      <c r="A18" s="358">
        <v>12</v>
      </c>
      <c r="B18" s="355" t="s">
        <v>151</v>
      </c>
      <c r="C18" s="342" t="s">
        <v>133</v>
      </c>
      <c r="D18" s="341" t="s">
        <v>11</v>
      </c>
      <c r="E18" s="343" t="s">
        <v>134</v>
      </c>
      <c r="F18" s="344">
        <f>2020-2005</f>
        <v>15</v>
      </c>
      <c r="G18" s="344">
        <v>5</v>
      </c>
    </row>
    <row r="19" spans="1:7" ht="22" customHeight="1" x14ac:dyDescent="0.35">
      <c r="A19" s="363">
        <v>13</v>
      </c>
      <c r="B19" s="352" t="s">
        <v>18</v>
      </c>
      <c r="C19" s="353" t="s">
        <v>23</v>
      </c>
      <c r="D19" s="341" t="s">
        <v>197</v>
      </c>
      <c r="E19" s="343" t="s">
        <v>99</v>
      </c>
      <c r="F19" s="344">
        <f>2020-2006</f>
        <v>14</v>
      </c>
      <c r="G19" s="344">
        <v>3</v>
      </c>
    </row>
    <row r="20" spans="1:7" ht="22" customHeight="1" x14ac:dyDescent="0.35">
      <c r="A20" s="363">
        <v>14</v>
      </c>
      <c r="B20" s="352" t="s">
        <v>225</v>
      </c>
      <c r="C20" s="364" t="s">
        <v>226</v>
      </c>
      <c r="D20" s="341" t="s">
        <v>227</v>
      </c>
      <c r="E20" s="343" t="s">
        <v>148</v>
      </c>
      <c r="F20" s="344">
        <f>2020-1995</f>
        <v>25</v>
      </c>
      <c r="G20" s="344">
        <v>4</v>
      </c>
    </row>
    <row r="21" spans="1:7" ht="22" customHeight="1" x14ac:dyDescent="0.35">
      <c r="A21" s="357">
        <v>15</v>
      </c>
      <c r="B21" s="355" t="s">
        <v>245</v>
      </c>
      <c r="C21" s="356" t="s">
        <v>246</v>
      </c>
      <c r="D21" s="341" t="s">
        <v>247</v>
      </c>
      <c r="E21" s="343" t="s">
        <v>129</v>
      </c>
      <c r="F21" s="344">
        <f>2020-2007</f>
        <v>13</v>
      </c>
      <c r="G21" s="344">
        <v>6</v>
      </c>
    </row>
    <row r="22" spans="1:7" ht="22" customHeight="1" x14ac:dyDescent="0.35">
      <c r="A22" s="357">
        <v>16</v>
      </c>
      <c r="B22" s="355" t="s">
        <v>242</v>
      </c>
      <c r="C22" s="342" t="s">
        <v>243</v>
      </c>
      <c r="D22" s="341" t="s">
        <v>216</v>
      </c>
      <c r="E22" s="343" t="s">
        <v>160</v>
      </c>
      <c r="F22" s="344">
        <f>2020-2008</f>
        <v>12</v>
      </c>
      <c r="G22" s="344">
        <v>6</v>
      </c>
    </row>
    <row r="23" spans="1:7" ht="22" customHeight="1" x14ac:dyDescent="0.35">
      <c r="A23" s="357">
        <v>17</v>
      </c>
      <c r="B23" s="352" t="s">
        <v>110</v>
      </c>
      <c r="C23" s="353" t="s">
        <v>22</v>
      </c>
      <c r="D23" s="353" t="s">
        <v>12</v>
      </c>
      <c r="E23" s="343" t="s">
        <v>111</v>
      </c>
      <c r="F23" s="344">
        <f>2020-2009</f>
        <v>11</v>
      </c>
      <c r="G23" s="344">
        <v>5</v>
      </c>
    </row>
    <row r="24" spans="1:7" ht="22" customHeight="1" x14ac:dyDescent="0.35">
      <c r="A24" s="357">
        <v>18</v>
      </c>
      <c r="B24" s="355" t="s">
        <v>267</v>
      </c>
      <c r="C24" s="353" t="s">
        <v>263</v>
      </c>
      <c r="D24" s="365" t="s">
        <v>127</v>
      </c>
      <c r="E24" s="343" t="s">
        <v>15</v>
      </c>
      <c r="F24" s="344">
        <f>2020-2007</f>
        <v>13</v>
      </c>
      <c r="G24" s="344">
        <v>6</v>
      </c>
    </row>
    <row r="25" spans="1:7" ht="22" customHeight="1" x14ac:dyDescent="0.35">
      <c r="A25" s="357">
        <v>19</v>
      </c>
      <c r="B25" s="355" t="s">
        <v>86</v>
      </c>
      <c r="C25" s="342" t="s">
        <v>6</v>
      </c>
      <c r="D25" s="341" t="s">
        <v>12</v>
      </c>
      <c r="E25" s="343" t="s">
        <v>158</v>
      </c>
      <c r="F25" s="344">
        <f>2020-1995</f>
        <v>25</v>
      </c>
      <c r="G25" s="344">
        <v>4</v>
      </c>
    </row>
    <row r="26" spans="1:7" ht="22" customHeight="1" x14ac:dyDescent="0.35">
      <c r="A26" s="357">
        <v>20</v>
      </c>
      <c r="B26" s="355" t="s">
        <v>92</v>
      </c>
      <c r="C26" s="353" t="s">
        <v>7</v>
      </c>
      <c r="D26" s="365" t="s">
        <v>90</v>
      </c>
      <c r="E26" s="343" t="s">
        <v>93</v>
      </c>
      <c r="F26" s="344">
        <f>2020-2008</f>
        <v>12</v>
      </c>
      <c r="G26" s="344">
        <v>6</v>
      </c>
    </row>
    <row r="27" spans="1:7" ht="22" customHeight="1" x14ac:dyDescent="0.35">
      <c r="A27" s="357">
        <v>21</v>
      </c>
      <c r="B27" s="355" t="s">
        <v>128</v>
      </c>
      <c r="C27" s="353" t="s">
        <v>8</v>
      </c>
      <c r="D27" s="365" t="s">
        <v>90</v>
      </c>
      <c r="E27" s="343" t="s">
        <v>16</v>
      </c>
      <c r="F27" s="344">
        <f>2020-2009</f>
        <v>11</v>
      </c>
      <c r="G27" s="344">
        <v>5</v>
      </c>
    </row>
    <row r="28" spans="1:7" ht="22" customHeight="1" x14ac:dyDescent="0.35">
      <c r="A28" s="357">
        <v>22</v>
      </c>
      <c r="B28" s="352" t="s">
        <v>102</v>
      </c>
      <c r="C28" s="353" t="s">
        <v>21</v>
      </c>
      <c r="D28" s="341" t="s">
        <v>12</v>
      </c>
      <c r="E28" s="343" t="s">
        <v>194</v>
      </c>
      <c r="F28" s="344">
        <f>2020-2009</f>
        <v>11</v>
      </c>
      <c r="G28" s="344">
        <v>5</v>
      </c>
    </row>
    <row r="29" spans="1:7" ht="22" customHeight="1" x14ac:dyDescent="0.35">
      <c r="A29" s="357">
        <v>23</v>
      </c>
      <c r="B29" s="352" t="s">
        <v>130</v>
      </c>
      <c r="C29" s="353" t="s">
        <v>9</v>
      </c>
      <c r="D29" s="341" t="s">
        <v>12</v>
      </c>
      <c r="E29" s="343" t="s">
        <v>17</v>
      </c>
      <c r="F29" s="344">
        <f>2020-2010</f>
        <v>10</v>
      </c>
      <c r="G29" s="344">
        <v>6</v>
      </c>
    </row>
    <row r="30" spans="1:7" ht="22" customHeight="1" x14ac:dyDescent="0.35">
      <c r="A30" s="344">
        <v>24</v>
      </c>
      <c r="B30" s="355" t="s">
        <v>202</v>
      </c>
      <c r="C30" s="342" t="s">
        <v>10</v>
      </c>
      <c r="D30" s="341" t="s">
        <v>12</v>
      </c>
      <c r="E30" s="343" t="s">
        <v>107</v>
      </c>
      <c r="F30" s="344">
        <f>2020-2010</f>
        <v>10</v>
      </c>
      <c r="G30" s="344">
        <v>6</v>
      </c>
    </row>
    <row r="31" spans="1:7" ht="22" customHeight="1" x14ac:dyDescent="0.35">
      <c r="A31" s="357">
        <v>25</v>
      </c>
      <c r="B31" s="352" t="s">
        <v>113</v>
      </c>
      <c r="C31" s="353" t="s">
        <v>30</v>
      </c>
      <c r="D31" s="341" t="s">
        <v>12</v>
      </c>
      <c r="E31" s="343" t="s">
        <v>137</v>
      </c>
      <c r="F31" s="344">
        <f>2020-2010</f>
        <v>10</v>
      </c>
      <c r="G31" s="344">
        <v>6</v>
      </c>
    </row>
    <row r="32" spans="1:7" ht="22" customHeight="1" x14ac:dyDescent="0.35">
      <c r="A32" s="344">
        <v>26</v>
      </c>
      <c r="B32" s="352" t="s">
        <v>118</v>
      </c>
      <c r="C32" s="353" t="s">
        <v>24</v>
      </c>
      <c r="D32" s="341" t="s">
        <v>12</v>
      </c>
      <c r="E32" s="343" t="s">
        <v>252</v>
      </c>
      <c r="F32" s="344">
        <f>2020-2010</f>
        <v>10</v>
      </c>
      <c r="G32" s="344">
        <v>6</v>
      </c>
    </row>
    <row r="33" spans="1:7" ht="22" customHeight="1" x14ac:dyDescent="0.35">
      <c r="A33" s="357">
        <v>27</v>
      </c>
      <c r="B33" s="366" t="s">
        <v>271</v>
      </c>
      <c r="C33" s="367" t="s">
        <v>272</v>
      </c>
      <c r="D33" s="368"/>
      <c r="E33" s="369" t="s">
        <v>315</v>
      </c>
      <c r="F33" s="344">
        <f>2020-2011</f>
        <v>9</v>
      </c>
      <c r="G33" s="344">
        <v>6</v>
      </c>
    </row>
    <row r="34" spans="1:7" ht="22" customHeight="1" x14ac:dyDescent="0.35">
      <c r="A34" s="357">
        <v>28</v>
      </c>
      <c r="B34" s="355" t="s">
        <v>135</v>
      </c>
      <c r="C34" s="342" t="s">
        <v>27</v>
      </c>
      <c r="D34" s="341" t="s">
        <v>215</v>
      </c>
      <c r="E34" s="343" t="s">
        <v>29</v>
      </c>
      <c r="F34" s="344">
        <f>2020-2011</f>
        <v>9</v>
      </c>
      <c r="G34" s="344">
        <v>6</v>
      </c>
    </row>
    <row r="35" spans="1:7" ht="22" customHeight="1" x14ac:dyDescent="0.35">
      <c r="A35" s="354">
        <v>29</v>
      </c>
      <c r="B35" s="355" t="s">
        <v>314</v>
      </c>
      <c r="C35" s="342" t="s">
        <v>313</v>
      </c>
      <c r="D35" s="341" t="s">
        <v>90</v>
      </c>
      <c r="E35" s="343" t="s">
        <v>28</v>
      </c>
      <c r="F35" s="344">
        <f>2020-2011</f>
        <v>9</v>
      </c>
      <c r="G35" s="344">
        <v>6</v>
      </c>
    </row>
    <row r="36" spans="1:7" ht="22" customHeight="1" x14ac:dyDescent="0.35">
      <c r="A36" s="357">
        <v>30</v>
      </c>
      <c r="B36" s="355" t="s">
        <v>289</v>
      </c>
      <c r="C36" s="342" t="s">
        <v>290</v>
      </c>
      <c r="D36" s="341" t="s">
        <v>215</v>
      </c>
      <c r="E36" s="343" t="s">
        <v>138</v>
      </c>
      <c r="F36" s="344">
        <f>2020-2011</f>
        <v>9</v>
      </c>
      <c r="G36" s="344">
        <v>6</v>
      </c>
    </row>
    <row r="37" spans="1:7" ht="22" customHeight="1" x14ac:dyDescent="0.35">
      <c r="A37" s="354">
        <v>31</v>
      </c>
      <c r="B37" s="370" t="s">
        <v>203</v>
      </c>
      <c r="C37" s="353" t="s">
        <v>26</v>
      </c>
      <c r="D37" s="353" t="s">
        <v>234</v>
      </c>
      <c r="E37" s="371" t="s">
        <v>119</v>
      </c>
      <c r="F37" s="344">
        <f>2020-2009</f>
        <v>11</v>
      </c>
      <c r="G37" s="344">
        <v>5</v>
      </c>
    </row>
    <row r="38" spans="1:7" ht="22" customHeight="1" x14ac:dyDescent="0.35">
      <c r="A38" s="354">
        <v>32</v>
      </c>
      <c r="B38" s="372" t="s">
        <v>123</v>
      </c>
      <c r="C38" s="373" t="s">
        <v>124</v>
      </c>
      <c r="D38" s="349" t="s">
        <v>131</v>
      </c>
      <c r="E38" s="350" t="s">
        <v>138</v>
      </c>
      <c r="F38" s="344">
        <f>2020-2014</f>
        <v>6</v>
      </c>
      <c r="G38" s="344">
        <v>4</v>
      </c>
    </row>
    <row r="39" spans="1:7" ht="22" customHeight="1" x14ac:dyDescent="0.35">
      <c r="A39" s="354">
        <v>33</v>
      </c>
      <c r="B39" s="352" t="s">
        <v>19</v>
      </c>
      <c r="C39" s="353" t="s">
        <v>25</v>
      </c>
      <c r="D39" s="341" t="s">
        <v>169</v>
      </c>
      <c r="E39" s="343" t="s">
        <v>170</v>
      </c>
      <c r="F39" s="344">
        <f>2020-1986</f>
        <v>34</v>
      </c>
      <c r="G39" s="344">
        <v>4</v>
      </c>
    </row>
    <row r="40" spans="1:7" ht="22" customHeight="1" x14ac:dyDescent="0.35">
      <c r="A40" s="354">
        <v>34</v>
      </c>
      <c r="B40" s="370" t="s">
        <v>236</v>
      </c>
      <c r="C40" s="353" t="s">
        <v>237</v>
      </c>
      <c r="D40" s="349" t="s">
        <v>201</v>
      </c>
      <c r="E40" s="371" t="s">
        <v>138</v>
      </c>
      <c r="F40" s="344">
        <f>2020-2019</f>
        <v>1</v>
      </c>
      <c r="G40" s="344">
        <v>5</v>
      </c>
    </row>
    <row r="41" spans="1:7" ht="22" customHeight="1" x14ac:dyDescent="0.35">
      <c r="A41" s="354">
        <v>35</v>
      </c>
      <c r="B41" s="352" t="s">
        <v>238</v>
      </c>
      <c r="C41" s="353" t="s">
        <v>239</v>
      </c>
      <c r="D41" s="349" t="s">
        <v>201</v>
      </c>
      <c r="E41" s="350" t="s">
        <v>138</v>
      </c>
      <c r="F41" s="344">
        <f>2020-2019</f>
        <v>1</v>
      </c>
      <c r="G41" s="344">
        <v>5</v>
      </c>
    </row>
    <row r="42" spans="1:7" ht="22" customHeight="1" x14ac:dyDescent="0.35">
      <c r="A42" s="224"/>
      <c r="B42" s="225"/>
      <c r="C42" s="226"/>
      <c r="D42" s="226"/>
    </row>
    <row r="43" spans="1:7" ht="22" customHeight="1" x14ac:dyDescent="0.35">
      <c r="A43" s="224"/>
      <c r="B43" s="225"/>
      <c r="C43" s="226"/>
      <c r="D43" s="226"/>
    </row>
    <row r="44" spans="1:7" ht="15.5" x14ac:dyDescent="0.35">
      <c r="A44" s="4"/>
      <c r="B44" s="497"/>
      <c r="C44" s="497"/>
      <c r="D44" s="497" t="s">
        <v>392</v>
      </c>
      <c r="E44" s="497"/>
      <c r="F44" s="497"/>
    </row>
    <row r="45" spans="1:7" ht="15.5" x14ac:dyDescent="0.35">
      <c r="A45" s="4"/>
      <c r="B45" s="498"/>
      <c r="C45" s="498"/>
      <c r="D45" s="498" t="s">
        <v>393</v>
      </c>
      <c r="E45" s="498"/>
      <c r="F45" s="498"/>
    </row>
    <row r="46" spans="1:7" ht="18.75" customHeight="1" x14ac:dyDescent="0.35">
      <c r="A46" s="4"/>
      <c r="B46" s="482"/>
      <c r="C46" s="482"/>
      <c r="D46" s="482" t="s">
        <v>394</v>
      </c>
      <c r="E46" s="482"/>
      <c r="F46" s="482"/>
    </row>
    <row r="47" spans="1:7" ht="15.75" customHeight="1" x14ac:dyDescent="0.35">
      <c r="A47" s="4"/>
      <c r="B47" s="4"/>
      <c r="C47" s="4"/>
      <c r="D47" s="4"/>
      <c r="E47" s="4"/>
      <c r="F47" s="147"/>
    </row>
    <row r="48" spans="1:7" ht="15.5" x14ac:dyDescent="0.35">
      <c r="A48" s="4"/>
      <c r="B48" s="483"/>
      <c r="C48" s="483"/>
      <c r="D48" s="483"/>
      <c r="E48" s="483"/>
      <c r="F48" s="148"/>
    </row>
    <row r="49" spans="1:6" ht="15.5" x14ac:dyDescent="0.35">
      <c r="A49" s="4"/>
      <c r="B49" s="482"/>
      <c r="C49" s="482"/>
      <c r="D49" s="482"/>
      <c r="E49" s="482"/>
      <c r="F49" s="147"/>
    </row>
    <row r="50" spans="1:6" ht="19.5" customHeight="1" x14ac:dyDescent="0.35">
      <c r="A50" s="4"/>
      <c r="B50" s="483"/>
      <c r="C50" s="483"/>
      <c r="D50" s="483" t="s">
        <v>300</v>
      </c>
      <c r="E50" s="483"/>
      <c r="F50" s="483"/>
    </row>
    <row r="51" spans="1:6" ht="15.5" x14ac:dyDescent="0.35">
      <c r="A51" s="6"/>
      <c r="B51" s="482"/>
      <c r="C51" s="482"/>
      <c r="D51" s="482" t="s">
        <v>241</v>
      </c>
      <c r="E51" s="482"/>
      <c r="F51" s="482"/>
    </row>
    <row r="52" spans="1:6" ht="20.25" customHeight="1" x14ac:dyDescent="0.35">
      <c r="A52" s="6"/>
      <c r="B52" s="6"/>
      <c r="C52" s="6"/>
      <c r="D52" s="234"/>
    </row>
  </sheetData>
  <mergeCells count="22">
    <mergeCell ref="B51:C51"/>
    <mergeCell ref="D51:F51"/>
    <mergeCell ref="F5:G5"/>
    <mergeCell ref="B48:C48"/>
    <mergeCell ref="D48:E48"/>
    <mergeCell ref="B49:C49"/>
    <mergeCell ref="D49:E49"/>
    <mergeCell ref="B50:C50"/>
    <mergeCell ref="D50:F50"/>
    <mergeCell ref="B44:C44"/>
    <mergeCell ref="D44:F44"/>
    <mergeCell ref="B45:C45"/>
    <mergeCell ref="D45:F45"/>
    <mergeCell ref="B46:C46"/>
    <mergeCell ref="D46:F46"/>
    <mergeCell ref="A1:E1"/>
    <mergeCell ref="A2:E2"/>
    <mergeCell ref="A5:A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5" scale="59" orientation="portrait" horizontalDpi="360" verticalDpi="360" r:id="rId1"/>
  <colBreaks count="1" manualBreakCount="1">
    <brk id="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FD67"/>
  <sheetViews>
    <sheetView topLeftCell="A18" zoomScaleNormal="100" workbookViewId="0">
      <selection activeCell="D30" sqref="B30:D30"/>
    </sheetView>
  </sheetViews>
  <sheetFormatPr defaultRowHeight="14.5" x14ac:dyDescent="0.35"/>
  <cols>
    <col min="1" max="1" width="4.453125" customWidth="1"/>
    <col min="2" max="2" width="24.1796875" bestFit="1" customWidth="1"/>
    <col min="3" max="3" width="18.1796875" bestFit="1" customWidth="1"/>
    <col min="4" max="4" width="22.26953125" customWidth="1"/>
    <col min="5" max="5" width="17.7265625" customWidth="1"/>
    <col min="6" max="6" width="22.26953125" customWidth="1"/>
    <col min="7" max="7" width="33.453125" customWidth="1"/>
  </cols>
  <sheetData>
    <row r="1" spans="1:10" ht="15.5" x14ac:dyDescent="0.35">
      <c r="A1" s="488" t="s">
        <v>316</v>
      </c>
      <c r="B1" s="488"/>
      <c r="C1" s="488"/>
      <c r="D1" s="488"/>
      <c r="E1" s="488"/>
      <c r="F1" s="488"/>
      <c r="G1" s="488"/>
      <c r="H1" s="150"/>
      <c r="I1" s="4"/>
      <c r="J1" s="4"/>
    </row>
    <row r="2" spans="1:10" ht="15.5" x14ac:dyDescent="0.35">
      <c r="A2" s="488" t="s">
        <v>317</v>
      </c>
      <c r="B2" s="488"/>
      <c r="C2" s="488"/>
      <c r="D2" s="488"/>
      <c r="E2" s="488"/>
      <c r="F2" s="488"/>
      <c r="G2" s="488"/>
      <c r="H2" s="150"/>
      <c r="I2" s="4"/>
      <c r="J2" s="4"/>
    </row>
    <row r="3" spans="1:10" ht="15.5" x14ac:dyDescent="0.35">
      <c r="A3" s="150"/>
      <c r="B3" s="150"/>
      <c r="C3" s="150"/>
      <c r="D3" s="150"/>
      <c r="E3" s="150"/>
      <c r="F3" s="150"/>
      <c r="G3" s="150"/>
      <c r="H3" s="150"/>
      <c r="I3" s="4"/>
      <c r="J3" s="4"/>
    </row>
    <row r="4" spans="1:10" ht="16" thickBot="1" x14ac:dyDescent="0.4">
      <c r="A4" s="4"/>
      <c r="B4" s="4"/>
      <c r="C4" s="4"/>
      <c r="D4" s="4"/>
      <c r="E4" s="4"/>
      <c r="F4" s="4"/>
      <c r="G4" s="4"/>
    </row>
    <row r="5" spans="1:10" ht="14.25" customHeight="1" thickBot="1" x14ac:dyDescent="0.4">
      <c r="A5" s="489" t="s">
        <v>0</v>
      </c>
      <c r="B5" s="489" t="s">
        <v>318</v>
      </c>
      <c r="C5" s="489" t="s">
        <v>319</v>
      </c>
      <c r="D5" s="489" t="s">
        <v>320</v>
      </c>
      <c r="E5" s="493" t="s">
        <v>321</v>
      </c>
      <c r="F5" s="494"/>
      <c r="G5" s="489" t="s">
        <v>322</v>
      </c>
      <c r="H5" s="151"/>
      <c r="I5" s="151"/>
      <c r="J5" s="151"/>
    </row>
    <row r="6" spans="1:10" ht="18.75" customHeight="1" x14ac:dyDescent="0.35">
      <c r="A6" s="490"/>
      <c r="B6" s="490"/>
      <c r="C6" s="490"/>
      <c r="D6" s="490"/>
      <c r="E6" s="152" t="s">
        <v>323</v>
      </c>
      <c r="F6" s="152" t="s">
        <v>324</v>
      </c>
      <c r="G6" s="490"/>
      <c r="H6" s="151"/>
      <c r="I6" s="151"/>
      <c r="J6" s="151"/>
    </row>
    <row r="7" spans="1:10" ht="18.75" customHeight="1" x14ac:dyDescent="0.35">
      <c r="A7" s="153">
        <v>1</v>
      </c>
      <c r="B7" s="154"/>
      <c r="C7" s="155"/>
      <c r="D7" s="155"/>
      <c r="E7" s="155" t="s">
        <v>275</v>
      </c>
      <c r="F7" s="155" t="s">
        <v>325</v>
      </c>
      <c r="G7" s="156"/>
      <c r="H7" s="151"/>
      <c r="I7" s="151"/>
      <c r="J7" s="151"/>
    </row>
    <row r="8" spans="1:10" ht="18.75" customHeight="1" x14ac:dyDescent="0.35">
      <c r="A8" s="157"/>
      <c r="B8" s="158"/>
      <c r="C8" s="157"/>
      <c r="D8" s="157"/>
      <c r="E8" s="157"/>
      <c r="F8" s="157"/>
      <c r="G8" s="157"/>
      <c r="H8" s="151"/>
      <c r="I8" s="151"/>
      <c r="J8" s="151"/>
    </row>
    <row r="9" spans="1:10" s="8" customFormat="1" ht="18.75" customHeight="1" x14ac:dyDescent="0.35">
      <c r="A9" s="159"/>
      <c r="B9" s="160"/>
      <c r="C9" s="159"/>
      <c r="D9" s="159"/>
      <c r="E9" s="523" t="s">
        <v>327</v>
      </c>
      <c r="F9" s="523" t="s">
        <v>328</v>
      </c>
      <c r="G9" s="525"/>
      <c r="H9" s="161"/>
      <c r="I9" s="161"/>
      <c r="J9" s="161"/>
    </row>
    <row r="10" spans="1:10" ht="18.75" customHeight="1" x14ac:dyDescent="0.35">
      <c r="A10" s="155">
        <v>3</v>
      </c>
      <c r="B10" s="154" t="s">
        <v>329</v>
      </c>
      <c r="C10" s="155" t="s">
        <v>254</v>
      </c>
      <c r="D10" s="155" t="s">
        <v>330</v>
      </c>
      <c r="E10" s="524"/>
      <c r="F10" s="524"/>
      <c r="G10" s="526"/>
      <c r="H10" s="151"/>
      <c r="I10" s="151"/>
      <c r="J10" s="151"/>
    </row>
    <row r="11" spans="1:10" ht="18.75" customHeight="1" x14ac:dyDescent="0.35">
      <c r="A11" s="157"/>
      <c r="B11" s="157"/>
      <c r="C11" s="157"/>
      <c r="D11" s="157"/>
      <c r="E11" s="157"/>
      <c r="F11" s="157"/>
      <c r="G11" s="157"/>
      <c r="H11" s="151"/>
      <c r="I11" s="151"/>
      <c r="J11" s="151"/>
    </row>
    <row r="12" spans="1:10" ht="22" customHeight="1" x14ac:dyDescent="0.35">
      <c r="A12" s="162">
        <v>4</v>
      </c>
      <c r="B12" s="163" t="s">
        <v>118</v>
      </c>
      <c r="C12" s="164" t="s">
        <v>24</v>
      </c>
      <c r="D12" s="165" t="s">
        <v>331</v>
      </c>
      <c r="E12" s="486" t="s">
        <v>332</v>
      </c>
      <c r="F12" s="486" t="s">
        <v>333</v>
      </c>
      <c r="G12" s="518" t="s">
        <v>334</v>
      </c>
      <c r="H12" s="151"/>
      <c r="I12" s="151"/>
      <c r="J12" s="151"/>
    </row>
    <row r="13" spans="1:10" s="8" customFormat="1" ht="22" customHeight="1" x14ac:dyDescent="0.35">
      <c r="A13" s="166">
        <v>5</v>
      </c>
      <c r="B13" s="167" t="s">
        <v>130</v>
      </c>
      <c r="C13" s="168" t="s">
        <v>9</v>
      </c>
      <c r="D13" s="169" t="s">
        <v>12</v>
      </c>
      <c r="E13" s="486"/>
      <c r="F13" s="486"/>
      <c r="G13" s="518"/>
      <c r="H13" s="161"/>
      <c r="I13" s="161"/>
      <c r="J13" s="161"/>
    </row>
    <row r="14" spans="1:10" ht="22" customHeight="1" x14ac:dyDescent="0.35">
      <c r="A14" s="170">
        <v>6</v>
      </c>
      <c r="B14" s="14" t="s">
        <v>113</v>
      </c>
      <c r="C14" s="171" t="s">
        <v>30</v>
      </c>
      <c r="D14" s="172" t="s">
        <v>335</v>
      </c>
      <c r="E14" s="487"/>
      <c r="F14" s="487"/>
      <c r="G14" s="527"/>
      <c r="H14" s="151"/>
      <c r="I14" s="151"/>
      <c r="J14" s="151"/>
    </row>
    <row r="15" spans="1:10" ht="15" customHeight="1" x14ac:dyDescent="0.35">
      <c r="A15" s="173"/>
      <c r="B15" s="174"/>
      <c r="C15" s="175"/>
      <c r="D15" s="173"/>
      <c r="E15" s="176"/>
      <c r="F15" s="176"/>
      <c r="G15" s="177"/>
      <c r="H15" s="151"/>
      <c r="I15" s="151"/>
      <c r="J15" s="151"/>
    </row>
    <row r="16" spans="1:10" ht="22" customHeight="1" x14ac:dyDescent="0.35">
      <c r="A16" s="170">
        <v>7</v>
      </c>
      <c r="B16" s="178" t="s">
        <v>336</v>
      </c>
      <c r="C16" s="179" t="s">
        <v>26</v>
      </c>
      <c r="D16" s="180" t="s">
        <v>337</v>
      </c>
      <c r="E16" s="181" t="s">
        <v>338</v>
      </c>
      <c r="F16" s="181" t="s">
        <v>339</v>
      </c>
      <c r="G16" s="182"/>
      <c r="H16" s="151"/>
      <c r="I16" s="151"/>
      <c r="J16" s="151"/>
    </row>
    <row r="17" spans="1:16384" ht="15" customHeight="1" x14ac:dyDescent="0.35">
      <c r="A17" s="173"/>
      <c r="B17" s="174"/>
      <c r="C17" s="175"/>
      <c r="D17" s="173"/>
      <c r="E17" s="176"/>
      <c r="F17" s="176"/>
      <c r="G17" s="177"/>
      <c r="H17" s="151"/>
      <c r="I17" s="151"/>
      <c r="J17" s="151"/>
    </row>
    <row r="18" spans="1:16384" ht="22" customHeight="1" x14ac:dyDescent="0.35">
      <c r="A18" s="183">
        <v>8</v>
      </c>
      <c r="B18" s="14" t="s">
        <v>82</v>
      </c>
      <c r="C18" s="171" t="s">
        <v>20</v>
      </c>
      <c r="D18" s="184" t="s">
        <v>340</v>
      </c>
      <c r="E18" s="485" t="s">
        <v>341</v>
      </c>
      <c r="F18" s="485" t="s">
        <v>342</v>
      </c>
      <c r="G18" s="521" t="s">
        <v>343</v>
      </c>
      <c r="H18" s="151"/>
      <c r="I18" s="151"/>
      <c r="J18" s="151"/>
    </row>
    <row r="19" spans="1:16384" ht="22" customHeight="1" x14ac:dyDescent="0.35">
      <c r="A19" s="183">
        <v>9</v>
      </c>
      <c r="B19" s="14" t="s">
        <v>344</v>
      </c>
      <c r="C19" s="171" t="s">
        <v>345</v>
      </c>
      <c r="D19" s="184" t="s">
        <v>346</v>
      </c>
      <c r="E19" s="486"/>
      <c r="F19" s="486"/>
      <c r="G19" s="522"/>
      <c r="H19" s="151"/>
      <c r="I19" s="151"/>
      <c r="J19" s="151"/>
    </row>
    <row r="20" spans="1:16384" ht="22" customHeight="1" x14ac:dyDescent="0.35">
      <c r="A20" s="183">
        <v>10</v>
      </c>
      <c r="B20" s="185" t="s">
        <v>86</v>
      </c>
      <c r="C20" s="186" t="s">
        <v>6</v>
      </c>
      <c r="D20" s="184" t="s">
        <v>12</v>
      </c>
      <c r="E20" s="486"/>
      <c r="F20" s="486"/>
      <c r="G20" s="522"/>
      <c r="H20" s="151"/>
      <c r="I20" s="151"/>
      <c r="J20" s="151"/>
    </row>
    <row r="21" spans="1:16384" ht="22" customHeight="1" x14ac:dyDescent="0.35">
      <c r="A21" s="183">
        <v>11</v>
      </c>
      <c r="B21" s="14" t="s">
        <v>347</v>
      </c>
      <c r="C21" s="171" t="s">
        <v>263</v>
      </c>
      <c r="D21" s="172" t="s">
        <v>127</v>
      </c>
      <c r="E21" s="486"/>
      <c r="F21" s="486"/>
      <c r="G21" s="522"/>
      <c r="H21" s="374"/>
      <c r="I21" s="375"/>
      <c r="J21" s="376"/>
      <c r="K21" s="377"/>
      <c r="L21" s="374"/>
      <c r="M21" s="375"/>
      <c r="N21" s="376"/>
      <c r="O21" s="377"/>
      <c r="P21" s="374"/>
      <c r="Q21" s="375"/>
      <c r="R21" s="376"/>
      <c r="S21" s="377"/>
      <c r="T21" s="374"/>
      <c r="U21" s="375"/>
      <c r="V21" s="376"/>
      <c r="W21" s="377"/>
      <c r="X21" s="374"/>
      <c r="Y21" s="375"/>
      <c r="Z21" s="376"/>
      <c r="AA21" s="377"/>
      <c r="AB21" s="374"/>
      <c r="AC21" s="375"/>
      <c r="AD21" s="376"/>
      <c r="AE21" s="377"/>
      <c r="AF21" s="374"/>
      <c r="AG21" s="375"/>
      <c r="AH21" s="376"/>
      <c r="AI21" s="377"/>
      <c r="AJ21" s="374"/>
      <c r="AK21" s="375"/>
      <c r="AL21" s="376"/>
      <c r="AM21" s="377"/>
      <c r="AN21" s="374"/>
      <c r="AO21" s="375"/>
      <c r="AP21" s="376"/>
      <c r="AQ21" s="377"/>
      <c r="AR21" s="374"/>
      <c r="AS21" s="375"/>
      <c r="AT21" s="376"/>
      <c r="AU21" s="377"/>
      <c r="AV21" s="374"/>
      <c r="AW21" s="375"/>
      <c r="AX21" s="376"/>
      <c r="AY21" s="377"/>
      <c r="AZ21" s="374"/>
      <c r="BA21" s="375"/>
      <c r="BB21" s="376"/>
      <c r="BC21" s="377"/>
      <c r="BD21" s="374"/>
      <c r="BE21" s="375"/>
      <c r="BF21" s="376"/>
      <c r="BG21" s="377"/>
      <c r="BH21" s="374"/>
      <c r="BI21" s="375"/>
      <c r="BJ21" s="376"/>
      <c r="BK21" s="377"/>
      <c r="BL21" s="374"/>
      <c r="BM21" s="375"/>
      <c r="BN21" s="376"/>
      <c r="BO21" s="377"/>
      <c r="BP21" s="374"/>
      <c r="BQ21" s="375"/>
      <c r="BR21" s="376"/>
      <c r="BS21" s="377"/>
      <c r="BT21" s="374"/>
      <c r="BU21" s="375"/>
      <c r="BV21" s="376"/>
      <c r="BW21" s="377"/>
      <c r="BX21" s="374"/>
      <c r="BY21" s="375"/>
      <c r="BZ21" s="376"/>
      <c r="CA21" s="377"/>
      <c r="CB21" s="374"/>
      <c r="CC21" s="375"/>
      <c r="CD21" s="376"/>
      <c r="CE21" s="377"/>
      <c r="CF21" s="374"/>
      <c r="CG21" s="375"/>
      <c r="CH21" s="376"/>
      <c r="CI21" s="377"/>
      <c r="CJ21" s="374"/>
      <c r="CK21" s="375"/>
      <c r="CL21" s="376"/>
      <c r="CM21" s="377"/>
      <c r="CN21" s="374"/>
      <c r="CO21" s="375"/>
      <c r="CP21" s="376"/>
      <c r="CQ21" s="377"/>
      <c r="CR21" s="374"/>
      <c r="CS21" s="375"/>
      <c r="CT21" s="376"/>
      <c r="CU21" s="377"/>
      <c r="CV21" s="374"/>
      <c r="CW21" s="375"/>
      <c r="CX21" s="376"/>
      <c r="CY21" s="377"/>
      <c r="CZ21" s="374"/>
      <c r="DA21" s="375"/>
      <c r="DB21" s="376"/>
      <c r="DC21" s="377"/>
      <c r="DD21" s="374"/>
      <c r="DE21" s="375"/>
      <c r="DF21" s="376"/>
      <c r="DG21" s="377"/>
      <c r="DH21" s="374"/>
      <c r="DI21" s="375"/>
      <c r="DJ21" s="376"/>
      <c r="DK21" s="377"/>
      <c r="DL21" s="374"/>
      <c r="DM21" s="375"/>
      <c r="DN21" s="376"/>
      <c r="DO21" s="377"/>
      <c r="DP21" s="374"/>
      <c r="DQ21" s="375"/>
      <c r="DR21" s="376"/>
      <c r="DS21" s="377"/>
      <c r="DT21" s="374"/>
      <c r="DU21" s="375"/>
      <c r="DV21" s="376"/>
      <c r="DW21" s="377"/>
      <c r="DX21" s="374"/>
      <c r="DY21" s="375"/>
      <c r="DZ21" s="376"/>
      <c r="EA21" s="377"/>
      <c r="EB21" s="374"/>
      <c r="EC21" s="375"/>
      <c r="ED21" s="376"/>
      <c r="EE21" s="377"/>
      <c r="EF21" s="374"/>
      <c r="EG21" s="375"/>
      <c r="EH21" s="376"/>
      <c r="EI21" s="377"/>
      <c r="EJ21" s="374"/>
      <c r="EK21" s="375"/>
      <c r="EL21" s="376"/>
      <c r="EM21" s="377"/>
      <c r="EN21" s="374"/>
      <c r="EO21" s="375"/>
      <c r="EP21" s="376"/>
      <c r="EQ21" s="377"/>
      <c r="ER21" s="374"/>
      <c r="ES21" s="375"/>
      <c r="ET21" s="376"/>
      <c r="EU21" s="377"/>
      <c r="EV21" s="374"/>
      <c r="EW21" s="375"/>
      <c r="EX21" s="376"/>
      <c r="EY21" s="377"/>
      <c r="EZ21" s="374"/>
      <c r="FA21" s="375"/>
      <c r="FB21" s="376"/>
      <c r="FC21" s="377"/>
      <c r="FD21" s="374"/>
      <c r="FE21" s="375"/>
      <c r="FF21" s="376"/>
      <c r="FG21" s="377"/>
      <c r="FH21" s="374"/>
      <c r="FI21" s="375"/>
      <c r="FJ21" s="376"/>
      <c r="FK21" s="377"/>
      <c r="FL21" s="374"/>
      <c r="FM21" s="375"/>
      <c r="FN21" s="376"/>
      <c r="FO21" s="377"/>
      <c r="FP21" s="374"/>
      <c r="FQ21" s="375"/>
      <c r="FR21" s="376"/>
      <c r="FS21" s="377"/>
      <c r="FT21" s="374"/>
      <c r="FU21" s="375"/>
      <c r="FV21" s="376"/>
      <c r="FW21" s="377"/>
      <c r="FX21" s="374"/>
      <c r="FY21" s="375"/>
      <c r="FZ21" s="376"/>
      <c r="GA21" s="377"/>
      <c r="GB21" s="374"/>
      <c r="GC21" s="375"/>
      <c r="GD21" s="376"/>
      <c r="GE21" s="377"/>
      <c r="GF21" s="374"/>
      <c r="GG21" s="375"/>
      <c r="GH21" s="376"/>
      <c r="GI21" s="377"/>
      <c r="GJ21" s="374"/>
      <c r="GK21" s="375"/>
      <c r="GL21" s="376"/>
      <c r="GM21" s="377"/>
      <c r="GN21" s="374"/>
      <c r="GO21" s="375"/>
      <c r="GP21" s="376"/>
      <c r="GQ21" s="377"/>
      <c r="GR21" s="374"/>
      <c r="GS21" s="375"/>
      <c r="GT21" s="376"/>
      <c r="GU21" s="377"/>
      <c r="GV21" s="374"/>
      <c r="GW21" s="375"/>
      <c r="GX21" s="376"/>
      <c r="GY21" s="377"/>
      <c r="GZ21" s="374"/>
      <c r="HA21" s="375"/>
      <c r="HB21" s="376"/>
      <c r="HC21" s="377"/>
      <c r="HD21" s="374"/>
      <c r="HE21" s="375"/>
      <c r="HF21" s="376"/>
      <c r="HG21" s="377"/>
      <c r="HH21" s="374"/>
      <c r="HI21" s="375"/>
      <c r="HJ21" s="376"/>
      <c r="HK21" s="377"/>
      <c r="HL21" s="374"/>
      <c r="HM21" s="375"/>
      <c r="HN21" s="376"/>
      <c r="HO21" s="377"/>
      <c r="HP21" s="374"/>
      <c r="HQ21" s="375"/>
      <c r="HR21" s="376"/>
      <c r="HS21" s="377"/>
      <c r="HT21" s="374"/>
      <c r="HU21" s="375"/>
      <c r="HV21" s="376"/>
      <c r="HW21" s="377"/>
      <c r="HX21" s="374"/>
      <c r="HY21" s="375"/>
      <c r="HZ21" s="376"/>
      <c r="IA21" s="377"/>
      <c r="IB21" s="374"/>
      <c r="IC21" s="375"/>
      <c r="ID21" s="376"/>
      <c r="IE21" s="377"/>
      <c r="IF21" s="374"/>
      <c r="IG21" s="375"/>
      <c r="IH21" s="376"/>
      <c r="II21" s="377"/>
      <c r="IJ21" s="374"/>
      <c r="IK21" s="375"/>
      <c r="IL21" s="376"/>
      <c r="IM21" s="377"/>
      <c r="IN21" s="374"/>
      <c r="IO21" s="375"/>
      <c r="IP21" s="376"/>
      <c r="IQ21" s="377"/>
      <c r="IR21" s="374"/>
      <c r="IS21" s="375"/>
      <c r="IT21" s="376"/>
      <c r="IU21" s="377"/>
      <c r="IV21" s="374"/>
      <c r="IW21" s="375"/>
      <c r="IX21" s="376"/>
      <c r="IY21" s="377"/>
      <c r="IZ21" s="374"/>
      <c r="JA21" s="375"/>
      <c r="JB21" s="376"/>
      <c r="JC21" s="377"/>
      <c r="JD21" s="374"/>
      <c r="JE21" s="375"/>
      <c r="JF21" s="376"/>
      <c r="JG21" s="377"/>
      <c r="JH21" s="374"/>
      <c r="JI21" s="375"/>
      <c r="JJ21" s="376"/>
      <c r="JK21" s="377"/>
      <c r="JL21" s="374"/>
      <c r="JM21" s="375"/>
      <c r="JN21" s="376"/>
      <c r="JO21" s="377"/>
      <c r="JP21" s="374"/>
      <c r="JQ21" s="375"/>
      <c r="JR21" s="376"/>
      <c r="JS21" s="377"/>
      <c r="JT21" s="374"/>
      <c r="JU21" s="375"/>
      <c r="JV21" s="376"/>
      <c r="JW21" s="377"/>
      <c r="JX21" s="374"/>
      <c r="JY21" s="375"/>
      <c r="JZ21" s="376"/>
      <c r="KA21" s="377"/>
      <c r="KB21" s="374"/>
      <c r="KC21" s="375"/>
      <c r="KD21" s="376"/>
      <c r="KE21" s="377"/>
      <c r="KF21" s="374"/>
      <c r="KG21" s="375"/>
      <c r="KH21" s="376"/>
      <c r="KI21" s="377"/>
      <c r="KJ21" s="374"/>
      <c r="KK21" s="375"/>
      <c r="KL21" s="376"/>
      <c r="KM21" s="377"/>
      <c r="KN21" s="374"/>
      <c r="KO21" s="375"/>
      <c r="KP21" s="376"/>
      <c r="KQ21" s="377"/>
      <c r="KR21" s="374"/>
      <c r="KS21" s="375"/>
      <c r="KT21" s="376"/>
      <c r="KU21" s="377"/>
      <c r="KV21" s="374"/>
      <c r="KW21" s="375"/>
      <c r="KX21" s="376"/>
      <c r="KY21" s="377"/>
      <c r="KZ21" s="374"/>
      <c r="LA21" s="375"/>
      <c r="LB21" s="376"/>
      <c r="LC21" s="377"/>
      <c r="LD21" s="374"/>
      <c r="LE21" s="375"/>
      <c r="LF21" s="376"/>
      <c r="LG21" s="377"/>
      <c r="LH21" s="374"/>
      <c r="LI21" s="375"/>
      <c r="LJ21" s="376"/>
      <c r="LK21" s="377"/>
      <c r="LL21" s="374"/>
      <c r="LM21" s="375"/>
      <c r="LN21" s="376"/>
      <c r="LO21" s="377"/>
      <c r="LP21" s="374"/>
      <c r="LQ21" s="375"/>
      <c r="LR21" s="376"/>
      <c r="LS21" s="377"/>
      <c r="LT21" s="374"/>
      <c r="LU21" s="375"/>
      <c r="LV21" s="376"/>
      <c r="LW21" s="377"/>
      <c r="LX21" s="374"/>
      <c r="LY21" s="375"/>
      <c r="LZ21" s="376"/>
      <c r="MA21" s="377"/>
      <c r="MB21" s="374"/>
      <c r="MC21" s="375"/>
      <c r="MD21" s="376"/>
      <c r="ME21" s="377"/>
      <c r="MF21" s="374"/>
      <c r="MG21" s="375"/>
      <c r="MH21" s="376"/>
      <c r="MI21" s="377"/>
      <c r="MJ21" s="374"/>
      <c r="MK21" s="375"/>
      <c r="ML21" s="376"/>
      <c r="MM21" s="377"/>
      <c r="MN21" s="374"/>
      <c r="MO21" s="375"/>
      <c r="MP21" s="376"/>
      <c r="MQ21" s="377"/>
      <c r="MR21" s="374"/>
      <c r="MS21" s="375"/>
      <c r="MT21" s="376"/>
      <c r="MU21" s="377"/>
      <c r="MV21" s="374"/>
      <c r="MW21" s="375"/>
      <c r="MX21" s="376"/>
      <c r="MY21" s="377"/>
      <c r="MZ21" s="374"/>
      <c r="NA21" s="375"/>
      <c r="NB21" s="376"/>
      <c r="NC21" s="377"/>
      <c r="ND21" s="374"/>
      <c r="NE21" s="375"/>
      <c r="NF21" s="376"/>
      <c r="NG21" s="377"/>
      <c r="NH21" s="374"/>
      <c r="NI21" s="375"/>
      <c r="NJ21" s="376"/>
      <c r="NK21" s="377"/>
      <c r="NL21" s="374"/>
      <c r="NM21" s="375"/>
      <c r="NN21" s="376"/>
      <c r="NO21" s="377"/>
      <c r="NP21" s="374"/>
      <c r="NQ21" s="375"/>
      <c r="NR21" s="376"/>
      <c r="NS21" s="377"/>
      <c r="NT21" s="374"/>
      <c r="NU21" s="375"/>
      <c r="NV21" s="376"/>
      <c r="NW21" s="377"/>
      <c r="NX21" s="374"/>
      <c r="NY21" s="375"/>
      <c r="NZ21" s="376"/>
      <c r="OA21" s="377"/>
      <c r="OB21" s="374"/>
      <c r="OC21" s="375"/>
      <c r="OD21" s="376"/>
      <c r="OE21" s="377"/>
      <c r="OF21" s="374"/>
      <c r="OG21" s="375"/>
      <c r="OH21" s="376"/>
      <c r="OI21" s="377"/>
      <c r="OJ21" s="374"/>
      <c r="OK21" s="375"/>
      <c r="OL21" s="376"/>
      <c r="OM21" s="377"/>
      <c r="ON21" s="374"/>
      <c r="OO21" s="375"/>
      <c r="OP21" s="376"/>
      <c r="OQ21" s="377"/>
      <c r="OR21" s="374"/>
      <c r="OS21" s="375"/>
      <c r="OT21" s="376"/>
      <c r="OU21" s="377"/>
      <c r="OV21" s="374"/>
      <c r="OW21" s="375"/>
      <c r="OX21" s="376"/>
      <c r="OY21" s="377"/>
      <c r="OZ21" s="374"/>
      <c r="PA21" s="375"/>
      <c r="PB21" s="376"/>
      <c r="PC21" s="377"/>
      <c r="PD21" s="374"/>
      <c r="PE21" s="375"/>
      <c r="PF21" s="376"/>
      <c r="PG21" s="377"/>
      <c r="PH21" s="374"/>
      <c r="PI21" s="375"/>
      <c r="PJ21" s="376"/>
      <c r="PK21" s="377"/>
      <c r="PL21" s="374"/>
      <c r="PM21" s="375"/>
      <c r="PN21" s="376"/>
      <c r="PO21" s="377"/>
      <c r="PP21" s="374"/>
      <c r="PQ21" s="375"/>
      <c r="PR21" s="376"/>
      <c r="PS21" s="377"/>
      <c r="PT21" s="374"/>
      <c r="PU21" s="375"/>
      <c r="PV21" s="376"/>
      <c r="PW21" s="377"/>
      <c r="PX21" s="374"/>
      <c r="PY21" s="375"/>
      <c r="PZ21" s="376"/>
      <c r="QA21" s="377"/>
      <c r="QB21" s="374"/>
      <c r="QC21" s="375"/>
      <c r="QD21" s="376"/>
      <c r="QE21" s="377"/>
      <c r="QF21" s="374"/>
      <c r="QG21" s="375"/>
      <c r="QH21" s="376"/>
      <c r="QI21" s="377"/>
      <c r="QJ21" s="374"/>
      <c r="QK21" s="375"/>
      <c r="QL21" s="376"/>
      <c r="QM21" s="377"/>
      <c r="QN21" s="374"/>
      <c r="QO21" s="375"/>
      <c r="QP21" s="376"/>
      <c r="QQ21" s="377"/>
      <c r="QR21" s="374"/>
      <c r="QS21" s="375"/>
      <c r="QT21" s="376"/>
      <c r="QU21" s="377"/>
      <c r="QV21" s="374"/>
      <c r="QW21" s="375"/>
      <c r="QX21" s="376"/>
      <c r="QY21" s="377"/>
      <c r="QZ21" s="374"/>
      <c r="RA21" s="375"/>
      <c r="RB21" s="376"/>
      <c r="RC21" s="377"/>
      <c r="RD21" s="374"/>
      <c r="RE21" s="375"/>
      <c r="RF21" s="376"/>
      <c r="RG21" s="377"/>
      <c r="RH21" s="374"/>
      <c r="RI21" s="375"/>
      <c r="RJ21" s="376"/>
      <c r="RK21" s="377"/>
      <c r="RL21" s="374"/>
      <c r="RM21" s="375"/>
      <c r="RN21" s="376"/>
      <c r="RO21" s="377"/>
      <c r="RP21" s="374"/>
      <c r="RQ21" s="375"/>
      <c r="RR21" s="376"/>
      <c r="RS21" s="377"/>
      <c r="RT21" s="374"/>
      <c r="RU21" s="375"/>
      <c r="RV21" s="376"/>
      <c r="RW21" s="377"/>
      <c r="RX21" s="374"/>
      <c r="RY21" s="375"/>
      <c r="RZ21" s="376"/>
      <c r="SA21" s="377"/>
      <c r="SB21" s="374"/>
      <c r="SC21" s="375"/>
      <c r="SD21" s="376"/>
      <c r="SE21" s="377"/>
      <c r="SF21" s="374"/>
      <c r="SG21" s="375"/>
      <c r="SH21" s="376"/>
      <c r="SI21" s="377"/>
      <c r="SJ21" s="374"/>
      <c r="SK21" s="375"/>
      <c r="SL21" s="376"/>
      <c r="SM21" s="377"/>
      <c r="SN21" s="374"/>
      <c r="SO21" s="375"/>
      <c r="SP21" s="376"/>
      <c r="SQ21" s="377"/>
      <c r="SR21" s="374"/>
      <c r="SS21" s="375"/>
      <c r="ST21" s="376"/>
      <c r="SU21" s="377"/>
      <c r="SV21" s="374"/>
      <c r="SW21" s="375"/>
      <c r="SX21" s="376"/>
      <c r="SY21" s="377"/>
      <c r="SZ21" s="374"/>
      <c r="TA21" s="375"/>
      <c r="TB21" s="376"/>
      <c r="TC21" s="377"/>
      <c r="TD21" s="374"/>
      <c r="TE21" s="375"/>
      <c r="TF21" s="376"/>
      <c r="TG21" s="377"/>
      <c r="TH21" s="374"/>
      <c r="TI21" s="375"/>
      <c r="TJ21" s="376"/>
      <c r="TK21" s="377"/>
      <c r="TL21" s="374"/>
      <c r="TM21" s="375"/>
      <c r="TN21" s="376"/>
      <c r="TO21" s="377"/>
      <c r="TP21" s="374"/>
      <c r="TQ21" s="375"/>
      <c r="TR21" s="376"/>
      <c r="TS21" s="377"/>
      <c r="TT21" s="374"/>
      <c r="TU21" s="375"/>
      <c r="TV21" s="376"/>
      <c r="TW21" s="377"/>
      <c r="TX21" s="374"/>
      <c r="TY21" s="375"/>
      <c r="TZ21" s="376"/>
      <c r="UA21" s="377"/>
      <c r="UB21" s="374"/>
      <c r="UC21" s="375"/>
      <c r="UD21" s="376"/>
      <c r="UE21" s="377"/>
      <c r="UF21" s="374"/>
      <c r="UG21" s="375"/>
      <c r="UH21" s="376"/>
      <c r="UI21" s="377"/>
      <c r="UJ21" s="374"/>
      <c r="UK21" s="375"/>
      <c r="UL21" s="376"/>
      <c r="UM21" s="377"/>
      <c r="UN21" s="374"/>
      <c r="UO21" s="375"/>
      <c r="UP21" s="376"/>
      <c r="UQ21" s="377"/>
      <c r="UR21" s="374"/>
      <c r="US21" s="375"/>
      <c r="UT21" s="376"/>
      <c r="UU21" s="377"/>
      <c r="UV21" s="374"/>
      <c r="UW21" s="375"/>
      <c r="UX21" s="376"/>
      <c r="UY21" s="377"/>
      <c r="UZ21" s="374"/>
      <c r="VA21" s="375"/>
      <c r="VB21" s="376"/>
      <c r="VC21" s="377"/>
      <c r="VD21" s="374"/>
      <c r="VE21" s="375"/>
      <c r="VF21" s="376"/>
      <c r="VG21" s="377"/>
      <c r="VH21" s="374"/>
      <c r="VI21" s="375"/>
      <c r="VJ21" s="376"/>
      <c r="VK21" s="377"/>
      <c r="VL21" s="374"/>
      <c r="VM21" s="375"/>
      <c r="VN21" s="376"/>
      <c r="VO21" s="377"/>
      <c r="VP21" s="374"/>
      <c r="VQ21" s="375"/>
      <c r="VR21" s="376"/>
      <c r="VS21" s="377"/>
      <c r="VT21" s="374"/>
      <c r="VU21" s="375"/>
      <c r="VV21" s="376"/>
      <c r="VW21" s="377"/>
      <c r="VX21" s="374"/>
      <c r="VY21" s="375"/>
      <c r="VZ21" s="376"/>
      <c r="WA21" s="377"/>
      <c r="WB21" s="374"/>
      <c r="WC21" s="375"/>
      <c r="WD21" s="376"/>
      <c r="WE21" s="377"/>
      <c r="WF21" s="374"/>
      <c r="WG21" s="375"/>
      <c r="WH21" s="376"/>
      <c r="WI21" s="377"/>
      <c r="WJ21" s="374"/>
      <c r="WK21" s="375"/>
      <c r="WL21" s="376"/>
      <c r="WM21" s="377"/>
      <c r="WN21" s="374"/>
      <c r="WO21" s="375"/>
      <c r="WP21" s="376"/>
      <c r="WQ21" s="377"/>
      <c r="WR21" s="374"/>
      <c r="WS21" s="375"/>
      <c r="WT21" s="376"/>
      <c r="WU21" s="377"/>
      <c r="WV21" s="374"/>
      <c r="WW21" s="375"/>
      <c r="WX21" s="376"/>
      <c r="WY21" s="377"/>
      <c r="WZ21" s="374"/>
      <c r="XA21" s="375"/>
      <c r="XB21" s="376"/>
      <c r="XC21" s="377"/>
      <c r="XD21" s="374"/>
      <c r="XE21" s="375"/>
      <c r="XF21" s="376"/>
      <c r="XG21" s="377"/>
      <c r="XH21" s="374"/>
      <c r="XI21" s="375"/>
      <c r="XJ21" s="376"/>
      <c r="XK21" s="377"/>
      <c r="XL21" s="374"/>
      <c r="XM21" s="375"/>
      <c r="XN21" s="376"/>
      <c r="XO21" s="377"/>
      <c r="XP21" s="374"/>
      <c r="XQ21" s="375"/>
      <c r="XR21" s="376"/>
      <c r="XS21" s="377"/>
      <c r="XT21" s="374"/>
      <c r="XU21" s="375"/>
      <c r="XV21" s="376"/>
      <c r="XW21" s="377"/>
      <c r="XX21" s="374"/>
      <c r="XY21" s="375"/>
      <c r="XZ21" s="376"/>
      <c r="YA21" s="377"/>
      <c r="YB21" s="374"/>
      <c r="YC21" s="375"/>
      <c r="YD21" s="376"/>
      <c r="YE21" s="377"/>
      <c r="YF21" s="374"/>
      <c r="YG21" s="375"/>
      <c r="YH21" s="376"/>
      <c r="YI21" s="377"/>
      <c r="YJ21" s="374"/>
      <c r="YK21" s="375"/>
      <c r="YL21" s="376"/>
      <c r="YM21" s="377"/>
      <c r="YN21" s="374"/>
      <c r="YO21" s="375"/>
      <c r="YP21" s="376"/>
      <c r="YQ21" s="377"/>
      <c r="YR21" s="374"/>
      <c r="YS21" s="375"/>
      <c r="YT21" s="376"/>
      <c r="YU21" s="377"/>
      <c r="YV21" s="374"/>
      <c r="YW21" s="375"/>
      <c r="YX21" s="376"/>
      <c r="YY21" s="377"/>
      <c r="YZ21" s="374"/>
      <c r="ZA21" s="375"/>
      <c r="ZB21" s="376"/>
      <c r="ZC21" s="377"/>
      <c r="ZD21" s="374"/>
      <c r="ZE21" s="375"/>
      <c r="ZF21" s="376"/>
      <c r="ZG21" s="377"/>
      <c r="ZH21" s="374"/>
      <c r="ZI21" s="375"/>
      <c r="ZJ21" s="376"/>
      <c r="ZK21" s="377"/>
      <c r="ZL21" s="374"/>
      <c r="ZM21" s="375"/>
      <c r="ZN21" s="376"/>
      <c r="ZO21" s="377"/>
      <c r="ZP21" s="374"/>
      <c r="ZQ21" s="375"/>
      <c r="ZR21" s="376"/>
      <c r="ZS21" s="377"/>
      <c r="ZT21" s="374"/>
      <c r="ZU21" s="375"/>
      <c r="ZV21" s="376"/>
      <c r="ZW21" s="377"/>
      <c r="ZX21" s="374"/>
      <c r="ZY21" s="375"/>
      <c r="ZZ21" s="376"/>
      <c r="AAA21" s="377"/>
      <c r="AAB21" s="374"/>
      <c r="AAC21" s="375"/>
      <c r="AAD21" s="376"/>
      <c r="AAE21" s="377"/>
      <c r="AAF21" s="374"/>
      <c r="AAG21" s="375"/>
      <c r="AAH21" s="376"/>
      <c r="AAI21" s="377"/>
      <c r="AAJ21" s="374"/>
      <c r="AAK21" s="375"/>
      <c r="AAL21" s="376"/>
      <c r="AAM21" s="377"/>
      <c r="AAN21" s="374"/>
      <c r="AAO21" s="375"/>
      <c r="AAP21" s="376"/>
      <c r="AAQ21" s="377"/>
      <c r="AAR21" s="374"/>
      <c r="AAS21" s="375"/>
      <c r="AAT21" s="376"/>
      <c r="AAU21" s="377"/>
      <c r="AAV21" s="374"/>
      <c r="AAW21" s="375"/>
      <c r="AAX21" s="376"/>
      <c r="AAY21" s="377"/>
      <c r="AAZ21" s="374"/>
      <c r="ABA21" s="375"/>
      <c r="ABB21" s="376"/>
      <c r="ABC21" s="377"/>
      <c r="ABD21" s="374"/>
      <c r="ABE21" s="375"/>
      <c r="ABF21" s="376"/>
      <c r="ABG21" s="377"/>
      <c r="ABH21" s="374"/>
      <c r="ABI21" s="375"/>
      <c r="ABJ21" s="376"/>
      <c r="ABK21" s="377"/>
      <c r="ABL21" s="374"/>
      <c r="ABM21" s="375"/>
      <c r="ABN21" s="376"/>
      <c r="ABO21" s="377"/>
      <c r="ABP21" s="374"/>
      <c r="ABQ21" s="375"/>
      <c r="ABR21" s="376"/>
      <c r="ABS21" s="377"/>
      <c r="ABT21" s="374"/>
      <c r="ABU21" s="375"/>
      <c r="ABV21" s="376"/>
      <c r="ABW21" s="377"/>
      <c r="ABX21" s="374"/>
      <c r="ABY21" s="375"/>
      <c r="ABZ21" s="376"/>
      <c r="ACA21" s="377"/>
      <c r="ACB21" s="374"/>
      <c r="ACC21" s="375"/>
      <c r="ACD21" s="376"/>
      <c r="ACE21" s="377"/>
      <c r="ACF21" s="374"/>
      <c r="ACG21" s="375"/>
      <c r="ACH21" s="376"/>
      <c r="ACI21" s="377"/>
      <c r="ACJ21" s="374"/>
      <c r="ACK21" s="375"/>
      <c r="ACL21" s="376"/>
      <c r="ACM21" s="377"/>
      <c r="ACN21" s="374"/>
      <c r="ACO21" s="375"/>
      <c r="ACP21" s="376"/>
      <c r="ACQ21" s="377"/>
      <c r="ACR21" s="374"/>
      <c r="ACS21" s="375"/>
      <c r="ACT21" s="376"/>
      <c r="ACU21" s="377"/>
      <c r="ACV21" s="374"/>
      <c r="ACW21" s="375"/>
      <c r="ACX21" s="376"/>
      <c r="ACY21" s="377"/>
      <c r="ACZ21" s="374"/>
      <c r="ADA21" s="375"/>
      <c r="ADB21" s="376"/>
      <c r="ADC21" s="377"/>
      <c r="ADD21" s="374"/>
      <c r="ADE21" s="375"/>
      <c r="ADF21" s="376"/>
      <c r="ADG21" s="377"/>
      <c r="ADH21" s="374"/>
      <c r="ADI21" s="375"/>
      <c r="ADJ21" s="376"/>
      <c r="ADK21" s="377"/>
      <c r="ADL21" s="374"/>
      <c r="ADM21" s="375"/>
      <c r="ADN21" s="376"/>
      <c r="ADO21" s="377"/>
      <c r="ADP21" s="374"/>
      <c r="ADQ21" s="375"/>
      <c r="ADR21" s="376"/>
      <c r="ADS21" s="377"/>
      <c r="ADT21" s="374"/>
      <c r="ADU21" s="375"/>
      <c r="ADV21" s="376"/>
      <c r="ADW21" s="377"/>
      <c r="ADX21" s="374"/>
      <c r="ADY21" s="375"/>
      <c r="ADZ21" s="376"/>
      <c r="AEA21" s="377"/>
      <c r="AEB21" s="374"/>
      <c r="AEC21" s="375"/>
      <c r="AED21" s="376"/>
      <c r="AEE21" s="377"/>
      <c r="AEF21" s="374"/>
      <c r="AEG21" s="375"/>
      <c r="AEH21" s="376"/>
      <c r="AEI21" s="377"/>
      <c r="AEJ21" s="374"/>
      <c r="AEK21" s="375"/>
      <c r="AEL21" s="376"/>
      <c r="AEM21" s="377"/>
      <c r="AEN21" s="374"/>
      <c r="AEO21" s="375"/>
      <c r="AEP21" s="376"/>
      <c r="AEQ21" s="377"/>
      <c r="AER21" s="374"/>
      <c r="AES21" s="375"/>
      <c r="AET21" s="376"/>
      <c r="AEU21" s="377"/>
      <c r="AEV21" s="374"/>
      <c r="AEW21" s="375"/>
      <c r="AEX21" s="376"/>
      <c r="AEY21" s="377"/>
      <c r="AEZ21" s="374"/>
      <c r="AFA21" s="375"/>
      <c r="AFB21" s="376"/>
      <c r="AFC21" s="377"/>
      <c r="AFD21" s="374"/>
      <c r="AFE21" s="375"/>
      <c r="AFF21" s="376"/>
      <c r="AFG21" s="377"/>
      <c r="AFH21" s="374"/>
      <c r="AFI21" s="375"/>
      <c r="AFJ21" s="376"/>
      <c r="AFK21" s="377"/>
      <c r="AFL21" s="374"/>
      <c r="AFM21" s="375"/>
      <c r="AFN21" s="376"/>
      <c r="AFO21" s="377"/>
      <c r="AFP21" s="374"/>
      <c r="AFQ21" s="375"/>
      <c r="AFR21" s="376"/>
      <c r="AFS21" s="377"/>
      <c r="AFT21" s="374"/>
      <c r="AFU21" s="375"/>
      <c r="AFV21" s="376"/>
      <c r="AFW21" s="377"/>
      <c r="AFX21" s="374"/>
      <c r="AFY21" s="375"/>
      <c r="AFZ21" s="376"/>
      <c r="AGA21" s="377"/>
      <c r="AGB21" s="374"/>
      <c r="AGC21" s="375"/>
      <c r="AGD21" s="376"/>
      <c r="AGE21" s="377"/>
      <c r="AGF21" s="374"/>
      <c r="AGG21" s="375"/>
      <c r="AGH21" s="376"/>
      <c r="AGI21" s="377"/>
      <c r="AGJ21" s="374"/>
      <c r="AGK21" s="375"/>
      <c r="AGL21" s="376"/>
      <c r="AGM21" s="377"/>
      <c r="AGN21" s="374"/>
      <c r="AGO21" s="375"/>
      <c r="AGP21" s="376"/>
      <c r="AGQ21" s="377"/>
      <c r="AGR21" s="374"/>
      <c r="AGS21" s="375"/>
      <c r="AGT21" s="376"/>
      <c r="AGU21" s="377"/>
      <c r="AGV21" s="374"/>
      <c r="AGW21" s="375"/>
      <c r="AGX21" s="376"/>
      <c r="AGY21" s="377"/>
      <c r="AGZ21" s="374"/>
      <c r="AHA21" s="375"/>
      <c r="AHB21" s="376"/>
      <c r="AHC21" s="377"/>
      <c r="AHD21" s="374"/>
      <c r="AHE21" s="375"/>
      <c r="AHF21" s="376"/>
      <c r="AHG21" s="377"/>
      <c r="AHH21" s="374"/>
      <c r="AHI21" s="375"/>
      <c r="AHJ21" s="376"/>
      <c r="AHK21" s="377"/>
      <c r="AHL21" s="374"/>
      <c r="AHM21" s="375"/>
      <c r="AHN21" s="376"/>
      <c r="AHO21" s="377"/>
      <c r="AHP21" s="374"/>
      <c r="AHQ21" s="375"/>
      <c r="AHR21" s="376"/>
      <c r="AHS21" s="377"/>
      <c r="AHT21" s="374"/>
      <c r="AHU21" s="375"/>
      <c r="AHV21" s="376"/>
      <c r="AHW21" s="377"/>
      <c r="AHX21" s="374"/>
      <c r="AHY21" s="375"/>
      <c r="AHZ21" s="376"/>
      <c r="AIA21" s="377"/>
      <c r="AIB21" s="374"/>
      <c r="AIC21" s="375"/>
      <c r="AID21" s="376"/>
      <c r="AIE21" s="377"/>
      <c r="AIF21" s="374"/>
      <c r="AIG21" s="375"/>
      <c r="AIH21" s="376"/>
      <c r="AII21" s="377"/>
      <c r="AIJ21" s="374"/>
      <c r="AIK21" s="375"/>
      <c r="AIL21" s="376"/>
      <c r="AIM21" s="377"/>
      <c r="AIN21" s="374"/>
      <c r="AIO21" s="375"/>
      <c r="AIP21" s="376"/>
      <c r="AIQ21" s="377"/>
      <c r="AIR21" s="374"/>
      <c r="AIS21" s="375"/>
      <c r="AIT21" s="376"/>
      <c r="AIU21" s="377"/>
      <c r="AIV21" s="374"/>
      <c r="AIW21" s="375"/>
      <c r="AIX21" s="376"/>
      <c r="AIY21" s="377"/>
      <c r="AIZ21" s="374"/>
      <c r="AJA21" s="375"/>
      <c r="AJB21" s="376"/>
      <c r="AJC21" s="377"/>
      <c r="AJD21" s="374"/>
      <c r="AJE21" s="375"/>
      <c r="AJF21" s="376"/>
      <c r="AJG21" s="377"/>
      <c r="AJH21" s="374"/>
      <c r="AJI21" s="375"/>
      <c r="AJJ21" s="376"/>
      <c r="AJK21" s="377"/>
      <c r="AJL21" s="374"/>
      <c r="AJM21" s="375"/>
      <c r="AJN21" s="376"/>
      <c r="AJO21" s="377"/>
      <c r="AJP21" s="374"/>
      <c r="AJQ21" s="375"/>
      <c r="AJR21" s="376"/>
      <c r="AJS21" s="377"/>
      <c r="AJT21" s="374"/>
      <c r="AJU21" s="375"/>
      <c r="AJV21" s="376"/>
      <c r="AJW21" s="377"/>
      <c r="AJX21" s="374"/>
      <c r="AJY21" s="375"/>
      <c r="AJZ21" s="376"/>
      <c r="AKA21" s="377"/>
      <c r="AKB21" s="374"/>
      <c r="AKC21" s="375"/>
      <c r="AKD21" s="376"/>
      <c r="AKE21" s="377"/>
      <c r="AKF21" s="374"/>
      <c r="AKG21" s="375"/>
      <c r="AKH21" s="376"/>
      <c r="AKI21" s="377"/>
      <c r="AKJ21" s="374"/>
      <c r="AKK21" s="375"/>
      <c r="AKL21" s="376"/>
      <c r="AKM21" s="377"/>
      <c r="AKN21" s="374"/>
      <c r="AKO21" s="375"/>
      <c r="AKP21" s="376"/>
      <c r="AKQ21" s="377"/>
      <c r="AKR21" s="374"/>
      <c r="AKS21" s="375"/>
      <c r="AKT21" s="376"/>
      <c r="AKU21" s="377"/>
      <c r="AKV21" s="374"/>
      <c r="AKW21" s="375"/>
      <c r="AKX21" s="376"/>
      <c r="AKY21" s="377"/>
      <c r="AKZ21" s="374"/>
      <c r="ALA21" s="375"/>
      <c r="ALB21" s="376"/>
      <c r="ALC21" s="377"/>
      <c r="ALD21" s="374"/>
      <c r="ALE21" s="375"/>
      <c r="ALF21" s="376"/>
      <c r="ALG21" s="377"/>
      <c r="ALH21" s="374"/>
      <c r="ALI21" s="375"/>
      <c r="ALJ21" s="376"/>
      <c r="ALK21" s="377"/>
      <c r="ALL21" s="374"/>
      <c r="ALM21" s="375"/>
      <c r="ALN21" s="376"/>
      <c r="ALO21" s="377"/>
      <c r="ALP21" s="374"/>
      <c r="ALQ21" s="375"/>
      <c r="ALR21" s="376"/>
      <c r="ALS21" s="377"/>
      <c r="ALT21" s="374"/>
      <c r="ALU21" s="375"/>
      <c r="ALV21" s="376"/>
      <c r="ALW21" s="377"/>
      <c r="ALX21" s="374"/>
      <c r="ALY21" s="375"/>
      <c r="ALZ21" s="376"/>
      <c r="AMA21" s="377"/>
      <c r="AMB21" s="374"/>
      <c r="AMC21" s="375"/>
      <c r="AMD21" s="376"/>
      <c r="AME21" s="377"/>
      <c r="AMF21" s="374"/>
      <c r="AMG21" s="375"/>
      <c r="AMH21" s="376"/>
      <c r="AMI21" s="377"/>
      <c r="AMJ21" s="374"/>
      <c r="AMK21" s="375"/>
      <c r="AML21" s="376"/>
      <c r="AMM21" s="377"/>
      <c r="AMN21" s="374"/>
      <c r="AMO21" s="375"/>
      <c r="AMP21" s="376"/>
      <c r="AMQ21" s="377"/>
      <c r="AMR21" s="374"/>
      <c r="AMS21" s="375"/>
      <c r="AMT21" s="376"/>
      <c r="AMU21" s="377"/>
      <c r="AMV21" s="374"/>
      <c r="AMW21" s="375"/>
      <c r="AMX21" s="376"/>
      <c r="AMY21" s="377"/>
      <c r="AMZ21" s="374"/>
      <c r="ANA21" s="375"/>
      <c r="ANB21" s="376"/>
      <c r="ANC21" s="377"/>
      <c r="AND21" s="374"/>
      <c r="ANE21" s="375"/>
      <c r="ANF21" s="376"/>
      <c r="ANG21" s="377"/>
      <c r="ANH21" s="374"/>
      <c r="ANI21" s="375"/>
      <c r="ANJ21" s="376"/>
      <c r="ANK21" s="377"/>
      <c r="ANL21" s="374"/>
      <c r="ANM21" s="375"/>
      <c r="ANN21" s="376"/>
      <c r="ANO21" s="377"/>
      <c r="ANP21" s="374"/>
      <c r="ANQ21" s="375"/>
      <c r="ANR21" s="376"/>
      <c r="ANS21" s="377"/>
      <c r="ANT21" s="374"/>
      <c r="ANU21" s="375"/>
      <c r="ANV21" s="376"/>
      <c r="ANW21" s="377"/>
      <c r="ANX21" s="374"/>
      <c r="ANY21" s="375"/>
      <c r="ANZ21" s="376"/>
      <c r="AOA21" s="377"/>
      <c r="AOB21" s="374"/>
      <c r="AOC21" s="375"/>
      <c r="AOD21" s="376"/>
      <c r="AOE21" s="377"/>
      <c r="AOF21" s="374"/>
      <c r="AOG21" s="375"/>
      <c r="AOH21" s="376"/>
      <c r="AOI21" s="377"/>
      <c r="AOJ21" s="374"/>
      <c r="AOK21" s="375"/>
      <c r="AOL21" s="376"/>
      <c r="AOM21" s="377"/>
      <c r="AON21" s="374"/>
      <c r="AOO21" s="375"/>
      <c r="AOP21" s="376"/>
      <c r="AOQ21" s="377"/>
      <c r="AOR21" s="374"/>
      <c r="AOS21" s="375"/>
      <c r="AOT21" s="376"/>
      <c r="AOU21" s="377"/>
      <c r="AOV21" s="374"/>
      <c r="AOW21" s="375"/>
      <c r="AOX21" s="376"/>
      <c r="AOY21" s="377"/>
      <c r="AOZ21" s="374"/>
      <c r="APA21" s="375"/>
      <c r="APB21" s="376"/>
      <c r="APC21" s="377"/>
      <c r="APD21" s="374"/>
      <c r="APE21" s="375"/>
      <c r="APF21" s="376"/>
      <c r="APG21" s="377"/>
      <c r="APH21" s="374"/>
      <c r="API21" s="375"/>
      <c r="APJ21" s="376"/>
      <c r="APK21" s="377"/>
      <c r="APL21" s="374"/>
      <c r="APM21" s="375"/>
      <c r="APN21" s="376"/>
      <c r="APO21" s="377"/>
      <c r="APP21" s="374"/>
      <c r="APQ21" s="375"/>
      <c r="APR21" s="376"/>
      <c r="APS21" s="377"/>
      <c r="APT21" s="374"/>
      <c r="APU21" s="375"/>
      <c r="APV21" s="376"/>
      <c r="APW21" s="377"/>
      <c r="APX21" s="374"/>
      <c r="APY21" s="375"/>
      <c r="APZ21" s="376"/>
      <c r="AQA21" s="377"/>
      <c r="AQB21" s="374"/>
      <c r="AQC21" s="375"/>
      <c r="AQD21" s="376"/>
      <c r="AQE21" s="377"/>
      <c r="AQF21" s="374"/>
      <c r="AQG21" s="375"/>
      <c r="AQH21" s="376"/>
      <c r="AQI21" s="377"/>
      <c r="AQJ21" s="374"/>
      <c r="AQK21" s="375"/>
      <c r="AQL21" s="376"/>
      <c r="AQM21" s="377"/>
      <c r="AQN21" s="374"/>
      <c r="AQO21" s="375"/>
      <c r="AQP21" s="376"/>
      <c r="AQQ21" s="377"/>
      <c r="AQR21" s="374"/>
      <c r="AQS21" s="375"/>
      <c r="AQT21" s="376"/>
      <c r="AQU21" s="377"/>
      <c r="AQV21" s="374"/>
      <c r="AQW21" s="375"/>
      <c r="AQX21" s="376"/>
      <c r="AQY21" s="377"/>
      <c r="AQZ21" s="374"/>
      <c r="ARA21" s="375"/>
      <c r="ARB21" s="376"/>
      <c r="ARC21" s="377"/>
      <c r="ARD21" s="374"/>
      <c r="ARE21" s="375"/>
      <c r="ARF21" s="376"/>
      <c r="ARG21" s="377"/>
      <c r="ARH21" s="374"/>
      <c r="ARI21" s="375"/>
      <c r="ARJ21" s="376"/>
      <c r="ARK21" s="377"/>
      <c r="ARL21" s="374"/>
      <c r="ARM21" s="375"/>
      <c r="ARN21" s="376"/>
      <c r="ARO21" s="377"/>
      <c r="ARP21" s="374"/>
      <c r="ARQ21" s="375"/>
      <c r="ARR21" s="376"/>
      <c r="ARS21" s="377"/>
      <c r="ART21" s="374"/>
      <c r="ARU21" s="375"/>
      <c r="ARV21" s="376"/>
      <c r="ARW21" s="377"/>
      <c r="ARX21" s="374"/>
      <c r="ARY21" s="375"/>
      <c r="ARZ21" s="376"/>
      <c r="ASA21" s="377"/>
      <c r="ASB21" s="374"/>
      <c r="ASC21" s="375"/>
      <c r="ASD21" s="376"/>
      <c r="ASE21" s="377"/>
      <c r="ASF21" s="374"/>
      <c r="ASG21" s="375"/>
      <c r="ASH21" s="376"/>
      <c r="ASI21" s="377"/>
      <c r="ASJ21" s="374"/>
      <c r="ASK21" s="375"/>
      <c r="ASL21" s="376"/>
      <c r="ASM21" s="377"/>
      <c r="ASN21" s="374"/>
      <c r="ASO21" s="375"/>
      <c r="ASP21" s="376"/>
      <c r="ASQ21" s="377"/>
      <c r="ASR21" s="374"/>
      <c r="ASS21" s="375"/>
      <c r="AST21" s="376"/>
      <c r="ASU21" s="377"/>
      <c r="ASV21" s="374"/>
      <c r="ASW21" s="375"/>
      <c r="ASX21" s="376"/>
      <c r="ASY21" s="377"/>
      <c r="ASZ21" s="374"/>
      <c r="ATA21" s="375"/>
      <c r="ATB21" s="376"/>
      <c r="ATC21" s="377"/>
      <c r="ATD21" s="374"/>
      <c r="ATE21" s="375"/>
      <c r="ATF21" s="376"/>
      <c r="ATG21" s="377"/>
      <c r="ATH21" s="374"/>
      <c r="ATI21" s="375"/>
      <c r="ATJ21" s="376"/>
      <c r="ATK21" s="377"/>
      <c r="ATL21" s="374"/>
      <c r="ATM21" s="375"/>
      <c r="ATN21" s="376"/>
      <c r="ATO21" s="377"/>
      <c r="ATP21" s="374"/>
      <c r="ATQ21" s="375"/>
      <c r="ATR21" s="376"/>
      <c r="ATS21" s="377"/>
      <c r="ATT21" s="374"/>
      <c r="ATU21" s="375"/>
      <c r="ATV21" s="376"/>
      <c r="ATW21" s="377"/>
      <c r="ATX21" s="374"/>
      <c r="ATY21" s="375"/>
      <c r="ATZ21" s="376"/>
      <c r="AUA21" s="377"/>
      <c r="AUB21" s="374"/>
      <c r="AUC21" s="375"/>
      <c r="AUD21" s="376"/>
      <c r="AUE21" s="377"/>
      <c r="AUF21" s="374"/>
      <c r="AUG21" s="375"/>
      <c r="AUH21" s="376"/>
      <c r="AUI21" s="377"/>
      <c r="AUJ21" s="374"/>
      <c r="AUK21" s="375"/>
      <c r="AUL21" s="376"/>
      <c r="AUM21" s="377"/>
      <c r="AUN21" s="374"/>
      <c r="AUO21" s="375"/>
      <c r="AUP21" s="376"/>
      <c r="AUQ21" s="377"/>
      <c r="AUR21" s="374"/>
      <c r="AUS21" s="375"/>
      <c r="AUT21" s="376"/>
      <c r="AUU21" s="377"/>
      <c r="AUV21" s="374"/>
      <c r="AUW21" s="375"/>
      <c r="AUX21" s="376"/>
      <c r="AUY21" s="377"/>
      <c r="AUZ21" s="374"/>
      <c r="AVA21" s="375"/>
      <c r="AVB21" s="376"/>
      <c r="AVC21" s="377"/>
      <c r="AVD21" s="374"/>
      <c r="AVE21" s="375"/>
      <c r="AVF21" s="376"/>
      <c r="AVG21" s="377"/>
      <c r="AVH21" s="374"/>
      <c r="AVI21" s="375"/>
      <c r="AVJ21" s="376"/>
      <c r="AVK21" s="377"/>
      <c r="AVL21" s="374"/>
      <c r="AVM21" s="375"/>
      <c r="AVN21" s="376"/>
      <c r="AVO21" s="377"/>
      <c r="AVP21" s="374"/>
      <c r="AVQ21" s="375"/>
      <c r="AVR21" s="376"/>
      <c r="AVS21" s="377"/>
      <c r="AVT21" s="374"/>
      <c r="AVU21" s="375"/>
      <c r="AVV21" s="376"/>
      <c r="AVW21" s="377"/>
      <c r="AVX21" s="374"/>
      <c r="AVY21" s="375"/>
      <c r="AVZ21" s="376"/>
      <c r="AWA21" s="377"/>
      <c r="AWB21" s="374"/>
      <c r="AWC21" s="375"/>
      <c r="AWD21" s="376"/>
      <c r="AWE21" s="377"/>
      <c r="AWF21" s="374"/>
      <c r="AWG21" s="375"/>
      <c r="AWH21" s="376"/>
      <c r="AWI21" s="377"/>
      <c r="AWJ21" s="374"/>
      <c r="AWK21" s="375"/>
      <c r="AWL21" s="376"/>
      <c r="AWM21" s="377"/>
      <c r="AWN21" s="374"/>
      <c r="AWO21" s="375"/>
      <c r="AWP21" s="376"/>
      <c r="AWQ21" s="377"/>
      <c r="AWR21" s="374"/>
      <c r="AWS21" s="375"/>
      <c r="AWT21" s="376"/>
      <c r="AWU21" s="377"/>
      <c r="AWV21" s="374"/>
      <c r="AWW21" s="375"/>
      <c r="AWX21" s="376"/>
      <c r="AWY21" s="377"/>
      <c r="AWZ21" s="374"/>
      <c r="AXA21" s="375"/>
      <c r="AXB21" s="376"/>
      <c r="AXC21" s="377"/>
      <c r="AXD21" s="374"/>
      <c r="AXE21" s="375"/>
      <c r="AXF21" s="376"/>
      <c r="AXG21" s="377"/>
      <c r="AXH21" s="374"/>
      <c r="AXI21" s="375"/>
      <c r="AXJ21" s="376"/>
      <c r="AXK21" s="377"/>
      <c r="AXL21" s="374"/>
      <c r="AXM21" s="375"/>
      <c r="AXN21" s="376"/>
      <c r="AXO21" s="377"/>
      <c r="AXP21" s="374"/>
      <c r="AXQ21" s="375"/>
      <c r="AXR21" s="376"/>
      <c r="AXS21" s="377"/>
      <c r="AXT21" s="374"/>
      <c r="AXU21" s="375"/>
      <c r="AXV21" s="376"/>
      <c r="AXW21" s="377"/>
      <c r="AXX21" s="374"/>
      <c r="AXY21" s="375"/>
      <c r="AXZ21" s="376"/>
      <c r="AYA21" s="377"/>
      <c r="AYB21" s="374"/>
      <c r="AYC21" s="375"/>
      <c r="AYD21" s="376"/>
      <c r="AYE21" s="377"/>
      <c r="AYF21" s="374"/>
      <c r="AYG21" s="375"/>
      <c r="AYH21" s="376"/>
      <c r="AYI21" s="377"/>
      <c r="AYJ21" s="374"/>
      <c r="AYK21" s="375"/>
      <c r="AYL21" s="376"/>
      <c r="AYM21" s="377"/>
      <c r="AYN21" s="374"/>
      <c r="AYO21" s="375"/>
      <c r="AYP21" s="376"/>
      <c r="AYQ21" s="377"/>
      <c r="AYR21" s="374"/>
      <c r="AYS21" s="375"/>
      <c r="AYT21" s="376"/>
      <c r="AYU21" s="377"/>
      <c r="AYV21" s="374"/>
      <c r="AYW21" s="375"/>
      <c r="AYX21" s="376"/>
      <c r="AYY21" s="377"/>
      <c r="AYZ21" s="374"/>
      <c r="AZA21" s="375"/>
      <c r="AZB21" s="376"/>
      <c r="AZC21" s="377"/>
      <c r="AZD21" s="374"/>
      <c r="AZE21" s="375"/>
      <c r="AZF21" s="376"/>
      <c r="AZG21" s="377"/>
      <c r="AZH21" s="374"/>
      <c r="AZI21" s="375"/>
      <c r="AZJ21" s="376"/>
      <c r="AZK21" s="377"/>
      <c r="AZL21" s="374"/>
      <c r="AZM21" s="375"/>
      <c r="AZN21" s="376"/>
      <c r="AZO21" s="377"/>
      <c r="AZP21" s="374"/>
      <c r="AZQ21" s="375"/>
      <c r="AZR21" s="376"/>
      <c r="AZS21" s="377"/>
      <c r="AZT21" s="374"/>
      <c r="AZU21" s="375"/>
      <c r="AZV21" s="376"/>
      <c r="AZW21" s="377"/>
      <c r="AZX21" s="374"/>
      <c r="AZY21" s="375"/>
      <c r="AZZ21" s="376"/>
      <c r="BAA21" s="377"/>
      <c r="BAB21" s="374"/>
      <c r="BAC21" s="375"/>
      <c r="BAD21" s="376"/>
      <c r="BAE21" s="377"/>
      <c r="BAF21" s="374"/>
      <c r="BAG21" s="375"/>
      <c r="BAH21" s="376"/>
      <c r="BAI21" s="377"/>
      <c r="BAJ21" s="374"/>
      <c r="BAK21" s="375"/>
      <c r="BAL21" s="376"/>
      <c r="BAM21" s="377"/>
      <c r="BAN21" s="374"/>
      <c r="BAO21" s="375"/>
      <c r="BAP21" s="376"/>
      <c r="BAQ21" s="377"/>
      <c r="BAR21" s="374"/>
      <c r="BAS21" s="375"/>
      <c r="BAT21" s="376"/>
      <c r="BAU21" s="377"/>
      <c r="BAV21" s="374"/>
      <c r="BAW21" s="375"/>
      <c r="BAX21" s="376"/>
      <c r="BAY21" s="377"/>
      <c r="BAZ21" s="374"/>
      <c r="BBA21" s="375"/>
      <c r="BBB21" s="376"/>
      <c r="BBC21" s="377"/>
      <c r="BBD21" s="374"/>
      <c r="BBE21" s="375"/>
      <c r="BBF21" s="376"/>
      <c r="BBG21" s="377"/>
      <c r="BBH21" s="374"/>
      <c r="BBI21" s="375"/>
      <c r="BBJ21" s="376"/>
      <c r="BBK21" s="377"/>
      <c r="BBL21" s="374"/>
      <c r="BBM21" s="375"/>
      <c r="BBN21" s="376"/>
      <c r="BBO21" s="377"/>
      <c r="BBP21" s="374"/>
      <c r="BBQ21" s="375"/>
      <c r="BBR21" s="376"/>
      <c r="BBS21" s="377"/>
      <c r="BBT21" s="374"/>
      <c r="BBU21" s="375"/>
      <c r="BBV21" s="376"/>
      <c r="BBW21" s="377"/>
      <c r="BBX21" s="374"/>
      <c r="BBY21" s="375"/>
      <c r="BBZ21" s="376"/>
      <c r="BCA21" s="377"/>
      <c r="BCB21" s="374"/>
      <c r="BCC21" s="375"/>
      <c r="BCD21" s="376"/>
      <c r="BCE21" s="377"/>
      <c r="BCF21" s="374"/>
      <c r="BCG21" s="375"/>
      <c r="BCH21" s="376"/>
      <c r="BCI21" s="377"/>
      <c r="BCJ21" s="374"/>
      <c r="BCK21" s="375"/>
      <c r="BCL21" s="376"/>
      <c r="BCM21" s="377"/>
      <c r="BCN21" s="374"/>
      <c r="BCO21" s="375"/>
      <c r="BCP21" s="376"/>
      <c r="BCQ21" s="377"/>
      <c r="BCR21" s="374"/>
      <c r="BCS21" s="375"/>
      <c r="BCT21" s="376"/>
      <c r="BCU21" s="377"/>
      <c r="BCV21" s="374"/>
      <c r="BCW21" s="375"/>
      <c r="BCX21" s="376"/>
      <c r="BCY21" s="377"/>
      <c r="BCZ21" s="374"/>
      <c r="BDA21" s="375"/>
      <c r="BDB21" s="376"/>
      <c r="BDC21" s="377"/>
      <c r="BDD21" s="374"/>
      <c r="BDE21" s="375"/>
      <c r="BDF21" s="376"/>
      <c r="BDG21" s="377"/>
      <c r="BDH21" s="374"/>
      <c r="BDI21" s="375"/>
      <c r="BDJ21" s="376"/>
      <c r="BDK21" s="377"/>
      <c r="BDL21" s="374"/>
      <c r="BDM21" s="375"/>
      <c r="BDN21" s="376"/>
      <c r="BDO21" s="377"/>
      <c r="BDP21" s="374"/>
      <c r="BDQ21" s="375"/>
      <c r="BDR21" s="376"/>
      <c r="BDS21" s="377"/>
      <c r="BDT21" s="374"/>
      <c r="BDU21" s="375"/>
      <c r="BDV21" s="376"/>
      <c r="BDW21" s="377"/>
      <c r="BDX21" s="374"/>
      <c r="BDY21" s="375"/>
      <c r="BDZ21" s="376"/>
      <c r="BEA21" s="377"/>
      <c r="BEB21" s="374"/>
      <c r="BEC21" s="375"/>
      <c r="BED21" s="376"/>
      <c r="BEE21" s="377"/>
      <c r="BEF21" s="374"/>
      <c r="BEG21" s="375"/>
      <c r="BEH21" s="376"/>
      <c r="BEI21" s="377"/>
      <c r="BEJ21" s="374"/>
      <c r="BEK21" s="375"/>
      <c r="BEL21" s="376"/>
      <c r="BEM21" s="377"/>
      <c r="BEN21" s="374"/>
      <c r="BEO21" s="375"/>
      <c r="BEP21" s="376"/>
      <c r="BEQ21" s="377"/>
      <c r="BER21" s="374"/>
      <c r="BES21" s="375"/>
      <c r="BET21" s="376"/>
      <c r="BEU21" s="377"/>
      <c r="BEV21" s="374"/>
      <c r="BEW21" s="375"/>
      <c r="BEX21" s="376"/>
      <c r="BEY21" s="377"/>
      <c r="BEZ21" s="374"/>
      <c r="BFA21" s="375"/>
      <c r="BFB21" s="376"/>
      <c r="BFC21" s="377"/>
      <c r="BFD21" s="374"/>
      <c r="BFE21" s="375"/>
      <c r="BFF21" s="376"/>
      <c r="BFG21" s="377"/>
      <c r="BFH21" s="374"/>
      <c r="BFI21" s="375"/>
      <c r="BFJ21" s="376"/>
      <c r="BFK21" s="377"/>
      <c r="BFL21" s="374"/>
      <c r="BFM21" s="375"/>
      <c r="BFN21" s="376"/>
      <c r="BFO21" s="377"/>
      <c r="BFP21" s="374"/>
      <c r="BFQ21" s="375"/>
      <c r="BFR21" s="376"/>
      <c r="BFS21" s="377"/>
      <c r="BFT21" s="374"/>
      <c r="BFU21" s="375"/>
      <c r="BFV21" s="376"/>
      <c r="BFW21" s="377"/>
      <c r="BFX21" s="374"/>
      <c r="BFY21" s="375"/>
      <c r="BFZ21" s="376"/>
      <c r="BGA21" s="377"/>
      <c r="BGB21" s="374"/>
      <c r="BGC21" s="375"/>
      <c r="BGD21" s="376"/>
      <c r="BGE21" s="377"/>
      <c r="BGF21" s="374"/>
      <c r="BGG21" s="375"/>
      <c r="BGH21" s="376"/>
      <c r="BGI21" s="377"/>
      <c r="BGJ21" s="374"/>
      <c r="BGK21" s="375"/>
      <c r="BGL21" s="376"/>
      <c r="BGM21" s="377"/>
      <c r="BGN21" s="374"/>
      <c r="BGO21" s="375"/>
      <c r="BGP21" s="376"/>
      <c r="BGQ21" s="377"/>
      <c r="BGR21" s="374"/>
      <c r="BGS21" s="375"/>
      <c r="BGT21" s="376"/>
      <c r="BGU21" s="377"/>
      <c r="BGV21" s="374"/>
      <c r="BGW21" s="375"/>
      <c r="BGX21" s="376"/>
      <c r="BGY21" s="377"/>
      <c r="BGZ21" s="374"/>
      <c r="BHA21" s="375"/>
      <c r="BHB21" s="376"/>
      <c r="BHC21" s="377"/>
      <c r="BHD21" s="374"/>
      <c r="BHE21" s="375"/>
      <c r="BHF21" s="376"/>
      <c r="BHG21" s="377"/>
      <c r="BHH21" s="374"/>
      <c r="BHI21" s="375"/>
      <c r="BHJ21" s="376"/>
      <c r="BHK21" s="377"/>
      <c r="BHL21" s="374"/>
      <c r="BHM21" s="375"/>
      <c r="BHN21" s="376"/>
      <c r="BHO21" s="377"/>
      <c r="BHP21" s="374"/>
      <c r="BHQ21" s="375"/>
      <c r="BHR21" s="376"/>
      <c r="BHS21" s="377"/>
      <c r="BHT21" s="374"/>
      <c r="BHU21" s="375"/>
      <c r="BHV21" s="376"/>
      <c r="BHW21" s="377"/>
      <c r="BHX21" s="374"/>
      <c r="BHY21" s="375"/>
      <c r="BHZ21" s="376"/>
      <c r="BIA21" s="377"/>
      <c r="BIB21" s="374"/>
      <c r="BIC21" s="375"/>
      <c r="BID21" s="376"/>
      <c r="BIE21" s="377"/>
      <c r="BIF21" s="374"/>
      <c r="BIG21" s="375"/>
      <c r="BIH21" s="376"/>
      <c r="BII21" s="377"/>
      <c r="BIJ21" s="374"/>
      <c r="BIK21" s="375"/>
      <c r="BIL21" s="376"/>
      <c r="BIM21" s="377"/>
      <c r="BIN21" s="374"/>
      <c r="BIO21" s="375"/>
      <c r="BIP21" s="376"/>
      <c r="BIQ21" s="377"/>
      <c r="BIR21" s="374"/>
      <c r="BIS21" s="375"/>
      <c r="BIT21" s="376"/>
      <c r="BIU21" s="377"/>
      <c r="BIV21" s="374"/>
      <c r="BIW21" s="375"/>
      <c r="BIX21" s="376"/>
      <c r="BIY21" s="377"/>
      <c r="BIZ21" s="374"/>
      <c r="BJA21" s="375"/>
      <c r="BJB21" s="376"/>
      <c r="BJC21" s="377"/>
      <c r="BJD21" s="374"/>
      <c r="BJE21" s="375"/>
      <c r="BJF21" s="376"/>
      <c r="BJG21" s="377"/>
      <c r="BJH21" s="374"/>
      <c r="BJI21" s="375"/>
      <c r="BJJ21" s="376"/>
      <c r="BJK21" s="377"/>
      <c r="BJL21" s="374"/>
      <c r="BJM21" s="375"/>
      <c r="BJN21" s="376"/>
      <c r="BJO21" s="377"/>
      <c r="BJP21" s="374"/>
      <c r="BJQ21" s="375"/>
      <c r="BJR21" s="376"/>
      <c r="BJS21" s="377"/>
      <c r="BJT21" s="374"/>
      <c r="BJU21" s="375"/>
      <c r="BJV21" s="376"/>
      <c r="BJW21" s="377"/>
      <c r="BJX21" s="374"/>
      <c r="BJY21" s="375"/>
      <c r="BJZ21" s="376"/>
      <c r="BKA21" s="377"/>
      <c r="BKB21" s="374"/>
      <c r="BKC21" s="375"/>
      <c r="BKD21" s="376"/>
      <c r="BKE21" s="377"/>
      <c r="BKF21" s="374"/>
      <c r="BKG21" s="375"/>
      <c r="BKH21" s="376"/>
      <c r="BKI21" s="377"/>
      <c r="BKJ21" s="374"/>
      <c r="BKK21" s="375"/>
      <c r="BKL21" s="376"/>
      <c r="BKM21" s="377"/>
      <c r="BKN21" s="374"/>
      <c r="BKO21" s="375"/>
      <c r="BKP21" s="376"/>
      <c r="BKQ21" s="377"/>
      <c r="BKR21" s="374"/>
      <c r="BKS21" s="375"/>
      <c r="BKT21" s="376"/>
      <c r="BKU21" s="377"/>
      <c r="BKV21" s="374"/>
      <c r="BKW21" s="375"/>
      <c r="BKX21" s="376"/>
      <c r="BKY21" s="377"/>
      <c r="BKZ21" s="374"/>
      <c r="BLA21" s="375"/>
      <c r="BLB21" s="376"/>
      <c r="BLC21" s="377"/>
      <c r="BLD21" s="374"/>
      <c r="BLE21" s="375"/>
      <c r="BLF21" s="376"/>
      <c r="BLG21" s="377"/>
      <c r="BLH21" s="374"/>
      <c r="BLI21" s="375"/>
      <c r="BLJ21" s="376"/>
      <c r="BLK21" s="377"/>
      <c r="BLL21" s="374"/>
      <c r="BLM21" s="375"/>
      <c r="BLN21" s="376"/>
      <c r="BLO21" s="377"/>
      <c r="BLP21" s="374"/>
      <c r="BLQ21" s="375"/>
      <c r="BLR21" s="376"/>
      <c r="BLS21" s="377"/>
      <c r="BLT21" s="374"/>
      <c r="BLU21" s="375"/>
      <c r="BLV21" s="376"/>
      <c r="BLW21" s="377"/>
      <c r="BLX21" s="374"/>
      <c r="BLY21" s="375"/>
      <c r="BLZ21" s="376"/>
      <c r="BMA21" s="377"/>
      <c r="BMB21" s="374"/>
      <c r="BMC21" s="375"/>
      <c r="BMD21" s="376"/>
      <c r="BME21" s="377"/>
      <c r="BMF21" s="374"/>
      <c r="BMG21" s="375"/>
      <c r="BMH21" s="376"/>
      <c r="BMI21" s="377"/>
      <c r="BMJ21" s="374"/>
      <c r="BMK21" s="375"/>
      <c r="BML21" s="376"/>
      <c r="BMM21" s="377"/>
      <c r="BMN21" s="374"/>
      <c r="BMO21" s="375"/>
      <c r="BMP21" s="376"/>
      <c r="BMQ21" s="377"/>
      <c r="BMR21" s="374"/>
      <c r="BMS21" s="375"/>
      <c r="BMT21" s="376"/>
      <c r="BMU21" s="377"/>
      <c r="BMV21" s="374"/>
      <c r="BMW21" s="375"/>
      <c r="BMX21" s="376"/>
      <c r="BMY21" s="377"/>
      <c r="BMZ21" s="374"/>
      <c r="BNA21" s="375"/>
      <c r="BNB21" s="376"/>
      <c r="BNC21" s="377"/>
      <c r="BND21" s="374"/>
      <c r="BNE21" s="375"/>
      <c r="BNF21" s="376"/>
      <c r="BNG21" s="377"/>
      <c r="BNH21" s="374"/>
      <c r="BNI21" s="375"/>
      <c r="BNJ21" s="376"/>
      <c r="BNK21" s="377"/>
      <c r="BNL21" s="374"/>
      <c r="BNM21" s="375"/>
      <c r="BNN21" s="376"/>
      <c r="BNO21" s="377"/>
      <c r="BNP21" s="374"/>
      <c r="BNQ21" s="375"/>
      <c r="BNR21" s="376"/>
      <c r="BNS21" s="377"/>
      <c r="BNT21" s="374"/>
      <c r="BNU21" s="375"/>
      <c r="BNV21" s="376"/>
      <c r="BNW21" s="377"/>
      <c r="BNX21" s="374"/>
      <c r="BNY21" s="375"/>
      <c r="BNZ21" s="376"/>
      <c r="BOA21" s="377"/>
      <c r="BOB21" s="374"/>
      <c r="BOC21" s="375"/>
      <c r="BOD21" s="376"/>
      <c r="BOE21" s="377"/>
      <c r="BOF21" s="374"/>
      <c r="BOG21" s="375"/>
      <c r="BOH21" s="376"/>
      <c r="BOI21" s="377"/>
      <c r="BOJ21" s="374"/>
      <c r="BOK21" s="375"/>
      <c r="BOL21" s="376"/>
      <c r="BOM21" s="377"/>
      <c r="BON21" s="374"/>
      <c r="BOO21" s="375"/>
      <c r="BOP21" s="376"/>
      <c r="BOQ21" s="377"/>
      <c r="BOR21" s="374"/>
      <c r="BOS21" s="375"/>
      <c r="BOT21" s="376"/>
      <c r="BOU21" s="377"/>
      <c r="BOV21" s="374"/>
      <c r="BOW21" s="375"/>
      <c r="BOX21" s="376"/>
      <c r="BOY21" s="377"/>
      <c r="BOZ21" s="374"/>
      <c r="BPA21" s="375"/>
      <c r="BPB21" s="376"/>
      <c r="BPC21" s="377"/>
      <c r="BPD21" s="374"/>
      <c r="BPE21" s="375"/>
      <c r="BPF21" s="376"/>
      <c r="BPG21" s="377"/>
      <c r="BPH21" s="374"/>
      <c r="BPI21" s="375"/>
      <c r="BPJ21" s="376"/>
      <c r="BPK21" s="377"/>
      <c r="BPL21" s="374"/>
      <c r="BPM21" s="375"/>
      <c r="BPN21" s="376"/>
      <c r="BPO21" s="377"/>
      <c r="BPP21" s="374"/>
      <c r="BPQ21" s="375"/>
      <c r="BPR21" s="376"/>
      <c r="BPS21" s="377"/>
      <c r="BPT21" s="374"/>
      <c r="BPU21" s="375"/>
      <c r="BPV21" s="376"/>
      <c r="BPW21" s="377"/>
      <c r="BPX21" s="374"/>
      <c r="BPY21" s="375"/>
      <c r="BPZ21" s="376"/>
      <c r="BQA21" s="377"/>
      <c r="BQB21" s="374"/>
      <c r="BQC21" s="375"/>
      <c r="BQD21" s="376"/>
      <c r="BQE21" s="377"/>
      <c r="BQF21" s="374"/>
      <c r="BQG21" s="375"/>
      <c r="BQH21" s="376"/>
      <c r="BQI21" s="377"/>
      <c r="BQJ21" s="374"/>
      <c r="BQK21" s="375"/>
      <c r="BQL21" s="376"/>
      <c r="BQM21" s="377"/>
      <c r="BQN21" s="374"/>
      <c r="BQO21" s="375"/>
      <c r="BQP21" s="376"/>
      <c r="BQQ21" s="377"/>
      <c r="BQR21" s="374"/>
      <c r="BQS21" s="375"/>
      <c r="BQT21" s="376"/>
      <c r="BQU21" s="377"/>
      <c r="BQV21" s="374"/>
      <c r="BQW21" s="375"/>
      <c r="BQX21" s="376"/>
      <c r="BQY21" s="377"/>
      <c r="BQZ21" s="374"/>
      <c r="BRA21" s="375"/>
      <c r="BRB21" s="376"/>
      <c r="BRC21" s="377"/>
      <c r="BRD21" s="374"/>
      <c r="BRE21" s="375"/>
      <c r="BRF21" s="376"/>
      <c r="BRG21" s="377"/>
      <c r="BRH21" s="374"/>
      <c r="BRI21" s="375"/>
      <c r="BRJ21" s="376"/>
      <c r="BRK21" s="377"/>
      <c r="BRL21" s="374"/>
      <c r="BRM21" s="375"/>
      <c r="BRN21" s="376"/>
      <c r="BRO21" s="377"/>
      <c r="BRP21" s="374"/>
      <c r="BRQ21" s="375"/>
      <c r="BRR21" s="376"/>
      <c r="BRS21" s="377"/>
      <c r="BRT21" s="374"/>
      <c r="BRU21" s="375"/>
      <c r="BRV21" s="376"/>
      <c r="BRW21" s="377"/>
      <c r="BRX21" s="374"/>
      <c r="BRY21" s="375"/>
      <c r="BRZ21" s="376"/>
      <c r="BSA21" s="377"/>
      <c r="BSB21" s="374"/>
      <c r="BSC21" s="375"/>
      <c r="BSD21" s="376"/>
      <c r="BSE21" s="377"/>
      <c r="BSF21" s="374"/>
      <c r="BSG21" s="375"/>
      <c r="BSH21" s="376"/>
      <c r="BSI21" s="377"/>
      <c r="BSJ21" s="374"/>
      <c r="BSK21" s="375"/>
      <c r="BSL21" s="376"/>
      <c r="BSM21" s="377"/>
      <c r="BSN21" s="374"/>
      <c r="BSO21" s="375"/>
      <c r="BSP21" s="376"/>
      <c r="BSQ21" s="377"/>
      <c r="BSR21" s="374"/>
      <c r="BSS21" s="375"/>
      <c r="BST21" s="376"/>
      <c r="BSU21" s="377"/>
      <c r="BSV21" s="374"/>
      <c r="BSW21" s="375"/>
      <c r="BSX21" s="376"/>
      <c r="BSY21" s="377"/>
      <c r="BSZ21" s="374"/>
      <c r="BTA21" s="375"/>
      <c r="BTB21" s="376"/>
      <c r="BTC21" s="377"/>
      <c r="BTD21" s="374"/>
      <c r="BTE21" s="375"/>
      <c r="BTF21" s="376"/>
      <c r="BTG21" s="377"/>
      <c r="BTH21" s="374"/>
      <c r="BTI21" s="375"/>
      <c r="BTJ21" s="376"/>
      <c r="BTK21" s="377"/>
      <c r="BTL21" s="374"/>
      <c r="BTM21" s="375"/>
      <c r="BTN21" s="376"/>
      <c r="BTO21" s="377"/>
      <c r="BTP21" s="374"/>
      <c r="BTQ21" s="375"/>
      <c r="BTR21" s="376"/>
      <c r="BTS21" s="377"/>
      <c r="BTT21" s="374"/>
      <c r="BTU21" s="375"/>
      <c r="BTV21" s="376"/>
      <c r="BTW21" s="377"/>
      <c r="BTX21" s="374"/>
      <c r="BTY21" s="375"/>
      <c r="BTZ21" s="376"/>
      <c r="BUA21" s="377"/>
      <c r="BUB21" s="374"/>
      <c r="BUC21" s="375"/>
      <c r="BUD21" s="376"/>
      <c r="BUE21" s="377"/>
      <c r="BUF21" s="374"/>
      <c r="BUG21" s="375"/>
      <c r="BUH21" s="376"/>
      <c r="BUI21" s="377"/>
      <c r="BUJ21" s="374"/>
      <c r="BUK21" s="375"/>
      <c r="BUL21" s="376"/>
      <c r="BUM21" s="377"/>
      <c r="BUN21" s="374"/>
      <c r="BUO21" s="375"/>
      <c r="BUP21" s="376"/>
      <c r="BUQ21" s="377"/>
      <c r="BUR21" s="374"/>
      <c r="BUS21" s="375"/>
      <c r="BUT21" s="376"/>
      <c r="BUU21" s="377"/>
      <c r="BUV21" s="374"/>
      <c r="BUW21" s="375"/>
      <c r="BUX21" s="376"/>
      <c r="BUY21" s="377"/>
      <c r="BUZ21" s="374"/>
      <c r="BVA21" s="375"/>
      <c r="BVB21" s="376"/>
      <c r="BVC21" s="377"/>
      <c r="BVD21" s="374"/>
      <c r="BVE21" s="375"/>
      <c r="BVF21" s="376"/>
      <c r="BVG21" s="377"/>
      <c r="BVH21" s="374"/>
      <c r="BVI21" s="375"/>
      <c r="BVJ21" s="376"/>
      <c r="BVK21" s="377"/>
      <c r="BVL21" s="374"/>
      <c r="BVM21" s="375"/>
      <c r="BVN21" s="376"/>
      <c r="BVO21" s="377"/>
      <c r="BVP21" s="374"/>
      <c r="BVQ21" s="375"/>
      <c r="BVR21" s="376"/>
      <c r="BVS21" s="377"/>
      <c r="BVT21" s="374"/>
      <c r="BVU21" s="375"/>
      <c r="BVV21" s="376"/>
      <c r="BVW21" s="377"/>
      <c r="BVX21" s="374"/>
      <c r="BVY21" s="375"/>
      <c r="BVZ21" s="376"/>
      <c r="BWA21" s="377"/>
      <c r="BWB21" s="374"/>
      <c r="BWC21" s="375"/>
      <c r="BWD21" s="376"/>
      <c r="BWE21" s="377"/>
      <c r="BWF21" s="374"/>
      <c r="BWG21" s="375"/>
      <c r="BWH21" s="376"/>
      <c r="BWI21" s="377"/>
      <c r="BWJ21" s="374"/>
      <c r="BWK21" s="375"/>
      <c r="BWL21" s="376"/>
      <c r="BWM21" s="377"/>
      <c r="BWN21" s="374"/>
      <c r="BWO21" s="375"/>
      <c r="BWP21" s="376"/>
      <c r="BWQ21" s="377"/>
      <c r="BWR21" s="374"/>
      <c r="BWS21" s="375"/>
      <c r="BWT21" s="376"/>
      <c r="BWU21" s="377"/>
      <c r="BWV21" s="374"/>
      <c r="BWW21" s="375"/>
      <c r="BWX21" s="376"/>
      <c r="BWY21" s="377"/>
      <c r="BWZ21" s="374"/>
      <c r="BXA21" s="375"/>
      <c r="BXB21" s="376"/>
      <c r="BXC21" s="377"/>
      <c r="BXD21" s="374"/>
      <c r="BXE21" s="375"/>
      <c r="BXF21" s="376"/>
      <c r="BXG21" s="377"/>
      <c r="BXH21" s="374"/>
      <c r="BXI21" s="375"/>
      <c r="BXJ21" s="376"/>
      <c r="BXK21" s="377"/>
      <c r="BXL21" s="374"/>
      <c r="BXM21" s="375"/>
      <c r="BXN21" s="376"/>
      <c r="BXO21" s="377"/>
      <c r="BXP21" s="374"/>
      <c r="BXQ21" s="375"/>
      <c r="BXR21" s="376"/>
      <c r="BXS21" s="377"/>
      <c r="BXT21" s="374"/>
      <c r="BXU21" s="375"/>
      <c r="BXV21" s="376"/>
      <c r="BXW21" s="377"/>
      <c r="BXX21" s="374"/>
      <c r="BXY21" s="375"/>
      <c r="BXZ21" s="376"/>
      <c r="BYA21" s="377"/>
      <c r="BYB21" s="374"/>
      <c r="BYC21" s="375"/>
      <c r="BYD21" s="376"/>
      <c r="BYE21" s="377"/>
      <c r="BYF21" s="374"/>
      <c r="BYG21" s="375"/>
      <c r="BYH21" s="376"/>
      <c r="BYI21" s="377"/>
      <c r="BYJ21" s="374"/>
      <c r="BYK21" s="375"/>
      <c r="BYL21" s="376"/>
      <c r="BYM21" s="377"/>
      <c r="BYN21" s="374"/>
      <c r="BYO21" s="375"/>
      <c r="BYP21" s="376"/>
      <c r="BYQ21" s="377"/>
      <c r="BYR21" s="374"/>
      <c r="BYS21" s="375"/>
      <c r="BYT21" s="376"/>
      <c r="BYU21" s="377"/>
      <c r="BYV21" s="374"/>
      <c r="BYW21" s="375"/>
      <c r="BYX21" s="376"/>
      <c r="BYY21" s="377"/>
      <c r="BYZ21" s="374"/>
      <c r="BZA21" s="375"/>
      <c r="BZB21" s="376"/>
      <c r="BZC21" s="377"/>
      <c r="BZD21" s="374"/>
      <c r="BZE21" s="375"/>
      <c r="BZF21" s="376"/>
      <c r="BZG21" s="377"/>
      <c r="BZH21" s="374"/>
      <c r="BZI21" s="375"/>
      <c r="BZJ21" s="376"/>
      <c r="BZK21" s="377"/>
      <c r="BZL21" s="374"/>
      <c r="BZM21" s="375"/>
      <c r="BZN21" s="376"/>
      <c r="BZO21" s="377"/>
      <c r="BZP21" s="374"/>
      <c r="BZQ21" s="375"/>
      <c r="BZR21" s="376"/>
      <c r="BZS21" s="377"/>
      <c r="BZT21" s="374"/>
      <c r="BZU21" s="375"/>
      <c r="BZV21" s="376"/>
      <c r="BZW21" s="377"/>
      <c r="BZX21" s="374"/>
      <c r="BZY21" s="375"/>
      <c r="BZZ21" s="376"/>
      <c r="CAA21" s="377"/>
      <c r="CAB21" s="374"/>
      <c r="CAC21" s="375"/>
      <c r="CAD21" s="376"/>
      <c r="CAE21" s="377"/>
      <c r="CAF21" s="374"/>
      <c r="CAG21" s="375"/>
      <c r="CAH21" s="376"/>
      <c r="CAI21" s="377"/>
      <c r="CAJ21" s="374"/>
      <c r="CAK21" s="375"/>
      <c r="CAL21" s="376"/>
      <c r="CAM21" s="377"/>
      <c r="CAN21" s="374"/>
      <c r="CAO21" s="375"/>
      <c r="CAP21" s="376"/>
      <c r="CAQ21" s="377"/>
      <c r="CAR21" s="374"/>
      <c r="CAS21" s="375"/>
      <c r="CAT21" s="376"/>
      <c r="CAU21" s="377"/>
      <c r="CAV21" s="374"/>
      <c r="CAW21" s="375"/>
      <c r="CAX21" s="376"/>
      <c r="CAY21" s="377"/>
      <c r="CAZ21" s="374"/>
      <c r="CBA21" s="375"/>
      <c r="CBB21" s="376"/>
      <c r="CBC21" s="377"/>
      <c r="CBD21" s="374"/>
      <c r="CBE21" s="375"/>
      <c r="CBF21" s="376"/>
      <c r="CBG21" s="377"/>
      <c r="CBH21" s="374"/>
      <c r="CBI21" s="375"/>
      <c r="CBJ21" s="376"/>
      <c r="CBK21" s="377"/>
      <c r="CBL21" s="374"/>
      <c r="CBM21" s="375"/>
      <c r="CBN21" s="376"/>
      <c r="CBO21" s="377"/>
      <c r="CBP21" s="374"/>
      <c r="CBQ21" s="375"/>
      <c r="CBR21" s="376"/>
      <c r="CBS21" s="377"/>
      <c r="CBT21" s="374"/>
      <c r="CBU21" s="375"/>
      <c r="CBV21" s="376"/>
      <c r="CBW21" s="377"/>
      <c r="CBX21" s="374"/>
      <c r="CBY21" s="375"/>
      <c r="CBZ21" s="376"/>
      <c r="CCA21" s="377"/>
      <c r="CCB21" s="374"/>
      <c r="CCC21" s="375"/>
      <c r="CCD21" s="376"/>
      <c r="CCE21" s="377"/>
      <c r="CCF21" s="374"/>
      <c r="CCG21" s="375"/>
      <c r="CCH21" s="376"/>
      <c r="CCI21" s="377"/>
      <c r="CCJ21" s="374"/>
      <c r="CCK21" s="375"/>
      <c r="CCL21" s="376"/>
      <c r="CCM21" s="377"/>
      <c r="CCN21" s="374"/>
      <c r="CCO21" s="375"/>
      <c r="CCP21" s="376"/>
      <c r="CCQ21" s="377"/>
      <c r="CCR21" s="374"/>
      <c r="CCS21" s="375"/>
      <c r="CCT21" s="376"/>
      <c r="CCU21" s="377"/>
      <c r="CCV21" s="374"/>
      <c r="CCW21" s="375"/>
      <c r="CCX21" s="376"/>
      <c r="CCY21" s="377"/>
      <c r="CCZ21" s="374"/>
      <c r="CDA21" s="375"/>
      <c r="CDB21" s="376"/>
      <c r="CDC21" s="377"/>
      <c r="CDD21" s="374"/>
      <c r="CDE21" s="375"/>
      <c r="CDF21" s="376"/>
      <c r="CDG21" s="377"/>
      <c r="CDH21" s="374"/>
      <c r="CDI21" s="375"/>
      <c r="CDJ21" s="376"/>
      <c r="CDK21" s="377"/>
      <c r="CDL21" s="374"/>
      <c r="CDM21" s="375"/>
      <c r="CDN21" s="376"/>
      <c r="CDO21" s="377"/>
      <c r="CDP21" s="374"/>
      <c r="CDQ21" s="375"/>
      <c r="CDR21" s="376"/>
      <c r="CDS21" s="377"/>
      <c r="CDT21" s="374"/>
      <c r="CDU21" s="375"/>
      <c r="CDV21" s="376"/>
      <c r="CDW21" s="377"/>
      <c r="CDX21" s="374"/>
      <c r="CDY21" s="375"/>
      <c r="CDZ21" s="376"/>
      <c r="CEA21" s="377"/>
      <c r="CEB21" s="374"/>
      <c r="CEC21" s="375"/>
      <c r="CED21" s="376"/>
      <c r="CEE21" s="377"/>
      <c r="CEF21" s="374"/>
      <c r="CEG21" s="375"/>
      <c r="CEH21" s="376"/>
      <c r="CEI21" s="377"/>
      <c r="CEJ21" s="374"/>
      <c r="CEK21" s="375"/>
      <c r="CEL21" s="376"/>
      <c r="CEM21" s="377"/>
      <c r="CEN21" s="374"/>
      <c r="CEO21" s="375"/>
      <c r="CEP21" s="376"/>
      <c r="CEQ21" s="377"/>
      <c r="CER21" s="374"/>
      <c r="CES21" s="375"/>
      <c r="CET21" s="376"/>
      <c r="CEU21" s="377"/>
      <c r="CEV21" s="374"/>
      <c r="CEW21" s="375"/>
      <c r="CEX21" s="376"/>
      <c r="CEY21" s="377"/>
      <c r="CEZ21" s="374"/>
      <c r="CFA21" s="375"/>
      <c r="CFB21" s="376"/>
      <c r="CFC21" s="377"/>
      <c r="CFD21" s="374"/>
      <c r="CFE21" s="375"/>
      <c r="CFF21" s="376"/>
      <c r="CFG21" s="377"/>
      <c r="CFH21" s="374"/>
      <c r="CFI21" s="375"/>
      <c r="CFJ21" s="376"/>
      <c r="CFK21" s="377"/>
      <c r="CFL21" s="374"/>
      <c r="CFM21" s="375"/>
      <c r="CFN21" s="376"/>
      <c r="CFO21" s="377"/>
      <c r="CFP21" s="374"/>
      <c r="CFQ21" s="375"/>
      <c r="CFR21" s="376"/>
      <c r="CFS21" s="377"/>
      <c r="CFT21" s="374"/>
      <c r="CFU21" s="375"/>
      <c r="CFV21" s="376"/>
      <c r="CFW21" s="377"/>
      <c r="CFX21" s="374"/>
      <c r="CFY21" s="375"/>
      <c r="CFZ21" s="376"/>
      <c r="CGA21" s="377"/>
      <c r="CGB21" s="374"/>
      <c r="CGC21" s="375"/>
      <c r="CGD21" s="376"/>
      <c r="CGE21" s="377"/>
      <c r="CGF21" s="374"/>
      <c r="CGG21" s="375"/>
      <c r="CGH21" s="376"/>
      <c r="CGI21" s="377"/>
      <c r="CGJ21" s="374"/>
      <c r="CGK21" s="375"/>
      <c r="CGL21" s="376"/>
      <c r="CGM21" s="377"/>
      <c r="CGN21" s="374"/>
      <c r="CGO21" s="375"/>
      <c r="CGP21" s="376"/>
      <c r="CGQ21" s="377"/>
      <c r="CGR21" s="374"/>
      <c r="CGS21" s="375"/>
      <c r="CGT21" s="376"/>
      <c r="CGU21" s="377"/>
      <c r="CGV21" s="374"/>
      <c r="CGW21" s="375"/>
      <c r="CGX21" s="376"/>
      <c r="CGY21" s="377"/>
      <c r="CGZ21" s="374"/>
      <c r="CHA21" s="375"/>
      <c r="CHB21" s="376"/>
      <c r="CHC21" s="377"/>
      <c r="CHD21" s="374"/>
      <c r="CHE21" s="375"/>
      <c r="CHF21" s="376"/>
      <c r="CHG21" s="377"/>
      <c r="CHH21" s="374"/>
      <c r="CHI21" s="375"/>
      <c r="CHJ21" s="376"/>
      <c r="CHK21" s="377"/>
      <c r="CHL21" s="374"/>
      <c r="CHM21" s="375"/>
      <c r="CHN21" s="376"/>
      <c r="CHO21" s="377"/>
      <c r="CHP21" s="374"/>
      <c r="CHQ21" s="375"/>
      <c r="CHR21" s="376"/>
      <c r="CHS21" s="377"/>
      <c r="CHT21" s="374"/>
      <c r="CHU21" s="375"/>
      <c r="CHV21" s="376"/>
      <c r="CHW21" s="377"/>
      <c r="CHX21" s="374"/>
      <c r="CHY21" s="375"/>
      <c r="CHZ21" s="376"/>
      <c r="CIA21" s="377"/>
      <c r="CIB21" s="374"/>
      <c r="CIC21" s="375"/>
      <c r="CID21" s="376"/>
      <c r="CIE21" s="377"/>
      <c r="CIF21" s="374"/>
      <c r="CIG21" s="375"/>
      <c r="CIH21" s="376"/>
      <c r="CII21" s="377"/>
      <c r="CIJ21" s="374"/>
      <c r="CIK21" s="375"/>
      <c r="CIL21" s="376"/>
      <c r="CIM21" s="377"/>
      <c r="CIN21" s="374"/>
      <c r="CIO21" s="375"/>
      <c r="CIP21" s="376"/>
      <c r="CIQ21" s="377"/>
      <c r="CIR21" s="374"/>
      <c r="CIS21" s="375"/>
      <c r="CIT21" s="376"/>
      <c r="CIU21" s="377"/>
      <c r="CIV21" s="374"/>
      <c r="CIW21" s="375"/>
      <c r="CIX21" s="376"/>
      <c r="CIY21" s="377"/>
      <c r="CIZ21" s="374"/>
      <c r="CJA21" s="375"/>
      <c r="CJB21" s="376"/>
      <c r="CJC21" s="377"/>
      <c r="CJD21" s="374"/>
      <c r="CJE21" s="375"/>
      <c r="CJF21" s="376"/>
      <c r="CJG21" s="377"/>
      <c r="CJH21" s="374"/>
      <c r="CJI21" s="375"/>
      <c r="CJJ21" s="376"/>
      <c r="CJK21" s="377"/>
      <c r="CJL21" s="374"/>
      <c r="CJM21" s="375"/>
      <c r="CJN21" s="376"/>
      <c r="CJO21" s="377"/>
      <c r="CJP21" s="374"/>
      <c r="CJQ21" s="375"/>
      <c r="CJR21" s="376"/>
      <c r="CJS21" s="377"/>
      <c r="CJT21" s="374"/>
      <c r="CJU21" s="375"/>
      <c r="CJV21" s="376"/>
      <c r="CJW21" s="377"/>
      <c r="CJX21" s="374"/>
      <c r="CJY21" s="375"/>
      <c r="CJZ21" s="376"/>
      <c r="CKA21" s="377"/>
      <c r="CKB21" s="374"/>
      <c r="CKC21" s="375"/>
      <c r="CKD21" s="376"/>
      <c r="CKE21" s="377"/>
      <c r="CKF21" s="374"/>
      <c r="CKG21" s="375"/>
      <c r="CKH21" s="376"/>
      <c r="CKI21" s="377"/>
      <c r="CKJ21" s="374"/>
      <c r="CKK21" s="375"/>
      <c r="CKL21" s="376"/>
      <c r="CKM21" s="377"/>
      <c r="CKN21" s="374"/>
      <c r="CKO21" s="375"/>
      <c r="CKP21" s="376"/>
      <c r="CKQ21" s="377"/>
      <c r="CKR21" s="374"/>
      <c r="CKS21" s="375"/>
      <c r="CKT21" s="376"/>
      <c r="CKU21" s="377"/>
      <c r="CKV21" s="374"/>
      <c r="CKW21" s="375"/>
      <c r="CKX21" s="376"/>
      <c r="CKY21" s="377"/>
      <c r="CKZ21" s="374"/>
      <c r="CLA21" s="375"/>
      <c r="CLB21" s="376"/>
      <c r="CLC21" s="377"/>
      <c r="CLD21" s="374"/>
      <c r="CLE21" s="375"/>
      <c r="CLF21" s="376"/>
      <c r="CLG21" s="377"/>
      <c r="CLH21" s="374"/>
      <c r="CLI21" s="375"/>
      <c r="CLJ21" s="376"/>
      <c r="CLK21" s="377"/>
      <c r="CLL21" s="374"/>
      <c r="CLM21" s="375"/>
      <c r="CLN21" s="376"/>
      <c r="CLO21" s="377"/>
      <c r="CLP21" s="374"/>
      <c r="CLQ21" s="375"/>
      <c r="CLR21" s="376"/>
      <c r="CLS21" s="377"/>
      <c r="CLT21" s="374"/>
      <c r="CLU21" s="375"/>
      <c r="CLV21" s="376"/>
      <c r="CLW21" s="377"/>
      <c r="CLX21" s="374"/>
      <c r="CLY21" s="375"/>
      <c r="CLZ21" s="376"/>
      <c r="CMA21" s="377"/>
      <c r="CMB21" s="374"/>
      <c r="CMC21" s="375"/>
      <c r="CMD21" s="376"/>
      <c r="CME21" s="377"/>
      <c r="CMF21" s="374"/>
      <c r="CMG21" s="375"/>
      <c r="CMH21" s="376"/>
      <c r="CMI21" s="377"/>
      <c r="CMJ21" s="374"/>
      <c r="CMK21" s="375"/>
      <c r="CML21" s="376"/>
      <c r="CMM21" s="377"/>
      <c r="CMN21" s="374"/>
      <c r="CMO21" s="375"/>
      <c r="CMP21" s="376"/>
      <c r="CMQ21" s="377"/>
      <c r="CMR21" s="374"/>
      <c r="CMS21" s="375"/>
      <c r="CMT21" s="376"/>
      <c r="CMU21" s="377"/>
      <c r="CMV21" s="374"/>
      <c r="CMW21" s="375"/>
      <c r="CMX21" s="376"/>
      <c r="CMY21" s="377"/>
      <c r="CMZ21" s="374"/>
      <c r="CNA21" s="375"/>
      <c r="CNB21" s="376"/>
      <c r="CNC21" s="377"/>
      <c r="CND21" s="374"/>
      <c r="CNE21" s="375"/>
      <c r="CNF21" s="376"/>
      <c r="CNG21" s="377"/>
      <c r="CNH21" s="374"/>
      <c r="CNI21" s="375"/>
      <c r="CNJ21" s="376"/>
      <c r="CNK21" s="377"/>
      <c r="CNL21" s="374"/>
      <c r="CNM21" s="375"/>
      <c r="CNN21" s="376"/>
      <c r="CNO21" s="377"/>
      <c r="CNP21" s="374"/>
      <c r="CNQ21" s="375"/>
      <c r="CNR21" s="376"/>
      <c r="CNS21" s="377"/>
      <c r="CNT21" s="374"/>
      <c r="CNU21" s="375"/>
      <c r="CNV21" s="376"/>
      <c r="CNW21" s="377"/>
      <c r="CNX21" s="374"/>
      <c r="CNY21" s="375"/>
      <c r="CNZ21" s="376"/>
      <c r="COA21" s="377"/>
      <c r="COB21" s="374"/>
      <c r="COC21" s="375"/>
      <c r="COD21" s="376"/>
      <c r="COE21" s="377"/>
      <c r="COF21" s="374"/>
      <c r="COG21" s="375"/>
      <c r="COH21" s="376"/>
      <c r="COI21" s="377"/>
      <c r="COJ21" s="374"/>
      <c r="COK21" s="375"/>
      <c r="COL21" s="376"/>
      <c r="COM21" s="377"/>
      <c r="CON21" s="374"/>
      <c r="COO21" s="375"/>
      <c r="COP21" s="376"/>
      <c r="COQ21" s="377"/>
      <c r="COR21" s="374"/>
      <c r="COS21" s="375"/>
      <c r="COT21" s="376"/>
      <c r="COU21" s="377"/>
      <c r="COV21" s="374"/>
      <c r="COW21" s="375"/>
      <c r="COX21" s="376"/>
      <c r="COY21" s="377"/>
      <c r="COZ21" s="374"/>
      <c r="CPA21" s="375"/>
      <c r="CPB21" s="376"/>
      <c r="CPC21" s="377"/>
      <c r="CPD21" s="374"/>
      <c r="CPE21" s="375"/>
      <c r="CPF21" s="376"/>
      <c r="CPG21" s="377"/>
      <c r="CPH21" s="374"/>
      <c r="CPI21" s="375"/>
      <c r="CPJ21" s="376"/>
      <c r="CPK21" s="377"/>
      <c r="CPL21" s="374"/>
      <c r="CPM21" s="375"/>
      <c r="CPN21" s="376"/>
      <c r="CPO21" s="377"/>
      <c r="CPP21" s="374"/>
      <c r="CPQ21" s="375"/>
      <c r="CPR21" s="376"/>
      <c r="CPS21" s="377"/>
      <c r="CPT21" s="374"/>
      <c r="CPU21" s="375"/>
      <c r="CPV21" s="376"/>
      <c r="CPW21" s="377"/>
      <c r="CPX21" s="374"/>
      <c r="CPY21" s="375"/>
      <c r="CPZ21" s="376"/>
      <c r="CQA21" s="377"/>
      <c r="CQB21" s="374"/>
      <c r="CQC21" s="375"/>
      <c r="CQD21" s="376"/>
      <c r="CQE21" s="377"/>
      <c r="CQF21" s="374"/>
      <c r="CQG21" s="375"/>
      <c r="CQH21" s="376"/>
      <c r="CQI21" s="377"/>
      <c r="CQJ21" s="374"/>
      <c r="CQK21" s="375"/>
      <c r="CQL21" s="376"/>
      <c r="CQM21" s="377"/>
      <c r="CQN21" s="374"/>
      <c r="CQO21" s="375"/>
      <c r="CQP21" s="376"/>
      <c r="CQQ21" s="377"/>
      <c r="CQR21" s="374"/>
      <c r="CQS21" s="375"/>
      <c r="CQT21" s="376"/>
      <c r="CQU21" s="377"/>
      <c r="CQV21" s="374"/>
      <c r="CQW21" s="375"/>
      <c r="CQX21" s="376"/>
      <c r="CQY21" s="377"/>
      <c r="CQZ21" s="374"/>
      <c r="CRA21" s="375"/>
      <c r="CRB21" s="376"/>
      <c r="CRC21" s="377"/>
      <c r="CRD21" s="374"/>
      <c r="CRE21" s="375"/>
      <c r="CRF21" s="376"/>
      <c r="CRG21" s="377"/>
      <c r="CRH21" s="374"/>
      <c r="CRI21" s="375"/>
      <c r="CRJ21" s="376"/>
      <c r="CRK21" s="377"/>
      <c r="CRL21" s="374"/>
      <c r="CRM21" s="375"/>
      <c r="CRN21" s="376"/>
      <c r="CRO21" s="377"/>
      <c r="CRP21" s="374"/>
      <c r="CRQ21" s="375"/>
      <c r="CRR21" s="376"/>
      <c r="CRS21" s="377"/>
      <c r="CRT21" s="374"/>
      <c r="CRU21" s="375"/>
      <c r="CRV21" s="376"/>
      <c r="CRW21" s="377"/>
      <c r="CRX21" s="374"/>
      <c r="CRY21" s="375"/>
      <c r="CRZ21" s="376"/>
      <c r="CSA21" s="377"/>
      <c r="CSB21" s="374"/>
      <c r="CSC21" s="375"/>
      <c r="CSD21" s="376"/>
      <c r="CSE21" s="377"/>
      <c r="CSF21" s="374"/>
      <c r="CSG21" s="375"/>
      <c r="CSH21" s="376"/>
      <c r="CSI21" s="377"/>
      <c r="CSJ21" s="374"/>
      <c r="CSK21" s="375"/>
      <c r="CSL21" s="376"/>
      <c r="CSM21" s="377"/>
      <c r="CSN21" s="374"/>
      <c r="CSO21" s="375"/>
      <c r="CSP21" s="376"/>
      <c r="CSQ21" s="377"/>
      <c r="CSR21" s="374"/>
      <c r="CSS21" s="375"/>
      <c r="CST21" s="376"/>
      <c r="CSU21" s="377"/>
      <c r="CSV21" s="374"/>
      <c r="CSW21" s="375"/>
      <c r="CSX21" s="376"/>
      <c r="CSY21" s="377"/>
      <c r="CSZ21" s="374"/>
      <c r="CTA21" s="375"/>
      <c r="CTB21" s="376"/>
      <c r="CTC21" s="377"/>
      <c r="CTD21" s="374"/>
      <c r="CTE21" s="375"/>
      <c r="CTF21" s="376"/>
      <c r="CTG21" s="377"/>
      <c r="CTH21" s="374"/>
      <c r="CTI21" s="375"/>
      <c r="CTJ21" s="376"/>
      <c r="CTK21" s="377"/>
      <c r="CTL21" s="374"/>
      <c r="CTM21" s="375"/>
      <c r="CTN21" s="376"/>
      <c r="CTO21" s="377"/>
      <c r="CTP21" s="374"/>
      <c r="CTQ21" s="375"/>
      <c r="CTR21" s="376"/>
      <c r="CTS21" s="377"/>
      <c r="CTT21" s="374"/>
      <c r="CTU21" s="375"/>
      <c r="CTV21" s="376"/>
      <c r="CTW21" s="377"/>
      <c r="CTX21" s="374"/>
      <c r="CTY21" s="375"/>
      <c r="CTZ21" s="376"/>
      <c r="CUA21" s="377"/>
      <c r="CUB21" s="374"/>
      <c r="CUC21" s="375"/>
      <c r="CUD21" s="376"/>
      <c r="CUE21" s="377"/>
      <c r="CUF21" s="374"/>
      <c r="CUG21" s="375"/>
      <c r="CUH21" s="376"/>
      <c r="CUI21" s="377"/>
      <c r="CUJ21" s="374"/>
      <c r="CUK21" s="375"/>
      <c r="CUL21" s="376"/>
      <c r="CUM21" s="377"/>
      <c r="CUN21" s="374"/>
      <c r="CUO21" s="375"/>
      <c r="CUP21" s="376"/>
      <c r="CUQ21" s="377"/>
      <c r="CUR21" s="374"/>
      <c r="CUS21" s="375"/>
      <c r="CUT21" s="376"/>
      <c r="CUU21" s="377"/>
      <c r="CUV21" s="374"/>
      <c r="CUW21" s="375"/>
      <c r="CUX21" s="376"/>
      <c r="CUY21" s="377"/>
      <c r="CUZ21" s="374"/>
      <c r="CVA21" s="375"/>
      <c r="CVB21" s="376"/>
      <c r="CVC21" s="377"/>
      <c r="CVD21" s="374"/>
      <c r="CVE21" s="375"/>
      <c r="CVF21" s="376"/>
      <c r="CVG21" s="377"/>
      <c r="CVH21" s="374"/>
      <c r="CVI21" s="375"/>
      <c r="CVJ21" s="376"/>
      <c r="CVK21" s="377"/>
      <c r="CVL21" s="374"/>
      <c r="CVM21" s="375"/>
      <c r="CVN21" s="376"/>
      <c r="CVO21" s="377"/>
      <c r="CVP21" s="374"/>
      <c r="CVQ21" s="375"/>
      <c r="CVR21" s="376"/>
      <c r="CVS21" s="377"/>
      <c r="CVT21" s="374"/>
      <c r="CVU21" s="375"/>
      <c r="CVV21" s="376"/>
      <c r="CVW21" s="377"/>
      <c r="CVX21" s="374"/>
      <c r="CVY21" s="375"/>
      <c r="CVZ21" s="376"/>
      <c r="CWA21" s="377"/>
      <c r="CWB21" s="374"/>
      <c r="CWC21" s="375"/>
      <c r="CWD21" s="376"/>
      <c r="CWE21" s="377"/>
      <c r="CWF21" s="374"/>
      <c r="CWG21" s="375"/>
      <c r="CWH21" s="376"/>
      <c r="CWI21" s="377"/>
      <c r="CWJ21" s="374"/>
      <c r="CWK21" s="375"/>
      <c r="CWL21" s="376"/>
      <c r="CWM21" s="377"/>
      <c r="CWN21" s="374"/>
      <c r="CWO21" s="375"/>
      <c r="CWP21" s="376"/>
      <c r="CWQ21" s="377"/>
      <c r="CWR21" s="374"/>
      <c r="CWS21" s="375"/>
      <c r="CWT21" s="376"/>
      <c r="CWU21" s="377"/>
      <c r="CWV21" s="374"/>
      <c r="CWW21" s="375"/>
      <c r="CWX21" s="376"/>
      <c r="CWY21" s="377"/>
      <c r="CWZ21" s="374"/>
      <c r="CXA21" s="375"/>
      <c r="CXB21" s="376"/>
      <c r="CXC21" s="377"/>
      <c r="CXD21" s="374"/>
      <c r="CXE21" s="375"/>
      <c r="CXF21" s="376"/>
      <c r="CXG21" s="377"/>
      <c r="CXH21" s="374"/>
      <c r="CXI21" s="375"/>
      <c r="CXJ21" s="376"/>
      <c r="CXK21" s="377"/>
      <c r="CXL21" s="374"/>
      <c r="CXM21" s="375"/>
      <c r="CXN21" s="376"/>
      <c r="CXO21" s="377"/>
      <c r="CXP21" s="374"/>
      <c r="CXQ21" s="375"/>
      <c r="CXR21" s="376"/>
      <c r="CXS21" s="377"/>
      <c r="CXT21" s="374"/>
      <c r="CXU21" s="375"/>
      <c r="CXV21" s="376"/>
      <c r="CXW21" s="377"/>
      <c r="CXX21" s="374"/>
      <c r="CXY21" s="375"/>
      <c r="CXZ21" s="376"/>
      <c r="CYA21" s="377"/>
      <c r="CYB21" s="374"/>
      <c r="CYC21" s="375"/>
      <c r="CYD21" s="376"/>
      <c r="CYE21" s="377"/>
      <c r="CYF21" s="374"/>
      <c r="CYG21" s="375"/>
      <c r="CYH21" s="376"/>
      <c r="CYI21" s="377"/>
      <c r="CYJ21" s="374"/>
      <c r="CYK21" s="375"/>
      <c r="CYL21" s="376"/>
      <c r="CYM21" s="377"/>
      <c r="CYN21" s="374"/>
      <c r="CYO21" s="375"/>
      <c r="CYP21" s="376"/>
      <c r="CYQ21" s="377"/>
      <c r="CYR21" s="374"/>
      <c r="CYS21" s="375"/>
      <c r="CYT21" s="376"/>
      <c r="CYU21" s="377"/>
      <c r="CYV21" s="374"/>
      <c r="CYW21" s="375"/>
      <c r="CYX21" s="376"/>
      <c r="CYY21" s="377"/>
      <c r="CYZ21" s="374"/>
      <c r="CZA21" s="375"/>
      <c r="CZB21" s="376"/>
      <c r="CZC21" s="377"/>
      <c r="CZD21" s="374"/>
      <c r="CZE21" s="375"/>
      <c r="CZF21" s="376"/>
      <c r="CZG21" s="377"/>
      <c r="CZH21" s="374"/>
      <c r="CZI21" s="375"/>
      <c r="CZJ21" s="376"/>
      <c r="CZK21" s="377"/>
      <c r="CZL21" s="374"/>
      <c r="CZM21" s="375"/>
      <c r="CZN21" s="376"/>
      <c r="CZO21" s="377"/>
      <c r="CZP21" s="374"/>
      <c r="CZQ21" s="375"/>
      <c r="CZR21" s="376"/>
      <c r="CZS21" s="377"/>
      <c r="CZT21" s="374"/>
      <c r="CZU21" s="375"/>
      <c r="CZV21" s="376"/>
      <c r="CZW21" s="377"/>
      <c r="CZX21" s="374"/>
      <c r="CZY21" s="375"/>
      <c r="CZZ21" s="376"/>
      <c r="DAA21" s="377"/>
      <c r="DAB21" s="374"/>
      <c r="DAC21" s="375"/>
      <c r="DAD21" s="376"/>
      <c r="DAE21" s="377"/>
      <c r="DAF21" s="374"/>
      <c r="DAG21" s="375"/>
      <c r="DAH21" s="376"/>
      <c r="DAI21" s="377"/>
      <c r="DAJ21" s="374"/>
      <c r="DAK21" s="375"/>
      <c r="DAL21" s="376"/>
      <c r="DAM21" s="377"/>
      <c r="DAN21" s="374"/>
      <c r="DAO21" s="375"/>
      <c r="DAP21" s="376"/>
      <c r="DAQ21" s="377"/>
      <c r="DAR21" s="374"/>
      <c r="DAS21" s="375"/>
      <c r="DAT21" s="376"/>
      <c r="DAU21" s="377"/>
      <c r="DAV21" s="374"/>
      <c r="DAW21" s="375"/>
      <c r="DAX21" s="376"/>
      <c r="DAY21" s="377"/>
      <c r="DAZ21" s="374"/>
      <c r="DBA21" s="375"/>
      <c r="DBB21" s="376"/>
      <c r="DBC21" s="377"/>
      <c r="DBD21" s="374"/>
      <c r="DBE21" s="375"/>
      <c r="DBF21" s="376"/>
      <c r="DBG21" s="377"/>
      <c r="DBH21" s="374"/>
      <c r="DBI21" s="375"/>
      <c r="DBJ21" s="376"/>
      <c r="DBK21" s="377"/>
      <c r="DBL21" s="374"/>
      <c r="DBM21" s="375"/>
      <c r="DBN21" s="376"/>
      <c r="DBO21" s="377"/>
      <c r="DBP21" s="374"/>
      <c r="DBQ21" s="375"/>
      <c r="DBR21" s="376"/>
      <c r="DBS21" s="377"/>
      <c r="DBT21" s="374"/>
      <c r="DBU21" s="375"/>
      <c r="DBV21" s="376"/>
      <c r="DBW21" s="377"/>
      <c r="DBX21" s="374"/>
      <c r="DBY21" s="375"/>
      <c r="DBZ21" s="376"/>
      <c r="DCA21" s="377"/>
      <c r="DCB21" s="374"/>
      <c r="DCC21" s="375"/>
      <c r="DCD21" s="376"/>
      <c r="DCE21" s="377"/>
      <c r="DCF21" s="374"/>
      <c r="DCG21" s="375"/>
      <c r="DCH21" s="376"/>
      <c r="DCI21" s="377"/>
      <c r="DCJ21" s="374"/>
      <c r="DCK21" s="375"/>
      <c r="DCL21" s="376"/>
      <c r="DCM21" s="377"/>
      <c r="DCN21" s="374"/>
      <c r="DCO21" s="375"/>
      <c r="DCP21" s="376"/>
      <c r="DCQ21" s="377"/>
      <c r="DCR21" s="374"/>
      <c r="DCS21" s="375"/>
      <c r="DCT21" s="376"/>
      <c r="DCU21" s="377"/>
      <c r="DCV21" s="374"/>
      <c r="DCW21" s="375"/>
      <c r="DCX21" s="376"/>
      <c r="DCY21" s="377"/>
      <c r="DCZ21" s="374"/>
      <c r="DDA21" s="375"/>
      <c r="DDB21" s="376"/>
      <c r="DDC21" s="377"/>
      <c r="DDD21" s="374"/>
      <c r="DDE21" s="375"/>
      <c r="DDF21" s="376"/>
      <c r="DDG21" s="377"/>
      <c r="DDH21" s="374"/>
      <c r="DDI21" s="375"/>
      <c r="DDJ21" s="376"/>
      <c r="DDK21" s="377"/>
      <c r="DDL21" s="374"/>
      <c r="DDM21" s="375"/>
      <c r="DDN21" s="376"/>
      <c r="DDO21" s="377"/>
      <c r="DDP21" s="374"/>
      <c r="DDQ21" s="375"/>
      <c r="DDR21" s="376"/>
      <c r="DDS21" s="377"/>
      <c r="DDT21" s="374"/>
      <c r="DDU21" s="375"/>
      <c r="DDV21" s="376"/>
      <c r="DDW21" s="377"/>
      <c r="DDX21" s="374"/>
      <c r="DDY21" s="375"/>
      <c r="DDZ21" s="376"/>
      <c r="DEA21" s="377"/>
      <c r="DEB21" s="374"/>
      <c r="DEC21" s="375"/>
      <c r="DED21" s="376"/>
      <c r="DEE21" s="377"/>
      <c r="DEF21" s="374"/>
      <c r="DEG21" s="375"/>
      <c r="DEH21" s="376"/>
      <c r="DEI21" s="377"/>
      <c r="DEJ21" s="374"/>
      <c r="DEK21" s="375"/>
      <c r="DEL21" s="376"/>
      <c r="DEM21" s="377"/>
      <c r="DEN21" s="374"/>
      <c r="DEO21" s="375"/>
      <c r="DEP21" s="376"/>
      <c r="DEQ21" s="377"/>
      <c r="DER21" s="374"/>
      <c r="DES21" s="375"/>
      <c r="DET21" s="376"/>
      <c r="DEU21" s="377"/>
      <c r="DEV21" s="374"/>
      <c r="DEW21" s="375"/>
      <c r="DEX21" s="376"/>
      <c r="DEY21" s="377"/>
      <c r="DEZ21" s="374"/>
      <c r="DFA21" s="375"/>
      <c r="DFB21" s="376"/>
      <c r="DFC21" s="377"/>
      <c r="DFD21" s="374"/>
      <c r="DFE21" s="375"/>
      <c r="DFF21" s="376"/>
      <c r="DFG21" s="377"/>
      <c r="DFH21" s="374"/>
      <c r="DFI21" s="375"/>
      <c r="DFJ21" s="376"/>
      <c r="DFK21" s="377"/>
      <c r="DFL21" s="374"/>
      <c r="DFM21" s="375"/>
      <c r="DFN21" s="376"/>
      <c r="DFO21" s="377"/>
      <c r="DFP21" s="374"/>
      <c r="DFQ21" s="375"/>
      <c r="DFR21" s="376"/>
      <c r="DFS21" s="377"/>
      <c r="DFT21" s="374"/>
      <c r="DFU21" s="375"/>
      <c r="DFV21" s="376"/>
      <c r="DFW21" s="377"/>
      <c r="DFX21" s="374"/>
      <c r="DFY21" s="375"/>
      <c r="DFZ21" s="376"/>
      <c r="DGA21" s="377"/>
      <c r="DGB21" s="374"/>
      <c r="DGC21" s="375"/>
      <c r="DGD21" s="376"/>
      <c r="DGE21" s="377"/>
      <c r="DGF21" s="374"/>
      <c r="DGG21" s="375"/>
      <c r="DGH21" s="376"/>
      <c r="DGI21" s="377"/>
      <c r="DGJ21" s="374"/>
      <c r="DGK21" s="375"/>
      <c r="DGL21" s="376"/>
      <c r="DGM21" s="377"/>
      <c r="DGN21" s="374"/>
      <c r="DGO21" s="375"/>
      <c r="DGP21" s="376"/>
      <c r="DGQ21" s="377"/>
      <c r="DGR21" s="374"/>
      <c r="DGS21" s="375"/>
      <c r="DGT21" s="376"/>
      <c r="DGU21" s="377"/>
      <c r="DGV21" s="374"/>
      <c r="DGW21" s="375"/>
      <c r="DGX21" s="376"/>
      <c r="DGY21" s="377"/>
      <c r="DGZ21" s="374"/>
      <c r="DHA21" s="375"/>
      <c r="DHB21" s="376"/>
      <c r="DHC21" s="377"/>
      <c r="DHD21" s="374"/>
      <c r="DHE21" s="375"/>
      <c r="DHF21" s="376"/>
      <c r="DHG21" s="377"/>
      <c r="DHH21" s="374"/>
      <c r="DHI21" s="375"/>
      <c r="DHJ21" s="376"/>
      <c r="DHK21" s="377"/>
      <c r="DHL21" s="374"/>
      <c r="DHM21" s="375"/>
      <c r="DHN21" s="376"/>
      <c r="DHO21" s="377"/>
      <c r="DHP21" s="374"/>
      <c r="DHQ21" s="375"/>
      <c r="DHR21" s="376"/>
      <c r="DHS21" s="377"/>
      <c r="DHT21" s="374"/>
      <c r="DHU21" s="375"/>
      <c r="DHV21" s="376"/>
      <c r="DHW21" s="377"/>
      <c r="DHX21" s="374"/>
      <c r="DHY21" s="375"/>
      <c r="DHZ21" s="376"/>
      <c r="DIA21" s="377"/>
      <c r="DIB21" s="374"/>
      <c r="DIC21" s="375"/>
      <c r="DID21" s="376"/>
      <c r="DIE21" s="377"/>
      <c r="DIF21" s="374"/>
      <c r="DIG21" s="375"/>
      <c r="DIH21" s="376"/>
      <c r="DII21" s="377"/>
      <c r="DIJ21" s="374"/>
      <c r="DIK21" s="375"/>
      <c r="DIL21" s="376"/>
      <c r="DIM21" s="377"/>
      <c r="DIN21" s="374"/>
      <c r="DIO21" s="375"/>
      <c r="DIP21" s="376"/>
      <c r="DIQ21" s="377"/>
      <c r="DIR21" s="374"/>
      <c r="DIS21" s="375"/>
      <c r="DIT21" s="376"/>
      <c r="DIU21" s="377"/>
      <c r="DIV21" s="374"/>
      <c r="DIW21" s="375"/>
      <c r="DIX21" s="376"/>
      <c r="DIY21" s="377"/>
      <c r="DIZ21" s="374"/>
      <c r="DJA21" s="375"/>
      <c r="DJB21" s="376"/>
      <c r="DJC21" s="377"/>
      <c r="DJD21" s="374"/>
      <c r="DJE21" s="375"/>
      <c r="DJF21" s="376"/>
      <c r="DJG21" s="377"/>
      <c r="DJH21" s="374"/>
      <c r="DJI21" s="375"/>
      <c r="DJJ21" s="376"/>
      <c r="DJK21" s="377"/>
      <c r="DJL21" s="374"/>
      <c r="DJM21" s="375"/>
      <c r="DJN21" s="376"/>
      <c r="DJO21" s="377"/>
      <c r="DJP21" s="374"/>
      <c r="DJQ21" s="375"/>
      <c r="DJR21" s="376"/>
      <c r="DJS21" s="377"/>
      <c r="DJT21" s="374"/>
      <c r="DJU21" s="375"/>
      <c r="DJV21" s="376"/>
      <c r="DJW21" s="377"/>
      <c r="DJX21" s="374"/>
      <c r="DJY21" s="375"/>
      <c r="DJZ21" s="376"/>
      <c r="DKA21" s="377"/>
      <c r="DKB21" s="374"/>
      <c r="DKC21" s="375"/>
      <c r="DKD21" s="376"/>
      <c r="DKE21" s="377"/>
      <c r="DKF21" s="374"/>
      <c r="DKG21" s="375"/>
      <c r="DKH21" s="376"/>
      <c r="DKI21" s="377"/>
      <c r="DKJ21" s="374"/>
      <c r="DKK21" s="375"/>
      <c r="DKL21" s="376"/>
      <c r="DKM21" s="377"/>
      <c r="DKN21" s="374"/>
      <c r="DKO21" s="375"/>
      <c r="DKP21" s="376"/>
      <c r="DKQ21" s="377"/>
      <c r="DKR21" s="374"/>
      <c r="DKS21" s="375"/>
      <c r="DKT21" s="376"/>
      <c r="DKU21" s="377"/>
      <c r="DKV21" s="374"/>
      <c r="DKW21" s="375"/>
      <c r="DKX21" s="376"/>
      <c r="DKY21" s="377"/>
      <c r="DKZ21" s="374"/>
      <c r="DLA21" s="375"/>
      <c r="DLB21" s="376"/>
      <c r="DLC21" s="377"/>
      <c r="DLD21" s="374"/>
      <c r="DLE21" s="375"/>
      <c r="DLF21" s="376"/>
      <c r="DLG21" s="377"/>
      <c r="DLH21" s="374"/>
      <c r="DLI21" s="375"/>
      <c r="DLJ21" s="376"/>
      <c r="DLK21" s="377"/>
      <c r="DLL21" s="374"/>
      <c r="DLM21" s="375"/>
      <c r="DLN21" s="376"/>
      <c r="DLO21" s="377"/>
      <c r="DLP21" s="374"/>
      <c r="DLQ21" s="375"/>
      <c r="DLR21" s="376"/>
      <c r="DLS21" s="377"/>
      <c r="DLT21" s="374"/>
      <c r="DLU21" s="375"/>
      <c r="DLV21" s="376"/>
      <c r="DLW21" s="377"/>
      <c r="DLX21" s="374"/>
      <c r="DLY21" s="375"/>
      <c r="DLZ21" s="376"/>
      <c r="DMA21" s="377"/>
      <c r="DMB21" s="374"/>
      <c r="DMC21" s="375"/>
      <c r="DMD21" s="376"/>
      <c r="DME21" s="377"/>
      <c r="DMF21" s="374"/>
      <c r="DMG21" s="375"/>
      <c r="DMH21" s="376"/>
      <c r="DMI21" s="377"/>
      <c r="DMJ21" s="374"/>
      <c r="DMK21" s="375"/>
      <c r="DML21" s="376"/>
      <c r="DMM21" s="377"/>
      <c r="DMN21" s="374"/>
      <c r="DMO21" s="375"/>
      <c r="DMP21" s="376"/>
      <c r="DMQ21" s="377"/>
      <c r="DMR21" s="374"/>
      <c r="DMS21" s="375"/>
      <c r="DMT21" s="376"/>
      <c r="DMU21" s="377"/>
      <c r="DMV21" s="374"/>
      <c r="DMW21" s="375"/>
      <c r="DMX21" s="376"/>
      <c r="DMY21" s="377"/>
      <c r="DMZ21" s="374"/>
      <c r="DNA21" s="375"/>
      <c r="DNB21" s="376"/>
      <c r="DNC21" s="377"/>
      <c r="DND21" s="374"/>
      <c r="DNE21" s="375"/>
      <c r="DNF21" s="376"/>
      <c r="DNG21" s="377"/>
      <c r="DNH21" s="374"/>
      <c r="DNI21" s="375"/>
      <c r="DNJ21" s="376"/>
      <c r="DNK21" s="377"/>
      <c r="DNL21" s="374"/>
      <c r="DNM21" s="375"/>
      <c r="DNN21" s="376"/>
      <c r="DNO21" s="377"/>
      <c r="DNP21" s="374"/>
      <c r="DNQ21" s="375"/>
      <c r="DNR21" s="376"/>
      <c r="DNS21" s="377"/>
      <c r="DNT21" s="374"/>
      <c r="DNU21" s="375"/>
      <c r="DNV21" s="376"/>
      <c r="DNW21" s="377"/>
      <c r="DNX21" s="374"/>
      <c r="DNY21" s="375"/>
      <c r="DNZ21" s="376"/>
      <c r="DOA21" s="377"/>
      <c r="DOB21" s="374"/>
      <c r="DOC21" s="375"/>
      <c r="DOD21" s="376"/>
      <c r="DOE21" s="377"/>
      <c r="DOF21" s="374"/>
      <c r="DOG21" s="375"/>
      <c r="DOH21" s="376"/>
      <c r="DOI21" s="377"/>
      <c r="DOJ21" s="374"/>
      <c r="DOK21" s="375"/>
      <c r="DOL21" s="376"/>
      <c r="DOM21" s="377"/>
      <c r="DON21" s="374"/>
      <c r="DOO21" s="375"/>
      <c r="DOP21" s="376"/>
      <c r="DOQ21" s="377"/>
      <c r="DOR21" s="374"/>
      <c r="DOS21" s="375"/>
      <c r="DOT21" s="376"/>
      <c r="DOU21" s="377"/>
      <c r="DOV21" s="374"/>
      <c r="DOW21" s="375"/>
      <c r="DOX21" s="376"/>
      <c r="DOY21" s="377"/>
      <c r="DOZ21" s="374"/>
      <c r="DPA21" s="375"/>
      <c r="DPB21" s="376"/>
      <c r="DPC21" s="377"/>
      <c r="DPD21" s="374"/>
      <c r="DPE21" s="375"/>
      <c r="DPF21" s="376"/>
      <c r="DPG21" s="377"/>
      <c r="DPH21" s="374"/>
      <c r="DPI21" s="375"/>
      <c r="DPJ21" s="376"/>
      <c r="DPK21" s="377"/>
      <c r="DPL21" s="374"/>
      <c r="DPM21" s="375"/>
      <c r="DPN21" s="376"/>
      <c r="DPO21" s="377"/>
      <c r="DPP21" s="374"/>
      <c r="DPQ21" s="375"/>
      <c r="DPR21" s="376"/>
      <c r="DPS21" s="377"/>
      <c r="DPT21" s="374"/>
      <c r="DPU21" s="375"/>
      <c r="DPV21" s="376"/>
      <c r="DPW21" s="377"/>
      <c r="DPX21" s="374"/>
      <c r="DPY21" s="375"/>
      <c r="DPZ21" s="376"/>
      <c r="DQA21" s="377"/>
      <c r="DQB21" s="374"/>
      <c r="DQC21" s="375"/>
      <c r="DQD21" s="376"/>
      <c r="DQE21" s="377"/>
      <c r="DQF21" s="374"/>
      <c r="DQG21" s="375"/>
      <c r="DQH21" s="376"/>
      <c r="DQI21" s="377"/>
      <c r="DQJ21" s="374"/>
      <c r="DQK21" s="375"/>
      <c r="DQL21" s="376"/>
      <c r="DQM21" s="377"/>
      <c r="DQN21" s="374"/>
      <c r="DQO21" s="375"/>
      <c r="DQP21" s="376"/>
      <c r="DQQ21" s="377"/>
      <c r="DQR21" s="374"/>
      <c r="DQS21" s="375"/>
      <c r="DQT21" s="376"/>
      <c r="DQU21" s="377"/>
      <c r="DQV21" s="374"/>
      <c r="DQW21" s="375"/>
      <c r="DQX21" s="376"/>
      <c r="DQY21" s="377"/>
      <c r="DQZ21" s="374"/>
      <c r="DRA21" s="375"/>
      <c r="DRB21" s="376"/>
      <c r="DRC21" s="377"/>
      <c r="DRD21" s="374"/>
      <c r="DRE21" s="375"/>
      <c r="DRF21" s="376"/>
      <c r="DRG21" s="377"/>
      <c r="DRH21" s="374"/>
      <c r="DRI21" s="375"/>
      <c r="DRJ21" s="376"/>
      <c r="DRK21" s="377"/>
      <c r="DRL21" s="374"/>
      <c r="DRM21" s="375"/>
      <c r="DRN21" s="376"/>
      <c r="DRO21" s="377"/>
      <c r="DRP21" s="374"/>
      <c r="DRQ21" s="375"/>
      <c r="DRR21" s="376"/>
      <c r="DRS21" s="377"/>
      <c r="DRT21" s="374"/>
      <c r="DRU21" s="375"/>
      <c r="DRV21" s="376"/>
      <c r="DRW21" s="377"/>
      <c r="DRX21" s="374"/>
      <c r="DRY21" s="375"/>
      <c r="DRZ21" s="376"/>
      <c r="DSA21" s="377"/>
      <c r="DSB21" s="374"/>
      <c r="DSC21" s="375"/>
      <c r="DSD21" s="376"/>
      <c r="DSE21" s="377"/>
      <c r="DSF21" s="374"/>
      <c r="DSG21" s="375"/>
      <c r="DSH21" s="376"/>
      <c r="DSI21" s="377"/>
      <c r="DSJ21" s="374"/>
      <c r="DSK21" s="375"/>
      <c r="DSL21" s="376"/>
      <c r="DSM21" s="377"/>
      <c r="DSN21" s="374"/>
      <c r="DSO21" s="375"/>
      <c r="DSP21" s="376"/>
      <c r="DSQ21" s="377"/>
      <c r="DSR21" s="374"/>
      <c r="DSS21" s="375"/>
      <c r="DST21" s="376"/>
      <c r="DSU21" s="377"/>
      <c r="DSV21" s="374"/>
      <c r="DSW21" s="375"/>
      <c r="DSX21" s="376"/>
      <c r="DSY21" s="377"/>
      <c r="DSZ21" s="374"/>
      <c r="DTA21" s="375"/>
      <c r="DTB21" s="376"/>
      <c r="DTC21" s="377"/>
      <c r="DTD21" s="374"/>
      <c r="DTE21" s="375"/>
      <c r="DTF21" s="376"/>
      <c r="DTG21" s="377"/>
      <c r="DTH21" s="374"/>
      <c r="DTI21" s="375"/>
      <c r="DTJ21" s="376"/>
      <c r="DTK21" s="377"/>
      <c r="DTL21" s="374"/>
      <c r="DTM21" s="375"/>
      <c r="DTN21" s="376"/>
      <c r="DTO21" s="377"/>
      <c r="DTP21" s="374"/>
      <c r="DTQ21" s="375"/>
      <c r="DTR21" s="376"/>
      <c r="DTS21" s="377"/>
      <c r="DTT21" s="374"/>
      <c r="DTU21" s="375"/>
      <c r="DTV21" s="376"/>
      <c r="DTW21" s="377"/>
      <c r="DTX21" s="374"/>
      <c r="DTY21" s="375"/>
      <c r="DTZ21" s="376"/>
      <c r="DUA21" s="377"/>
      <c r="DUB21" s="374"/>
      <c r="DUC21" s="375"/>
      <c r="DUD21" s="376"/>
      <c r="DUE21" s="377"/>
      <c r="DUF21" s="374"/>
      <c r="DUG21" s="375"/>
      <c r="DUH21" s="376"/>
      <c r="DUI21" s="377"/>
      <c r="DUJ21" s="374"/>
      <c r="DUK21" s="375"/>
      <c r="DUL21" s="376"/>
      <c r="DUM21" s="377"/>
      <c r="DUN21" s="374"/>
      <c r="DUO21" s="375"/>
      <c r="DUP21" s="376"/>
      <c r="DUQ21" s="377"/>
      <c r="DUR21" s="374"/>
      <c r="DUS21" s="375"/>
      <c r="DUT21" s="376"/>
      <c r="DUU21" s="377"/>
      <c r="DUV21" s="374"/>
      <c r="DUW21" s="375"/>
      <c r="DUX21" s="376"/>
      <c r="DUY21" s="377"/>
      <c r="DUZ21" s="374"/>
      <c r="DVA21" s="375"/>
      <c r="DVB21" s="376"/>
      <c r="DVC21" s="377"/>
      <c r="DVD21" s="374"/>
      <c r="DVE21" s="375"/>
      <c r="DVF21" s="376"/>
      <c r="DVG21" s="377"/>
      <c r="DVH21" s="374"/>
      <c r="DVI21" s="375"/>
      <c r="DVJ21" s="376"/>
      <c r="DVK21" s="377"/>
      <c r="DVL21" s="374"/>
      <c r="DVM21" s="375"/>
      <c r="DVN21" s="376"/>
      <c r="DVO21" s="377"/>
      <c r="DVP21" s="374"/>
      <c r="DVQ21" s="375"/>
      <c r="DVR21" s="376"/>
      <c r="DVS21" s="377"/>
      <c r="DVT21" s="374"/>
      <c r="DVU21" s="375"/>
      <c r="DVV21" s="376"/>
      <c r="DVW21" s="377"/>
      <c r="DVX21" s="374"/>
      <c r="DVY21" s="375"/>
      <c r="DVZ21" s="376"/>
      <c r="DWA21" s="377"/>
      <c r="DWB21" s="374"/>
      <c r="DWC21" s="375"/>
      <c r="DWD21" s="376"/>
      <c r="DWE21" s="377"/>
      <c r="DWF21" s="374"/>
      <c r="DWG21" s="375"/>
      <c r="DWH21" s="376"/>
      <c r="DWI21" s="377"/>
      <c r="DWJ21" s="374"/>
      <c r="DWK21" s="375"/>
      <c r="DWL21" s="376"/>
      <c r="DWM21" s="377"/>
      <c r="DWN21" s="374"/>
      <c r="DWO21" s="375"/>
      <c r="DWP21" s="376"/>
      <c r="DWQ21" s="377"/>
      <c r="DWR21" s="374"/>
      <c r="DWS21" s="375"/>
      <c r="DWT21" s="376"/>
      <c r="DWU21" s="377"/>
      <c r="DWV21" s="374"/>
      <c r="DWW21" s="375"/>
      <c r="DWX21" s="376"/>
      <c r="DWY21" s="377"/>
      <c r="DWZ21" s="374"/>
      <c r="DXA21" s="375"/>
      <c r="DXB21" s="376"/>
      <c r="DXC21" s="377"/>
      <c r="DXD21" s="374"/>
      <c r="DXE21" s="375"/>
      <c r="DXF21" s="376"/>
      <c r="DXG21" s="377"/>
      <c r="DXH21" s="374"/>
      <c r="DXI21" s="375"/>
      <c r="DXJ21" s="376"/>
      <c r="DXK21" s="377"/>
      <c r="DXL21" s="374"/>
      <c r="DXM21" s="375"/>
      <c r="DXN21" s="376"/>
      <c r="DXO21" s="377"/>
      <c r="DXP21" s="374"/>
      <c r="DXQ21" s="375"/>
      <c r="DXR21" s="376"/>
      <c r="DXS21" s="377"/>
      <c r="DXT21" s="374"/>
      <c r="DXU21" s="375"/>
      <c r="DXV21" s="376"/>
      <c r="DXW21" s="377"/>
      <c r="DXX21" s="374"/>
      <c r="DXY21" s="375"/>
      <c r="DXZ21" s="376"/>
      <c r="DYA21" s="377"/>
      <c r="DYB21" s="374"/>
      <c r="DYC21" s="375"/>
      <c r="DYD21" s="376"/>
      <c r="DYE21" s="377"/>
      <c r="DYF21" s="374"/>
      <c r="DYG21" s="375"/>
      <c r="DYH21" s="376"/>
      <c r="DYI21" s="377"/>
      <c r="DYJ21" s="374"/>
      <c r="DYK21" s="375"/>
      <c r="DYL21" s="376"/>
      <c r="DYM21" s="377"/>
      <c r="DYN21" s="374"/>
      <c r="DYO21" s="375"/>
      <c r="DYP21" s="376"/>
      <c r="DYQ21" s="377"/>
      <c r="DYR21" s="374"/>
      <c r="DYS21" s="375"/>
      <c r="DYT21" s="376"/>
      <c r="DYU21" s="377"/>
      <c r="DYV21" s="374"/>
      <c r="DYW21" s="375"/>
      <c r="DYX21" s="376"/>
      <c r="DYY21" s="377"/>
      <c r="DYZ21" s="374"/>
      <c r="DZA21" s="375"/>
      <c r="DZB21" s="376"/>
      <c r="DZC21" s="377"/>
      <c r="DZD21" s="374"/>
      <c r="DZE21" s="375"/>
      <c r="DZF21" s="376"/>
      <c r="DZG21" s="377"/>
      <c r="DZH21" s="374"/>
      <c r="DZI21" s="375"/>
      <c r="DZJ21" s="376"/>
      <c r="DZK21" s="377"/>
      <c r="DZL21" s="374"/>
      <c r="DZM21" s="375"/>
      <c r="DZN21" s="376"/>
      <c r="DZO21" s="377"/>
      <c r="DZP21" s="374"/>
      <c r="DZQ21" s="375"/>
      <c r="DZR21" s="376"/>
      <c r="DZS21" s="377"/>
      <c r="DZT21" s="374"/>
      <c r="DZU21" s="375"/>
      <c r="DZV21" s="376"/>
      <c r="DZW21" s="377"/>
      <c r="DZX21" s="374"/>
      <c r="DZY21" s="375"/>
      <c r="DZZ21" s="376"/>
      <c r="EAA21" s="377"/>
      <c r="EAB21" s="374"/>
      <c r="EAC21" s="375"/>
      <c r="EAD21" s="376"/>
      <c r="EAE21" s="377"/>
      <c r="EAF21" s="374"/>
      <c r="EAG21" s="375"/>
      <c r="EAH21" s="376"/>
      <c r="EAI21" s="377"/>
      <c r="EAJ21" s="374"/>
      <c r="EAK21" s="375"/>
      <c r="EAL21" s="376"/>
      <c r="EAM21" s="377"/>
      <c r="EAN21" s="374"/>
      <c r="EAO21" s="375"/>
      <c r="EAP21" s="376"/>
      <c r="EAQ21" s="377"/>
      <c r="EAR21" s="374"/>
      <c r="EAS21" s="375"/>
      <c r="EAT21" s="376"/>
      <c r="EAU21" s="377"/>
      <c r="EAV21" s="374"/>
      <c r="EAW21" s="375"/>
      <c r="EAX21" s="376"/>
      <c r="EAY21" s="377"/>
      <c r="EAZ21" s="374"/>
      <c r="EBA21" s="375"/>
      <c r="EBB21" s="376"/>
      <c r="EBC21" s="377"/>
      <c r="EBD21" s="374"/>
      <c r="EBE21" s="375"/>
      <c r="EBF21" s="376"/>
      <c r="EBG21" s="377"/>
      <c r="EBH21" s="374"/>
      <c r="EBI21" s="375"/>
      <c r="EBJ21" s="376"/>
      <c r="EBK21" s="377"/>
      <c r="EBL21" s="374"/>
      <c r="EBM21" s="375"/>
      <c r="EBN21" s="376"/>
      <c r="EBO21" s="377"/>
      <c r="EBP21" s="374"/>
      <c r="EBQ21" s="375"/>
      <c r="EBR21" s="376"/>
      <c r="EBS21" s="377"/>
      <c r="EBT21" s="374"/>
      <c r="EBU21" s="375"/>
      <c r="EBV21" s="376"/>
      <c r="EBW21" s="377"/>
      <c r="EBX21" s="374"/>
      <c r="EBY21" s="375"/>
      <c r="EBZ21" s="376"/>
      <c r="ECA21" s="377"/>
      <c r="ECB21" s="374"/>
      <c r="ECC21" s="375"/>
      <c r="ECD21" s="376"/>
      <c r="ECE21" s="377"/>
      <c r="ECF21" s="374"/>
      <c r="ECG21" s="375"/>
      <c r="ECH21" s="376"/>
      <c r="ECI21" s="377"/>
      <c r="ECJ21" s="374"/>
      <c r="ECK21" s="375"/>
      <c r="ECL21" s="376"/>
      <c r="ECM21" s="377"/>
      <c r="ECN21" s="374"/>
      <c r="ECO21" s="375"/>
      <c r="ECP21" s="376"/>
      <c r="ECQ21" s="377"/>
      <c r="ECR21" s="374"/>
      <c r="ECS21" s="375"/>
      <c r="ECT21" s="376"/>
      <c r="ECU21" s="377"/>
      <c r="ECV21" s="374"/>
      <c r="ECW21" s="375"/>
      <c r="ECX21" s="376"/>
      <c r="ECY21" s="377"/>
      <c r="ECZ21" s="374"/>
      <c r="EDA21" s="375"/>
      <c r="EDB21" s="376"/>
      <c r="EDC21" s="377"/>
      <c r="EDD21" s="374"/>
      <c r="EDE21" s="375"/>
      <c r="EDF21" s="376"/>
      <c r="EDG21" s="377"/>
      <c r="EDH21" s="374"/>
      <c r="EDI21" s="375"/>
      <c r="EDJ21" s="376"/>
      <c r="EDK21" s="377"/>
      <c r="EDL21" s="374"/>
      <c r="EDM21" s="375"/>
      <c r="EDN21" s="376"/>
      <c r="EDO21" s="377"/>
      <c r="EDP21" s="374"/>
      <c r="EDQ21" s="375"/>
      <c r="EDR21" s="376"/>
      <c r="EDS21" s="377"/>
      <c r="EDT21" s="374"/>
      <c r="EDU21" s="375"/>
      <c r="EDV21" s="376"/>
      <c r="EDW21" s="377"/>
      <c r="EDX21" s="374"/>
      <c r="EDY21" s="375"/>
      <c r="EDZ21" s="376"/>
      <c r="EEA21" s="377"/>
      <c r="EEB21" s="374"/>
      <c r="EEC21" s="375"/>
      <c r="EED21" s="376"/>
      <c r="EEE21" s="377"/>
      <c r="EEF21" s="374"/>
      <c r="EEG21" s="375"/>
      <c r="EEH21" s="376"/>
      <c r="EEI21" s="377"/>
      <c r="EEJ21" s="374"/>
      <c r="EEK21" s="375"/>
      <c r="EEL21" s="376"/>
      <c r="EEM21" s="377"/>
      <c r="EEN21" s="374"/>
      <c r="EEO21" s="375"/>
      <c r="EEP21" s="376"/>
      <c r="EEQ21" s="377"/>
      <c r="EER21" s="374"/>
      <c r="EES21" s="375"/>
      <c r="EET21" s="376"/>
      <c r="EEU21" s="377"/>
      <c r="EEV21" s="374"/>
      <c r="EEW21" s="375"/>
      <c r="EEX21" s="376"/>
      <c r="EEY21" s="377"/>
      <c r="EEZ21" s="374"/>
      <c r="EFA21" s="375"/>
      <c r="EFB21" s="376"/>
      <c r="EFC21" s="377"/>
      <c r="EFD21" s="374"/>
      <c r="EFE21" s="375"/>
      <c r="EFF21" s="376"/>
      <c r="EFG21" s="377"/>
      <c r="EFH21" s="374"/>
      <c r="EFI21" s="375"/>
      <c r="EFJ21" s="376"/>
      <c r="EFK21" s="377"/>
      <c r="EFL21" s="374"/>
      <c r="EFM21" s="375"/>
      <c r="EFN21" s="376"/>
      <c r="EFO21" s="377"/>
      <c r="EFP21" s="374"/>
      <c r="EFQ21" s="375"/>
      <c r="EFR21" s="376"/>
      <c r="EFS21" s="377"/>
      <c r="EFT21" s="374"/>
      <c r="EFU21" s="375"/>
      <c r="EFV21" s="376"/>
      <c r="EFW21" s="377"/>
      <c r="EFX21" s="374"/>
      <c r="EFY21" s="375"/>
      <c r="EFZ21" s="376"/>
      <c r="EGA21" s="377"/>
      <c r="EGB21" s="374"/>
      <c r="EGC21" s="375"/>
      <c r="EGD21" s="376"/>
      <c r="EGE21" s="377"/>
      <c r="EGF21" s="374"/>
      <c r="EGG21" s="375"/>
      <c r="EGH21" s="376"/>
      <c r="EGI21" s="377"/>
      <c r="EGJ21" s="374"/>
      <c r="EGK21" s="375"/>
      <c r="EGL21" s="376"/>
      <c r="EGM21" s="377"/>
      <c r="EGN21" s="374"/>
      <c r="EGO21" s="375"/>
      <c r="EGP21" s="376"/>
      <c r="EGQ21" s="377"/>
      <c r="EGR21" s="374"/>
      <c r="EGS21" s="375"/>
      <c r="EGT21" s="376"/>
      <c r="EGU21" s="377"/>
      <c r="EGV21" s="374"/>
      <c r="EGW21" s="375"/>
      <c r="EGX21" s="376"/>
      <c r="EGY21" s="377"/>
      <c r="EGZ21" s="374"/>
      <c r="EHA21" s="375"/>
      <c r="EHB21" s="376"/>
      <c r="EHC21" s="377"/>
      <c r="EHD21" s="374"/>
      <c r="EHE21" s="375"/>
      <c r="EHF21" s="376"/>
      <c r="EHG21" s="377"/>
      <c r="EHH21" s="374"/>
      <c r="EHI21" s="375"/>
      <c r="EHJ21" s="376"/>
      <c r="EHK21" s="377"/>
      <c r="EHL21" s="374"/>
      <c r="EHM21" s="375"/>
      <c r="EHN21" s="376"/>
      <c r="EHO21" s="377"/>
      <c r="EHP21" s="374"/>
      <c r="EHQ21" s="375"/>
      <c r="EHR21" s="376"/>
      <c r="EHS21" s="377"/>
      <c r="EHT21" s="374"/>
      <c r="EHU21" s="375"/>
      <c r="EHV21" s="376"/>
      <c r="EHW21" s="377"/>
      <c r="EHX21" s="374"/>
      <c r="EHY21" s="375"/>
      <c r="EHZ21" s="376"/>
      <c r="EIA21" s="377"/>
      <c r="EIB21" s="374"/>
      <c r="EIC21" s="375"/>
      <c r="EID21" s="376"/>
      <c r="EIE21" s="377"/>
      <c r="EIF21" s="374"/>
      <c r="EIG21" s="375"/>
      <c r="EIH21" s="376"/>
      <c r="EII21" s="377"/>
      <c r="EIJ21" s="374"/>
      <c r="EIK21" s="375"/>
      <c r="EIL21" s="376"/>
      <c r="EIM21" s="377"/>
      <c r="EIN21" s="374"/>
      <c r="EIO21" s="375"/>
      <c r="EIP21" s="376"/>
      <c r="EIQ21" s="377"/>
      <c r="EIR21" s="374"/>
      <c r="EIS21" s="375"/>
      <c r="EIT21" s="376"/>
      <c r="EIU21" s="377"/>
      <c r="EIV21" s="374"/>
      <c r="EIW21" s="375"/>
      <c r="EIX21" s="376"/>
      <c r="EIY21" s="377"/>
      <c r="EIZ21" s="374"/>
      <c r="EJA21" s="375"/>
      <c r="EJB21" s="376"/>
      <c r="EJC21" s="377"/>
      <c r="EJD21" s="374"/>
      <c r="EJE21" s="375"/>
      <c r="EJF21" s="376"/>
      <c r="EJG21" s="377"/>
      <c r="EJH21" s="374"/>
      <c r="EJI21" s="375"/>
      <c r="EJJ21" s="376"/>
      <c r="EJK21" s="377"/>
      <c r="EJL21" s="374"/>
      <c r="EJM21" s="375"/>
      <c r="EJN21" s="376"/>
      <c r="EJO21" s="377"/>
      <c r="EJP21" s="374"/>
      <c r="EJQ21" s="375"/>
      <c r="EJR21" s="376"/>
      <c r="EJS21" s="377"/>
      <c r="EJT21" s="374"/>
      <c r="EJU21" s="375"/>
      <c r="EJV21" s="376"/>
      <c r="EJW21" s="377"/>
      <c r="EJX21" s="374"/>
      <c r="EJY21" s="375"/>
      <c r="EJZ21" s="376"/>
      <c r="EKA21" s="377"/>
      <c r="EKB21" s="374"/>
      <c r="EKC21" s="375"/>
      <c r="EKD21" s="376"/>
      <c r="EKE21" s="377"/>
      <c r="EKF21" s="374"/>
      <c r="EKG21" s="375"/>
      <c r="EKH21" s="376"/>
      <c r="EKI21" s="377"/>
      <c r="EKJ21" s="374"/>
      <c r="EKK21" s="375"/>
      <c r="EKL21" s="376"/>
      <c r="EKM21" s="377"/>
      <c r="EKN21" s="374"/>
      <c r="EKO21" s="375"/>
      <c r="EKP21" s="376"/>
      <c r="EKQ21" s="377"/>
      <c r="EKR21" s="374"/>
      <c r="EKS21" s="375"/>
      <c r="EKT21" s="376"/>
      <c r="EKU21" s="377"/>
      <c r="EKV21" s="374"/>
      <c r="EKW21" s="375"/>
      <c r="EKX21" s="376"/>
      <c r="EKY21" s="377"/>
      <c r="EKZ21" s="374"/>
      <c r="ELA21" s="375"/>
      <c r="ELB21" s="376"/>
      <c r="ELC21" s="377"/>
      <c r="ELD21" s="374"/>
      <c r="ELE21" s="375"/>
      <c r="ELF21" s="376"/>
      <c r="ELG21" s="377"/>
      <c r="ELH21" s="374"/>
      <c r="ELI21" s="375"/>
      <c r="ELJ21" s="376"/>
      <c r="ELK21" s="377"/>
      <c r="ELL21" s="374"/>
      <c r="ELM21" s="375"/>
      <c r="ELN21" s="376"/>
      <c r="ELO21" s="377"/>
      <c r="ELP21" s="374"/>
      <c r="ELQ21" s="375"/>
      <c r="ELR21" s="376"/>
      <c r="ELS21" s="377"/>
      <c r="ELT21" s="374"/>
      <c r="ELU21" s="375"/>
      <c r="ELV21" s="376"/>
      <c r="ELW21" s="377"/>
      <c r="ELX21" s="374"/>
      <c r="ELY21" s="375"/>
      <c r="ELZ21" s="376"/>
      <c r="EMA21" s="377"/>
      <c r="EMB21" s="374"/>
      <c r="EMC21" s="375"/>
      <c r="EMD21" s="376"/>
      <c r="EME21" s="377"/>
      <c r="EMF21" s="374"/>
      <c r="EMG21" s="375"/>
      <c r="EMH21" s="376"/>
      <c r="EMI21" s="377"/>
      <c r="EMJ21" s="374"/>
      <c r="EMK21" s="375"/>
      <c r="EML21" s="376"/>
      <c r="EMM21" s="377"/>
      <c r="EMN21" s="374"/>
      <c r="EMO21" s="375"/>
      <c r="EMP21" s="376"/>
      <c r="EMQ21" s="377"/>
      <c r="EMR21" s="374"/>
      <c r="EMS21" s="375"/>
      <c r="EMT21" s="376"/>
      <c r="EMU21" s="377"/>
      <c r="EMV21" s="374"/>
      <c r="EMW21" s="375"/>
      <c r="EMX21" s="376"/>
      <c r="EMY21" s="377"/>
      <c r="EMZ21" s="374"/>
      <c r="ENA21" s="375"/>
      <c r="ENB21" s="376"/>
      <c r="ENC21" s="377"/>
      <c r="END21" s="374"/>
      <c r="ENE21" s="375"/>
      <c r="ENF21" s="376"/>
      <c r="ENG21" s="377"/>
      <c r="ENH21" s="374"/>
      <c r="ENI21" s="375"/>
      <c r="ENJ21" s="376"/>
      <c r="ENK21" s="377"/>
      <c r="ENL21" s="374"/>
      <c r="ENM21" s="375"/>
      <c r="ENN21" s="376"/>
      <c r="ENO21" s="377"/>
      <c r="ENP21" s="374"/>
      <c r="ENQ21" s="375"/>
      <c r="ENR21" s="376"/>
      <c r="ENS21" s="377"/>
      <c r="ENT21" s="374"/>
      <c r="ENU21" s="375"/>
      <c r="ENV21" s="376"/>
      <c r="ENW21" s="377"/>
      <c r="ENX21" s="374"/>
      <c r="ENY21" s="375"/>
      <c r="ENZ21" s="376"/>
      <c r="EOA21" s="377"/>
      <c r="EOB21" s="374"/>
      <c r="EOC21" s="375"/>
      <c r="EOD21" s="376"/>
      <c r="EOE21" s="377"/>
      <c r="EOF21" s="374"/>
      <c r="EOG21" s="375"/>
      <c r="EOH21" s="376"/>
      <c r="EOI21" s="377"/>
      <c r="EOJ21" s="374"/>
      <c r="EOK21" s="375"/>
      <c r="EOL21" s="376"/>
      <c r="EOM21" s="377"/>
      <c r="EON21" s="374"/>
      <c r="EOO21" s="375"/>
      <c r="EOP21" s="376"/>
      <c r="EOQ21" s="377"/>
      <c r="EOR21" s="374"/>
      <c r="EOS21" s="375"/>
      <c r="EOT21" s="376"/>
      <c r="EOU21" s="377"/>
      <c r="EOV21" s="374"/>
      <c r="EOW21" s="375"/>
      <c r="EOX21" s="376"/>
      <c r="EOY21" s="377"/>
      <c r="EOZ21" s="374"/>
      <c r="EPA21" s="375"/>
      <c r="EPB21" s="376"/>
      <c r="EPC21" s="377"/>
      <c r="EPD21" s="374"/>
      <c r="EPE21" s="375"/>
      <c r="EPF21" s="376"/>
      <c r="EPG21" s="377"/>
      <c r="EPH21" s="374"/>
      <c r="EPI21" s="375"/>
      <c r="EPJ21" s="376"/>
      <c r="EPK21" s="377"/>
      <c r="EPL21" s="374"/>
      <c r="EPM21" s="375"/>
      <c r="EPN21" s="376"/>
      <c r="EPO21" s="377"/>
      <c r="EPP21" s="374"/>
      <c r="EPQ21" s="375"/>
      <c r="EPR21" s="376"/>
      <c r="EPS21" s="377"/>
      <c r="EPT21" s="374"/>
      <c r="EPU21" s="375"/>
      <c r="EPV21" s="376"/>
      <c r="EPW21" s="377"/>
      <c r="EPX21" s="374"/>
      <c r="EPY21" s="375"/>
      <c r="EPZ21" s="376"/>
      <c r="EQA21" s="377"/>
      <c r="EQB21" s="374"/>
      <c r="EQC21" s="375"/>
      <c r="EQD21" s="376"/>
      <c r="EQE21" s="377"/>
      <c r="EQF21" s="374"/>
      <c r="EQG21" s="375"/>
      <c r="EQH21" s="376"/>
      <c r="EQI21" s="377"/>
      <c r="EQJ21" s="374"/>
      <c r="EQK21" s="375"/>
      <c r="EQL21" s="376"/>
      <c r="EQM21" s="377"/>
      <c r="EQN21" s="374"/>
      <c r="EQO21" s="375"/>
      <c r="EQP21" s="376"/>
      <c r="EQQ21" s="377"/>
      <c r="EQR21" s="374"/>
      <c r="EQS21" s="375"/>
      <c r="EQT21" s="376"/>
      <c r="EQU21" s="377"/>
      <c r="EQV21" s="374"/>
      <c r="EQW21" s="375"/>
      <c r="EQX21" s="376"/>
      <c r="EQY21" s="377"/>
      <c r="EQZ21" s="374"/>
      <c r="ERA21" s="375"/>
      <c r="ERB21" s="376"/>
      <c r="ERC21" s="377"/>
      <c r="ERD21" s="374"/>
      <c r="ERE21" s="375"/>
      <c r="ERF21" s="376"/>
      <c r="ERG21" s="377"/>
      <c r="ERH21" s="374"/>
      <c r="ERI21" s="375"/>
      <c r="ERJ21" s="376"/>
      <c r="ERK21" s="377"/>
      <c r="ERL21" s="374"/>
      <c r="ERM21" s="375"/>
      <c r="ERN21" s="376"/>
      <c r="ERO21" s="377"/>
      <c r="ERP21" s="374"/>
      <c r="ERQ21" s="375"/>
      <c r="ERR21" s="376"/>
      <c r="ERS21" s="377"/>
      <c r="ERT21" s="374"/>
      <c r="ERU21" s="375"/>
      <c r="ERV21" s="376"/>
      <c r="ERW21" s="377"/>
      <c r="ERX21" s="374"/>
      <c r="ERY21" s="375"/>
      <c r="ERZ21" s="376"/>
      <c r="ESA21" s="377"/>
      <c r="ESB21" s="374"/>
      <c r="ESC21" s="375"/>
      <c r="ESD21" s="376"/>
      <c r="ESE21" s="377"/>
      <c r="ESF21" s="374"/>
      <c r="ESG21" s="375"/>
      <c r="ESH21" s="376"/>
      <c r="ESI21" s="377"/>
      <c r="ESJ21" s="374"/>
      <c r="ESK21" s="375"/>
      <c r="ESL21" s="376"/>
      <c r="ESM21" s="377"/>
      <c r="ESN21" s="374"/>
      <c r="ESO21" s="375"/>
      <c r="ESP21" s="376"/>
      <c r="ESQ21" s="377"/>
      <c r="ESR21" s="374"/>
      <c r="ESS21" s="375"/>
      <c r="EST21" s="376"/>
      <c r="ESU21" s="377"/>
      <c r="ESV21" s="374"/>
      <c r="ESW21" s="375"/>
      <c r="ESX21" s="376"/>
      <c r="ESY21" s="377"/>
      <c r="ESZ21" s="374"/>
      <c r="ETA21" s="375"/>
      <c r="ETB21" s="376"/>
      <c r="ETC21" s="377"/>
      <c r="ETD21" s="374"/>
      <c r="ETE21" s="375"/>
      <c r="ETF21" s="376"/>
      <c r="ETG21" s="377"/>
      <c r="ETH21" s="374"/>
      <c r="ETI21" s="375"/>
      <c r="ETJ21" s="376"/>
      <c r="ETK21" s="377"/>
      <c r="ETL21" s="374"/>
      <c r="ETM21" s="375"/>
      <c r="ETN21" s="376"/>
      <c r="ETO21" s="377"/>
      <c r="ETP21" s="374"/>
      <c r="ETQ21" s="375"/>
      <c r="ETR21" s="376"/>
      <c r="ETS21" s="377"/>
      <c r="ETT21" s="374"/>
      <c r="ETU21" s="375"/>
      <c r="ETV21" s="376"/>
      <c r="ETW21" s="377"/>
      <c r="ETX21" s="374"/>
      <c r="ETY21" s="375"/>
      <c r="ETZ21" s="376"/>
      <c r="EUA21" s="377"/>
      <c r="EUB21" s="374"/>
      <c r="EUC21" s="375"/>
      <c r="EUD21" s="376"/>
      <c r="EUE21" s="377"/>
      <c r="EUF21" s="374"/>
      <c r="EUG21" s="375"/>
      <c r="EUH21" s="376"/>
      <c r="EUI21" s="377"/>
      <c r="EUJ21" s="374"/>
      <c r="EUK21" s="375"/>
      <c r="EUL21" s="376"/>
      <c r="EUM21" s="377"/>
      <c r="EUN21" s="374"/>
      <c r="EUO21" s="375"/>
      <c r="EUP21" s="376"/>
      <c r="EUQ21" s="377"/>
      <c r="EUR21" s="374"/>
      <c r="EUS21" s="375"/>
      <c r="EUT21" s="376"/>
      <c r="EUU21" s="377"/>
      <c r="EUV21" s="374"/>
      <c r="EUW21" s="375"/>
      <c r="EUX21" s="376"/>
      <c r="EUY21" s="377"/>
      <c r="EUZ21" s="374"/>
      <c r="EVA21" s="375"/>
      <c r="EVB21" s="376"/>
      <c r="EVC21" s="377"/>
      <c r="EVD21" s="374"/>
      <c r="EVE21" s="375"/>
      <c r="EVF21" s="376"/>
      <c r="EVG21" s="377"/>
      <c r="EVH21" s="374"/>
      <c r="EVI21" s="375"/>
      <c r="EVJ21" s="376"/>
      <c r="EVK21" s="377"/>
      <c r="EVL21" s="374"/>
      <c r="EVM21" s="375"/>
      <c r="EVN21" s="376"/>
      <c r="EVO21" s="377"/>
      <c r="EVP21" s="374"/>
      <c r="EVQ21" s="375"/>
      <c r="EVR21" s="376"/>
      <c r="EVS21" s="377"/>
      <c r="EVT21" s="374"/>
      <c r="EVU21" s="375"/>
      <c r="EVV21" s="376"/>
      <c r="EVW21" s="377"/>
      <c r="EVX21" s="374"/>
      <c r="EVY21" s="375"/>
      <c r="EVZ21" s="376"/>
      <c r="EWA21" s="377"/>
      <c r="EWB21" s="374"/>
      <c r="EWC21" s="375"/>
      <c r="EWD21" s="376"/>
      <c r="EWE21" s="377"/>
      <c r="EWF21" s="374"/>
      <c r="EWG21" s="375"/>
      <c r="EWH21" s="376"/>
      <c r="EWI21" s="377"/>
      <c r="EWJ21" s="374"/>
      <c r="EWK21" s="375"/>
      <c r="EWL21" s="376"/>
      <c r="EWM21" s="377"/>
      <c r="EWN21" s="374"/>
      <c r="EWO21" s="375"/>
      <c r="EWP21" s="376"/>
      <c r="EWQ21" s="377"/>
      <c r="EWR21" s="374"/>
      <c r="EWS21" s="375"/>
      <c r="EWT21" s="376"/>
      <c r="EWU21" s="377"/>
      <c r="EWV21" s="374"/>
      <c r="EWW21" s="375"/>
      <c r="EWX21" s="376"/>
      <c r="EWY21" s="377"/>
      <c r="EWZ21" s="374"/>
      <c r="EXA21" s="375"/>
      <c r="EXB21" s="376"/>
      <c r="EXC21" s="377"/>
      <c r="EXD21" s="374"/>
      <c r="EXE21" s="375"/>
      <c r="EXF21" s="376"/>
      <c r="EXG21" s="377"/>
      <c r="EXH21" s="374"/>
      <c r="EXI21" s="375"/>
      <c r="EXJ21" s="376"/>
      <c r="EXK21" s="377"/>
      <c r="EXL21" s="374"/>
      <c r="EXM21" s="375"/>
      <c r="EXN21" s="376"/>
      <c r="EXO21" s="377"/>
      <c r="EXP21" s="374"/>
      <c r="EXQ21" s="375"/>
      <c r="EXR21" s="376"/>
      <c r="EXS21" s="377"/>
      <c r="EXT21" s="374"/>
      <c r="EXU21" s="375"/>
      <c r="EXV21" s="376"/>
      <c r="EXW21" s="377"/>
      <c r="EXX21" s="374"/>
      <c r="EXY21" s="375"/>
      <c r="EXZ21" s="376"/>
      <c r="EYA21" s="377"/>
      <c r="EYB21" s="374"/>
      <c r="EYC21" s="375"/>
      <c r="EYD21" s="376"/>
      <c r="EYE21" s="377"/>
      <c r="EYF21" s="374"/>
      <c r="EYG21" s="375"/>
      <c r="EYH21" s="376"/>
      <c r="EYI21" s="377"/>
      <c r="EYJ21" s="374"/>
      <c r="EYK21" s="375"/>
      <c r="EYL21" s="376"/>
      <c r="EYM21" s="377"/>
      <c r="EYN21" s="374"/>
      <c r="EYO21" s="375"/>
      <c r="EYP21" s="376"/>
      <c r="EYQ21" s="377"/>
      <c r="EYR21" s="374"/>
      <c r="EYS21" s="375"/>
      <c r="EYT21" s="376"/>
      <c r="EYU21" s="377"/>
      <c r="EYV21" s="374"/>
      <c r="EYW21" s="375"/>
      <c r="EYX21" s="376"/>
      <c r="EYY21" s="377"/>
      <c r="EYZ21" s="374"/>
      <c r="EZA21" s="375"/>
      <c r="EZB21" s="376"/>
      <c r="EZC21" s="377"/>
      <c r="EZD21" s="374"/>
      <c r="EZE21" s="375"/>
      <c r="EZF21" s="376"/>
      <c r="EZG21" s="377"/>
      <c r="EZH21" s="374"/>
      <c r="EZI21" s="375"/>
      <c r="EZJ21" s="376"/>
      <c r="EZK21" s="377"/>
      <c r="EZL21" s="374"/>
      <c r="EZM21" s="375"/>
      <c r="EZN21" s="376"/>
      <c r="EZO21" s="377"/>
      <c r="EZP21" s="374"/>
      <c r="EZQ21" s="375"/>
      <c r="EZR21" s="376"/>
      <c r="EZS21" s="377"/>
      <c r="EZT21" s="374"/>
      <c r="EZU21" s="375"/>
      <c r="EZV21" s="376"/>
      <c r="EZW21" s="377"/>
      <c r="EZX21" s="374"/>
      <c r="EZY21" s="375"/>
      <c r="EZZ21" s="376"/>
      <c r="FAA21" s="377"/>
      <c r="FAB21" s="374"/>
      <c r="FAC21" s="375"/>
      <c r="FAD21" s="376"/>
      <c r="FAE21" s="377"/>
      <c r="FAF21" s="374"/>
      <c r="FAG21" s="375"/>
      <c r="FAH21" s="376"/>
      <c r="FAI21" s="377"/>
      <c r="FAJ21" s="374"/>
      <c r="FAK21" s="375"/>
      <c r="FAL21" s="376"/>
      <c r="FAM21" s="377"/>
      <c r="FAN21" s="374"/>
      <c r="FAO21" s="375"/>
      <c r="FAP21" s="376"/>
      <c r="FAQ21" s="377"/>
      <c r="FAR21" s="374"/>
      <c r="FAS21" s="375"/>
      <c r="FAT21" s="376"/>
      <c r="FAU21" s="377"/>
      <c r="FAV21" s="374"/>
      <c r="FAW21" s="375"/>
      <c r="FAX21" s="376"/>
      <c r="FAY21" s="377"/>
      <c r="FAZ21" s="374"/>
      <c r="FBA21" s="375"/>
      <c r="FBB21" s="376"/>
      <c r="FBC21" s="377"/>
      <c r="FBD21" s="374"/>
      <c r="FBE21" s="375"/>
      <c r="FBF21" s="376"/>
      <c r="FBG21" s="377"/>
      <c r="FBH21" s="374"/>
      <c r="FBI21" s="375"/>
      <c r="FBJ21" s="376"/>
      <c r="FBK21" s="377"/>
      <c r="FBL21" s="374"/>
      <c r="FBM21" s="375"/>
      <c r="FBN21" s="376"/>
      <c r="FBO21" s="377"/>
      <c r="FBP21" s="374"/>
      <c r="FBQ21" s="375"/>
      <c r="FBR21" s="376"/>
      <c r="FBS21" s="377"/>
      <c r="FBT21" s="374"/>
      <c r="FBU21" s="375"/>
      <c r="FBV21" s="376"/>
      <c r="FBW21" s="377"/>
      <c r="FBX21" s="374"/>
      <c r="FBY21" s="375"/>
      <c r="FBZ21" s="376"/>
      <c r="FCA21" s="377"/>
      <c r="FCB21" s="374"/>
      <c r="FCC21" s="375"/>
      <c r="FCD21" s="376"/>
      <c r="FCE21" s="377"/>
      <c r="FCF21" s="374"/>
      <c r="FCG21" s="375"/>
      <c r="FCH21" s="376"/>
      <c r="FCI21" s="377"/>
      <c r="FCJ21" s="374"/>
      <c r="FCK21" s="375"/>
      <c r="FCL21" s="376"/>
      <c r="FCM21" s="377"/>
      <c r="FCN21" s="374"/>
      <c r="FCO21" s="375"/>
      <c r="FCP21" s="376"/>
      <c r="FCQ21" s="377"/>
      <c r="FCR21" s="374"/>
      <c r="FCS21" s="375"/>
      <c r="FCT21" s="376"/>
      <c r="FCU21" s="377"/>
      <c r="FCV21" s="374"/>
      <c r="FCW21" s="375"/>
      <c r="FCX21" s="376"/>
      <c r="FCY21" s="377"/>
      <c r="FCZ21" s="374"/>
      <c r="FDA21" s="375"/>
      <c r="FDB21" s="376"/>
      <c r="FDC21" s="377"/>
      <c r="FDD21" s="374"/>
      <c r="FDE21" s="375"/>
      <c r="FDF21" s="376"/>
      <c r="FDG21" s="377"/>
      <c r="FDH21" s="374"/>
      <c r="FDI21" s="375"/>
      <c r="FDJ21" s="376"/>
      <c r="FDK21" s="377"/>
      <c r="FDL21" s="374"/>
      <c r="FDM21" s="375"/>
      <c r="FDN21" s="376"/>
      <c r="FDO21" s="377"/>
      <c r="FDP21" s="374"/>
      <c r="FDQ21" s="375"/>
      <c r="FDR21" s="376"/>
      <c r="FDS21" s="377"/>
      <c r="FDT21" s="374"/>
      <c r="FDU21" s="375"/>
      <c r="FDV21" s="376"/>
      <c r="FDW21" s="377"/>
      <c r="FDX21" s="374"/>
      <c r="FDY21" s="375"/>
      <c r="FDZ21" s="376"/>
      <c r="FEA21" s="377"/>
      <c r="FEB21" s="374"/>
      <c r="FEC21" s="375"/>
      <c r="FED21" s="376"/>
      <c r="FEE21" s="377"/>
      <c r="FEF21" s="374"/>
      <c r="FEG21" s="375"/>
      <c r="FEH21" s="376"/>
      <c r="FEI21" s="377"/>
      <c r="FEJ21" s="374"/>
      <c r="FEK21" s="375"/>
      <c r="FEL21" s="376"/>
      <c r="FEM21" s="377"/>
      <c r="FEN21" s="374"/>
      <c r="FEO21" s="375"/>
      <c r="FEP21" s="376"/>
      <c r="FEQ21" s="377"/>
      <c r="FER21" s="374"/>
      <c r="FES21" s="375"/>
      <c r="FET21" s="376"/>
      <c r="FEU21" s="377"/>
      <c r="FEV21" s="374"/>
      <c r="FEW21" s="375"/>
      <c r="FEX21" s="376"/>
      <c r="FEY21" s="377"/>
      <c r="FEZ21" s="374"/>
      <c r="FFA21" s="375"/>
      <c r="FFB21" s="376"/>
      <c r="FFC21" s="377"/>
      <c r="FFD21" s="374"/>
      <c r="FFE21" s="375"/>
      <c r="FFF21" s="376"/>
      <c r="FFG21" s="377"/>
      <c r="FFH21" s="374"/>
      <c r="FFI21" s="375"/>
      <c r="FFJ21" s="376"/>
      <c r="FFK21" s="377"/>
      <c r="FFL21" s="374"/>
      <c r="FFM21" s="375"/>
      <c r="FFN21" s="376"/>
      <c r="FFO21" s="377"/>
      <c r="FFP21" s="374"/>
      <c r="FFQ21" s="375"/>
      <c r="FFR21" s="376"/>
      <c r="FFS21" s="377"/>
      <c r="FFT21" s="374"/>
      <c r="FFU21" s="375"/>
      <c r="FFV21" s="376"/>
      <c r="FFW21" s="377"/>
      <c r="FFX21" s="374"/>
      <c r="FFY21" s="375"/>
      <c r="FFZ21" s="376"/>
      <c r="FGA21" s="377"/>
      <c r="FGB21" s="374"/>
      <c r="FGC21" s="375"/>
      <c r="FGD21" s="376"/>
      <c r="FGE21" s="377"/>
      <c r="FGF21" s="374"/>
      <c r="FGG21" s="375"/>
      <c r="FGH21" s="376"/>
      <c r="FGI21" s="377"/>
      <c r="FGJ21" s="374"/>
      <c r="FGK21" s="375"/>
      <c r="FGL21" s="376"/>
      <c r="FGM21" s="377"/>
      <c r="FGN21" s="374"/>
      <c r="FGO21" s="375"/>
      <c r="FGP21" s="376"/>
      <c r="FGQ21" s="377"/>
      <c r="FGR21" s="374"/>
      <c r="FGS21" s="375"/>
      <c r="FGT21" s="376"/>
      <c r="FGU21" s="377"/>
      <c r="FGV21" s="374"/>
      <c r="FGW21" s="375"/>
      <c r="FGX21" s="376"/>
      <c r="FGY21" s="377"/>
      <c r="FGZ21" s="374"/>
      <c r="FHA21" s="375"/>
      <c r="FHB21" s="376"/>
      <c r="FHC21" s="377"/>
      <c r="FHD21" s="374"/>
      <c r="FHE21" s="375"/>
      <c r="FHF21" s="376"/>
      <c r="FHG21" s="377"/>
      <c r="FHH21" s="374"/>
      <c r="FHI21" s="375"/>
      <c r="FHJ21" s="376"/>
      <c r="FHK21" s="377"/>
      <c r="FHL21" s="374"/>
      <c r="FHM21" s="375"/>
      <c r="FHN21" s="376"/>
      <c r="FHO21" s="377"/>
      <c r="FHP21" s="374"/>
      <c r="FHQ21" s="375"/>
      <c r="FHR21" s="376"/>
      <c r="FHS21" s="377"/>
      <c r="FHT21" s="374"/>
      <c r="FHU21" s="375"/>
      <c r="FHV21" s="376"/>
      <c r="FHW21" s="377"/>
      <c r="FHX21" s="374"/>
      <c r="FHY21" s="375"/>
      <c r="FHZ21" s="376"/>
      <c r="FIA21" s="377"/>
      <c r="FIB21" s="374"/>
      <c r="FIC21" s="375"/>
      <c r="FID21" s="376"/>
      <c r="FIE21" s="377"/>
      <c r="FIF21" s="374"/>
      <c r="FIG21" s="375"/>
      <c r="FIH21" s="376"/>
      <c r="FII21" s="377"/>
      <c r="FIJ21" s="374"/>
      <c r="FIK21" s="375"/>
      <c r="FIL21" s="376"/>
      <c r="FIM21" s="377"/>
      <c r="FIN21" s="374"/>
      <c r="FIO21" s="375"/>
      <c r="FIP21" s="376"/>
      <c r="FIQ21" s="377"/>
      <c r="FIR21" s="374"/>
      <c r="FIS21" s="375"/>
      <c r="FIT21" s="376"/>
      <c r="FIU21" s="377"/>
      <c r="FIV21" s="374"/>
      <c r="FIW21" s="375"/>
      <c r="FIX21" s="376"/>
      <c r="FIY21" s="377"/>
      <c r="FIZ21" s="374"/>
      <c r="FJA21" s="375"/>
      <c r="FJB21" s="376"/>
      <c r="FJC21" s="377"/>
      <c r="FJD21" s="374"/>
      <c r="FJE21" s="375"/>
      <c r="FJF21" s="376"/>
      <c r="FJG21" s="377"/>
      <c r="FJH21" s="374"/>
      <c r="FJI21" s="375"/>
      <c r="FJJ21" s="376"/>
      <c r="FJK21" s="377"/>
      <c r="FJL21" s="374"/>
      <c r="FJM21" s="375"/>
      <c r="FJN21" s="376"/>
      <c r="FJO21" s="377"/>
      <c r="FJP21" s="374"/>
      <c r="FJQ21" s="375"/>
      <c r="FJR21" s="376"/>
      <c r="FJS21" s="377"/>
      <c r="FJT21" s="374"/>
      <c r="FJU21" s="375"/>
      <c r="FJV21" s="376"/>
      <c r="FJW21" s="377"/>
      <c r="FJX21" s="374"/>
      <c r="FJY21" s="375"/>
      <c r="FJZ21" s="376"/>
      <c r="FKA21" s="377"/>
      <c r="FKB21" s="374"/>
      <c r="FKC21" s="375"/>
      <c r="FKD21" s="376"/>
      <c r="FKE21" s="377"/>
      <c r="FKF21" s="374"/>
      <c r="FKG21" s="375"/>
      <c r="FKH21" s="376"/>
      <c r="FKI21" s="377"/>
      <c r="FKJ21" s="374"/>
      <c r="FKK21" s="375"/>
      <c r="FKL21" s="376"/>
      <c r="FKM21" s="377"/>
      <c r="FKN21" s="374"/>
      <c r="FKO21" s="375"/>
      <c r="FKP21" s="376"/>
      <c r="FKQ21" s="377"/>
      <c r="FKR21" s="374"/>
      <c r="FKS21" s="375"/>
      <c r="FKT21" s="376"/>
      <c r="FKU21" s="377"/>
      <c r="FKV21" s="374"/>
      <c r="FKW21" s="375"/>
      <c r="FKX21" s="376"/>
      <c r="FKY21" s="377"/>
      <c r="FKZ21" s="374"/>
      <c r="FLA21" s="375"/>
      <c r="FLB21" s="376"/>
      <c r="FLC21" s="377"/>
      <c r="FLD21" s="374"/>
      <c r="FLE21" s="375"/>
      <c r="FLF21" s="376"/>
      <c r="FLG21" s="377"/>
      <c r="FLH21" s="374"/>
      <c r="FLI21" s="375"/>
      <c r="FLJ21" s="376"/>
      <c r="FLK21" s="377"/>
      <c r="FLL21" s="374"/>
      <c r="FLM21" s="375"/>
      <c r="FLN21" s="376"/>
      <c r="FLO21" s="377"/>
      <c r="FLP21" s="374"/>
      <c r="FLQ21" s="375"/>
      <c r="FLR21" s="376"/>
      <c r="FLS21" s="377"/>
      <c r="FLT21" s="374"/>
      <c r="FLU21" s="375"/>
      <c r="FLV21" s="376"/>
      <c r="FLW21" s="377"/>
      <c r="FLX21" s="374"/>
      <c r="FLY21" s="375"/>
      <c r="FLZ21" s="376"/>
      <c r="FMA21" s="377"/>
      <c r="FMB21" s="374"/>
      <c r="FMC21" s="375"/>
      <c r="FMD21" s="376"/>
      <c r="FME21" s="377"/>
      <c r="FMF21" s="374"/>
      <c r="FMG21" s="375"/>
      <c r="FMH21" s="376"/>
      <c r="FMI21" s="377"/>
      <c r="FMJ21" s="374"/>
      <c r="FMK21" s="375"/>
      <c r="FML21" s="376"/>
      <c r="FMM21" s="377"/>
      <c r="FMN21" s="374"/>
      <c r="FMO21" s="375"/>
      <c r="FMP21" s="376"/>
      <c r="FMQ21" s="377"/>
      <c r="FMR21" s="374"/>
      <c r="FMS21" s="375"/>
      <c r="FMT21" s="376"/>
      <c r="FMU21" s="377"/>
      <c r="FMV21" s="374"/>
      <c r="FMW21" s="375"/>
      <c r="FMX21" s="376"/>
      <c r="FMY21" s="377"/>
      <c r="FMZ21" s="374"/>
      <c r="FNA21" s="375"/>
      <c r="FNB21" s="376"/>
      <c r="FNC21" s="377"/>
      <c r="FND21" s="374"/>
      <c r="FNE21" s="375"/>
      <c r="FNF21" s="376"/>
      <c r="FNG21" s="377"/>
      <c r="FNH21" s="374"/>
      <c r="FNI21" s="375"/>
      <c r="FNJ21" s="376"/>
      <c r="FNK21" s="377"/>
      <c r="FNL21" s="374"/>
      <c r="FNM21" s="375"/>
      <c r="FNN21" s="376"/>
      <c r="FNO21" s="377"/>
      <c r="FNP21" s="374"/>
      <c r="FNQ21" s="375"/>
      <c r="FNR21" s="376"/>
      <c r="FNS21" s="377"/>
      <c r="FNT21" s="374"/>
      <c r="FNU21" s="375"/>
      <c r="FNV21" s="376"/>
      <c r="FNW21" s="377"/>
      <c r="FNX21" s="374"/>
      <c r="FNY21" s="375"/>
      <c r="FNZ21" s="376"/>
      <c r="FOA21" s="377"/>
      <c r="FOB21" s="374"/>
      <c r="FOC21" s="375"/>
      <c r="FOD21" s="376"/>
      <c r="FOE21" s="377"/>
      <c r="FOF21" s="374"/>
      <c r="FOG21" s="375"/>
      <c r="FOH21" s="376"/>
      <c r="FOI21" s="377"/>
      <c r="FOJ21" s="374"/>
      <c r="FOK21" s="375"/>
      <c r="FOL21" s="376"/>
      <c r="FOM21" s="377"/>
      <c r="FON21" s="374"/>
      <c r="FOO21" s="375"/>
      <c r="FOP21" s="376"/>
      <c r="FOQ21" s="377"/>
      <c r="FOR21" s="374"/>
      <c r="FOS21" s="375"/>
      <c r="FOT21" s="376"/>
      <c r="FOU21" s="377"/>
      <c r="FOV21" s="374"/>
      <c r="FOW21" s="375"/>
      <c r="FOX21" s="376"/>
      <c r="FOY21" s="377"/>
      <c r="FOZ21" s="374"/>
      <c r="FPA21" s="375"/>
      <c r="FPB21" s="376"/>
      <c r="FPC21" s="377"/>
      <c r="FPD21" s="374"/>
      <c r="FPE21" s="375"/>
      <c r="FPF21" s="376"/>
      <c r="FPG21" s="377"/>
      <c r="FPH21" s="374"/>
      <c r="FPI21" s="375"/>
      <c r="FPJ21" s="376"/>
      <c r="FPK21" s="377"/>
      <c r="FPL21" s="374"/>
      <c r="FPM21" s="375"/>
      <c r="FPN21" s="376"/>
      <c r="FPO21" s="377"/>
      <c r="FPP21" s="374"/>
      <c r="FPQ21" s="375"/>
      <c r="FPR21" s="376"/>
      <c r="FPS21" s="377"/>
      <c r="FPT21" s="374"/>
      <c r="FPU21" s="375"/>
      <c r="FPV21" s="376"/>
      <c r="FPW21" s="377"/>
      <c r="FPX21" s="374"/>
      <c r="FPY21" s="375"/>
      <c r="FPZ21" s="376"/>
      <c r="FQA21" s="377"/>
      <c r="FQB21" s="374"/>
      <c r="FQC21" s="375"/>
      <c r="FQD21" s="376"/>
      <c r="FQE21" s="377"/>
      <c r="FQF21" s="374"/>
      <c r="FQG21" s="375"/>
      <c r="FQH21" s="376"/>
      <c r="FQI21" s="377"/>
      <c r="FQJ21" s="374"/>
      <c r="FQK21" s="375"/>
      <c r="FQL21" s="376"/>
      <c r="FQM21" s="377"/>
      <c r="FQN21" s="374"/>
      <c r="FQO21" s="375"/>
      <c r="FQP21" s="376"/>
      <c r="FQQ21" s="377"/>
      <c r="FQR21" s="374"/>
      <c r="FQS21" s="375"/>
      <c r="FQT21" s="376"/>
      <c r="FQU21" s="377"/>
      <c r="FQV21" s="374"/>
      <c r="FQW21" s="375"/>
      <c r="FQX21" s="376"/>
      <c r="FQY21" s="377"/>
      <c r="FQZ21" s="374"/>
      <c r="FRA21" s="375"/>
      <c r="FRB21" s="376"/>
      <c r="FRC21" s="377"/>
      <c r="FRD21" s="374"/>
      <c r="FRE21" s="375"/>
      <c r="FRF21" s="376"/>
      <c r="FRG21" s="377"/>
      <c r="FRH21" s="374"/>
      <c r="FRI21" s="375"/>
      <c r="FRJ21" s="376"/>
      <c r="FRK21" s="377"/>
      <c r="FRL21" s="374"/>
      <c r="FRM21" s="375"/>
      <c r="FRN21" s="376"/>
      <c r="FRO21" s="377"/>
      <c r="FRP21" s="374"/>
      <c r="FRQ21" s="375"/>
      <c r="FRR21" s="376"/>
      <c r="FRS21" s="377"/>
      <c r="FRT21" s="374"/>
      <c r="FRU21" s="375"/>
      <c r="FRV21" s="376"/>
      <c r="FRW21" s="377"/>
      <c r="FRX21" s="374"/>
      <c r="FRY21" s="375"/>
      <c r="FRZ21" s="376"/>
      <c r="FSA21" s="377"/>
      <c r="FSB21" s="374"/>
      <c r="FSC21" s="375"/>
      <c r="FSD21" s="376"/>
      <c r="FSE21" s="377"/>
      <c r="FSF21" s="374"/>
      <c r="FSG21" s="375"/>
      <c r="FSH21" s="376"/>
      <c r="FSI21" s="377"/>
      <c r="FSJ21" s="374"/>
      <c r="FSK21" s="375"/>
      <c r="FSL21" s="376"/>
      <c r="FSM21" s="377"/>
      <c r="FSN21" s="374"/>
      <c r="FSO21" s="375"/>
      <c r="FSP21" s="376"/>
      <c r="FSQ21" s="377"/>
      <c r="FSR21" s="374"/>
      <c r="FSS21" s="375"/>
      <c r="FST21" s="376"/>
      <c r="FSU21" s="377"/>
      <c r="FSV21" s="374"/>
      <c r="FSW21" s="375"/>
      <c r="FSX21" s="376"/>
      <c r="FSY21" s="377"/>
      <c r="FSZ21" s="374"/>
      <c r="FTA21" s="375"/>
      <c r="FTB21" s="376"/>
      <c r="FTC21" s="377"/>
      <c r="FTD21" s="374"/>
      <c r="FTE21" s="375"/>
      <c r="FTF21" s="376"/>
      <c r="FTG21" s="377"/>
      <c r="FTH21" s="374"/>
      <c r="FTI21" s="375"/>
      <c r="FTJ21" s="376"/>
      <c r="FTK21" s="377"/>
      <c r="FTL21" s="374"/>
      <c r="FTM21" s="375"/>
      <c r="FTN21" s="376"/>
      <c r="FTO21" s="377"/>
      <c r="FTP21" s="374"/>
      <c r="FTQ21" s="375"/>
      <c r="FTR21" s="376"/>
      <c r="FTS21" s="377"/>
      <c r="FTT21" s="374"/>
      <c r="FTU21" s="375"/>
      <c r="FTV21" s="376"/>
      <c r="FTW21" s="377"/>
      <c r="FTX21" s="374"/>
      <c r="FTY21" s="375"/>
      <c r="FTZ21" s="376"/>
      <c r="FUA21" s="377"/>
      <c r="FUB21" s="374"/>
      <c r="FUC21" s="375"/>
      <c r="FUD21" s="376"/>
      <c r="FUE21" s="377"/>
      <c r="FUF21" s="374"/>
      <c r="FUG21" s="375"/>
      <c r="FUH21" s="376"/>
      <c r="FUI21" s="377"/>
      <c r="FUJ21" s="374"/>
      <c r="FUK21" s="375"/>
      <c r="FUL21" s="376"/>
      <c r="FUM21" s="377"/>
      <c r="FUN21" s="374"/>
      <c r="FUO21" s="375"/>
      <c r="FUP21" s="376"/>
      <c r="FUQ21" s="377"/>
      <c r="FUR21" s="374"/>
      <c r="FUS21" s="375"/>
      <c r="FUT21" s="376"/>
      <c r="FUU21" s="377"/>
      <c r="FUV21" s="374"/>
      <c r="FUW21" s="375"/>
      <c r="FUX21" s="376"/>
      <c r="FUY21" s="377"/>
      <c r="FUZ21" s="374"/>
      <c r="FVA21" s="375"/>
      <c r="FVB21" s="376"/>
      <c r="FVC21" s="377"/>
      <c r="FVD21" s="374"/>
      <c r="FVE21" s="375"/>
      <c r="FVF21" s="376"/>
      <c r="FVG21" s="377"/>
      <c r="FVH21" s="374"/>
      <c r="FVI21" s="375"/>
      <c r="FVJ21" s="376"/>
      <c r="FVK21" s="377"/>
      <c r="FVL21" s="374"/>
      <c r="FVM21" s="375"/>
      <c r="FVN21" s="376"/>
      <c r="FVO21" s="377"/>
      <c r="FVP21" s="374"/>
      <c r="FVQ21" s="375"/>
      <c r="FVR21" s="376"/>
      <c r="FVS21" s="377"/>
      <c r="FVT21" s="374"/>
      <c r="FVU21" s="375"/>
      <c r="FVV21" s="376"/>
      <c r="FVW21" s="377"/>
      <c r="FVX21" s="374"/>
      <c r="FVY21" s="375"/>
      <c r="FVZ21" s="376"/>
      <c r="FWA21" s="377"/>
      <c r="FWB21" s="374"/>
      <c r="FWC21" s="375"/>
      <c r="FWD21" s="376"/>
      <c r="FWE21" s="377"/>
      <c r="FWF21" s="374"/>
      <c r="FWG21" s="375"/>
      <c r="FWH21" s="376"/>
      <c r="FWI21" s="377"/>
      <c r="FWJ21" s="374"/>
      <c r="FWK21" s="375"/>
      <c r="FWL21" s="376"/>
      <c r="FWM21" s="377"/>
      <c r="FWN21" s="374"/>
      <c r="FWO21" s="375"/>
      <c r="FWP21" s="376"/>
      <c r="FWQ21" s="377"/>
      <c r="FWR21" s="374"/>
      <c r="FWS21" s="375"/>
      <c r="FWT21" s="376"/>
      <c r="FWU21" s="377"/>
      <c r="FWV21" s="374"/>
      <c r="FWW21" s="375"/>
      <c r="FWX21" s="376"/>
      <c r="FWY21" s="377"/>
      <c r="FWZ21" s="374"/>
      <c r="FXA21" s="375"/>
      <c r="FXB21" s="376"/>
      <c r="FXC21" s="377"/>
      <c r="FXD21" s="374"/>
      <c r="FXE21" s="375"/>
      <c r="FXF21" s="376"/>
      <c r="FXG21" s="377"/>
      <c r="FXH21" s="374"/>
      <c r="FXI21" s="375"/>
      <c r="FXJ21" s="376"/>
      <c r="FXK21" s="377"/>
      <c r="FXL21" s="374"/>
      <c r="FXM21" s="375"/>
      <c r="FXN21" s="376"/>
      <c r="FXO21" s="377"/>
      <c r="FXP21" s="374"/>
      <c r="FXQ21" s="375"/>
      <c r="FXR21" s="376"/>
      <c r="FXS21" s="377"/>
      <c r="FXT21" s="374"/>
      <c r="FXU21" s="375"/>
      <c r="FXV21" s="376"/>
      <c r="FXW21" s="377"/>
      <c r="FXX21" s="374"/>
      <c r="FXY21" s="375"/>
      <c r="FXZ21" s="376"/>
      <c r="FYA21" s="377"/>
      <c r="FYB21" s="374"/>
      <c r="FYC21" s="375"/>
      <c r="FYD21" s="376"/>
      <c r="FYE21" s="377"/>
      <c r="FYF21" s="374"/>
      <c r="FYG21" s="375"/>
      <c r="FYH21" s="376"/>
      <c r="FYI21" s="377"/>
      <c r="FYJ21" s="374"/>
      <c r="FYK21" s="375"/>
      <c r="FYL21" s="376"/>
      <c r="FYM21" s="377"/>
      <c r="FYN21" s="374"/>
      <c r="FYO21" s="375"/>
      <c r="FYP21" s="376"/>
      <c r="FYQ21" s="377"/>
      <c r="FYR21" s="374"/>
      <c r="FYS21" s="375"/>
      <c r="FYT21" s="376"/>
      <c r="FYU21" s="377"/>
      <c r="FYV21" s="374"/>
      <c r="FYW21" s="375"/>
      <c r="FYX21" s="376"/>
      <c r="FYY21" s="377"/>
      <c r="FYZ21" s="374"/>
      <c r="FZA21" s="375"/>
      <c r="FZB21" s="376"/>
      <c r="FZC21" s="377"/>
      <c r="FZD21" s="374"/>
      <c r="FZE21" s="375"/>
      <c r="FZF21" s="376"/>
      <c r="FZG21" s="377"/>
      <c r="FZH21" s="374"/>
      <c r="FZI21" s="375"/>
      <c r="FZJ21" s="376"/>
      <c r="FZK21" s="377"/>
      <c r="FZL21" s="374"/>
      <c r="FZM21" s="375"/>
      <c r="FZN21" s="376"/>
      <c r="FZO21" s="377"/>
      <c r="FZP21" s="374"/>
      <c r="FZQ21" s="375"/>
      <c r="FZR21" s="376"/>
      <c r="FZS21" s="377"/>
      <c r="FZT21" s="374"/>
      <c r="FZU21" s="375"/>
      <c r="FZV21" s="376"/>
      <c r="FZW21" s="377"/>
      <c r="FZX21" s="374"/>
      <c r="FZY21" s="375"/>
      <c r="FZZ21" s="376"/>
      <c r="GAA21" s="377"/>
      <c r="GAB21" s="374"/>
      <c r="GAC21" s="375"/>
      <c r="GAD21" s="376"/>
      <c r="GAE21" s="377"/>
      <c r="GAF21" s="374"/>
      <c r="GAG21" s="375"/>
      <c r="GAH21" s="376"/>
      <c r="GAI21" s="377"/>
      <c r="GAJ21" s="374"/>
      <c r="GAK21" s="375"/>
      <c r="GAL21" s="376"/>
      <c r="GAM21" s="377"/>
      <c r="GAN21" s="374"/>
      <c r="GAO21" s="375"/>
      <c r="GAP21" s="376"/>
      <c r="GAQ21" s="377"/>
      <c r="GAR21" s="374"/>
      <c r="GAS21" s="375"/>
      <c r="GAT21" s="376"/>
      <c r="GAU21" s="377"/>
      <c r="GAV21" s="374"/>
      <c r="GAW21" s="375"/>
      <c r="GAX21" s="376"/>
      <c r="GAY21" s="377"/>
      <c r="GAZ21" s="374"/>
      <c r="GBA21" s="375"/>
      <c r="GBB21" s="376"/>
      <c r="GBC21" s="377"/>
      <c r="GBD21" s="374"/>
      <c r="GBE21" s="375"/>
      <c r="GBF21" s="376"/>
      <c r="GBG21" s="377"/>
      <c r="GBH21" s="374"/>
      <c r="GBI21" s="375"/>
      <c r="GBJ21" s="376"/>
      <c r="GBK21" s="377"/>
      <c r="GBL21" s="374"/>
      <c r="GBM21" s="375"/>
      <c r="GBN21" s="376"/>
      <c r="GBO21" s="377"/>
      <c r="GBP21" s="374"/>
      <c r="GBQ21" s="375"/>
      <c r="GBR21" s="376"/>
      <c r="GBS21" s="377"/>
      <c r="GBT21" s="374"/>
      <c r="GBU21" s="375"/>
      <c r="GBV21" s="376"/>
      <c r="GBW21" s="377"/>
      <c r="GBX21" s="374"/>
      <c r="GBY21" s="375"/>
      <c r="GBZ21" s="376"/>
      <c r="GCA21" s="377"/>
      <c r="GCB21" s="374"/>
      <c r="GCC21" s="375"/>
      <c r="GCD21" s="376"/>
      <c r="GCE21" s="377"/>
      <c r="GCF21" s="374"/>
      <c r="GCG21" s="375"/>
      <c r="GCH21" s="376"/>
      <c r="GCI21" s="377"/>
      <c r="GCJ21" s="374"/>
      <c r="GCK21" s="375"/>
      <c r="GCL21" s="376"/>
      <c r="GCM21" s="377"/>
      <c r="GCN21" s="374"/>
      <c r="GCO21" s="375"/>
      <c r="GCP21" s="376"/>
      <c r="GCQ21" s="377"/>
      <c r="GCR21" s="374"/>
      <c r="GCS21" s="375"/>
      <c r="GCT21" s="376"/>
      <c r="GCU21" s="377"/>
      <c r="GCV21" s="374"/>
      <c r="GCW21" s="375"/>
      <c r="GCX21" s="376"/>
      <c r="GCY21" s="377"/>
      <c r="GCZ21" s="374"/>
      <c r="GDA21" s="375"/>
      <c r="GDB21" s="376"/>
      <c r="GDC21" s="377"/>
      <c r="GDD21" s="374"/>
      <c r="GDE21" s="375"/>
      <c r="GDF21" s="376"/>
      <c r="GDG21" s="377"/>
      <c r="GDH21" s="374"/>
      <c r="GDI21" s="375"/>
      <c r="GDJ21" s="376"/>
      <c r="GDK21" s="377"/>
      <c r="GDL21" s="374"/>
      <c r="GDM21" s="375"/>
      <c r="GDN21" s="376"/>
      <c r="GDO21" s="377"/>
      <c r="GDP21" s="374"/>
      <c r="GDQ21" s="375"/>
      <c r="GDR21" s="376"/>
      <c r="GDS21" s="377"/>
      <c r="GDT21" s="374"/>
      <c r="GDU21" s="375"/>
      <c r="GDV21" s="376"/>
      <c r="GDW21" s="377"/>
      <c r="GDX21" s="374"/>
      <c r="GDY21" s="375"/>
      <c r="GDZ21" s="376"/>
      <c r="GEA21" s="377"/>
      <c r="GEB21" s="374"/>
      <c r="GEC21" s="375"/>
      <c r="GED21" s="376"/>
      <c r="GEE21" s="377"/>
      <c r="GEF21" s="374"/>
      <c r="GEG21" s="375"/>
      <c r="GEH21" s="376"/>
      <c r="GEI21" s="377"/>
      <c r="GEJ21" s="374"/>
      <c r="GEK21" s="375"/>
      <c r="GEL21" s="376"/>
      <c r="GEM21" s="377"/>
      <c r="GEN21" s="374"/>
      <c r="GEO21" s="375"/>
      <c r="GEP21" s="376"/>
      <c r="GEQ21" s="377"/>
      <c r="GER21" s="374"/>
      <c r="GES21" s="375"/>
      <c r="GET21" s="376"/>
      <c r="GEU21" s="377"/>
      <c r="GEV21" s="374"/>
      <c r="GEW21" s="375"/>
      <c r="GEX21" s="376"/>
      <c r="GEY21" s="377"/>
      <c r="GEZ21" s="374"/>
      <c r="GFA21" s="375"/>
      <c r="GFB21" s="376"/>
      <c r="GFC21" s="377"/>
      <c r="GFD21" s="374"/>
      <c r="GFE21" s="375"/>
      <c r="GFF21" s="376"/>
      <c r="GFG21" s="377"/>
      <c r="GFH21" s="374"/>
      <c r="GFI21" s="375"/>
      <c r="GFJ21" s="376"/>
      <c r="GFK21" s="377"/>
      <c r="GFL21" s="374"/>
      <c r="GFM21" s="375"/>
      <c r="GFN21" s="376"/>
      <c r="GFO21" s="377"/>
      <c r="GFP21" s="374"/>
      <c r="GFQ21" s="375"/>
      <c r="GFR21" s="376"/>
      <c r="GFS21" s="377"/>
      <c r="GFT21" s="374"/>
      <c r="GFU21" s="375"/>
      <c r="GFV21" s="376"/>
      <c r="GFW21" s="377"/>
      <c r="GFX21" s="374"/>
      <c r="GFY21" s="375"/>
      <c r="GFZ21" s="376"/>
      <c r="GGA21" s="377"/>
      <c r="GGB21" s="374"/>
      <c r="GGC21" s="375"/>
      <c r="GGD21" s="376"/>
      <c r="GGE21" s="377"/>
      <c r="GGF21" s="374"/>
      <c r="GGG21" s="375"/>
      <c r="GGH21" s="376"/>
      <c r="GGI21" s="377"/>
      <c r="GGJ21" s="374"/>
      <c r="GGK21" s="375"/>
      <c r="GGL21" s="376"/>
      <c r="GGM21" s="377"/>
      <c r="GGN21" s="374"/>
      <c r="GGO21" s="375"/>
      <c r="GGP21" s="376"/>
      <c r="GGQ21" s="377"/>
      <c r="GGR21" s="374"/>
      <c r="GGS21" s="375"/>
      <c r="GGT21" s="376"/>
      <c r="GGU21" s="377"/>
      <c r="GGV21" s="374"/>
      <c r="GGW21" s="375"/>
      <c r="GGX21" s="376"/>
      <c r="GGY21" s="377"/>
      <c r="GGZ21" s="374"/>
      <c r="GHA21" s="375"/>
      <c r="GHB21" s="376"/>
      <c r="GHC21" s="377"/>
      <c r="GHD21" s="374"/>
      <c r="GHE21" s="375"/>
      <c r="GHF21" s="376"/>
      <c r="GHG21" s="377"/>
      <c r="GHH21" s="374"/>
      <c r="GHI21" s="375"/>
      <c r="GHJ21" s="376"/>
      <c r="GHK21" s="377"/>
      <c r="GHL21" s="374"/>
      <c r="GHM21" s="375"/>
      <c r="GHN21" s="376"/>
      <c r="GHO21" s="377"/>
      <c r="GHP21" s="374"/>
      <c r="GHQ21" s="375"/>
      <c r="GHR21" s="376"/>
      <c r="GHS21" s="377"/>
      <c r="GHT21" s="374"/>
      <c r="GHU21" s="375"/>
      <c r="GHV21" s="376"/>
      <c r="GHW21" s="377"/>
      <c r="GHX21" s="374"/>
      <c r="GHY21" s="375"/>
      <c r="GHZ21" s="376"/>
      <c r="GIA21" s="377"/>
      <c r="GIB21" s="374"/>
      <c r="GIC21" s="375"/>
      <c r="GID21" s="376"/>
      <c r="GIE21" s="377"/>
      <c r="GIF21" s="374"/>
      <c r="GIG21" s="375"/>
      <c r="GIH21" s="376"/>
      <c r="GII21" s="377"/>
      <c r="GIJ21" s="374"/>
      <c r="GIK21" s="375"/>
      <c r="GIL21" s="376"/>
      <c r="GIM21" s="377"/>
      <c r="GIN21" s="374"/>
      <c r="GIO21" s="375"/>
      <c r="GIP21" s="376"/>
      <c r="GIQ21" s="377"/>
      <c r="GIR21" s="374"/>
      <c r="GIS21" s="375"/>
      <c r="GIT21" s="376"/>
      <c r="GIU21" s="377"/>
      <c r="GIV21" s="374"/>
      <c r="GIW21" s="375"/>
      <c r="GIX21" s="376"/>
      <c r="GIY21" s="377"/>
      <c r="GIZ21" s="374"/>
      <c r="GJA21" s="375"/>
      <c r="GJB21" s="376"/>
      <c r="GJC21" s="377"/>
      <c r="GJD21" s="374"/>
      <c r="GJE21" s="375"/>
      <c r="GJF21" s="376"/>
      <c r="GJG21" s="377"/>
      <c r="GJH21" s="374"/>
      <c r="GJI21" s="375"/>
      <c r="GJJ21" s="376"/>
      <c r="GJK21" s="377"/>
      <c r="GJL21" s="374"/>
      <c r="GJM21" s="375"/>
      <c r="GJN21" s="376"/>
      <c r="GJO21" s="377"/>
      <c r="GJP21" s="374"/>
      <c r="GJQ21" s="375"/>
      <c r="GJR21" s="376"/>
      <c r="GJS21" s="377"/>
      <c r="GJT21" s="374"/>
      <c r="GJU21" s="375"/>
      <c r="GJV21" s="376"/>
      <c r="GJW21" s="377"/>
      <c r="GJX21" s="374"/>
      <c r="GJY21" s="375"/>
      <c r="GJZ21" s="376"/>
      <c r="GKA21" s="377"/>
      <c r="GKB21" s="374"/>
      <c r="GKC21" s="375"/>
      <c r="GKD21" s="376"/>
      <c r="GKE21" s="377"/>
      <c r="GKF21" s="374"/>
      <c r="GKG21" s="375"/>
      <c r="GKH21" s="376"/>
      <c r="GKI21" s="377"/>
      <c r="GKJ21" s="374"/>
      <c r="GKK21" s="375"/>
      <c r="GKL21" s="376"/>
      <c r="GKM21" s="377"/>
      <c r="GKN21" s="374"/>
      <c r="GKO21" s="375"/>
      <c r="GKP21" s="376"/>
      <c r="GKQ21" s="377"/>
      <c r="GKR21" s="374"/>
      <c r="GKS21" s="375"/>
      <c r="GKT21" s="376"/>
      <c r="GKU21" s="377"/>
      <c r="GKV21" s="374"/>
      <c r="GKW21" s="375"/>
      <c r="GKX21" s="376"/>
      <c r="GKY21" s="377"/>
      <c r="GKZ21" s="374"/>
      <c r="GLA21" s="375"/>
      <c r="GLB21" s="376"/>
      <c r="GLC21" s="377"/>
      <c r="GLD21" s="374"/>
      <c r="GLE21" s="375"/>
      <c r="GLF21" s="376"/>
      <c r="GLG21" s="377"/>
      <c r="GLH21" s="374"/>
      <c r="GLI21" s="375"/>
      <c r="GLJ21" s="376"/>
      <c r="GLK21" s="377"/>
      <c r="GLL21" s="374"/>
      <c r="GLM21" s="375"/>
      <c r="GLN21" s="376"/>
      <c r="GLO21" s="377"/>
      <c r="GLP21" s="374"/>
      <c r="GLQ21" s="375"/>
      <c r="GLR21" s="376"/>
      <c r="GLS21" s="377"/>
      <c r="GLT21" s="374"/>
      <c r="GLU21" s="375"/>
      <c r="GLV21" s="376"/>
      <c r="GLW21" s="377"/>
      <c r="GLX21" s="374"/>
      <c r="GLY21" s="375"/>
      <c r="GLZ21" s="376"/>
      <c r="GMA21" s="377"/>
      <c r="GMB21" s="374"/>
      <c r="GMC21" s="375"/>
      <c r="GMD21" s="376"/>
      <c r="GME21" s="377"/>
      <c r="GMF21" s="374"/>
      <c r="GMG21" s="375"/>
      <c r="GMH21" s="376"/>
      <c r="GMI21" s="377"/>
      <c r="GMJ21" s="374"/>
      <c r="GMK21" s="375"/>
      <c r="GML21" s="376"/>
      <c r="GMM21" s="377"/>
      <c r="GMN21" s="374"/>
      <c r="GMO21" s="375"/>
      <c r="GMP21" s="376"/>
      <c r="GMQ21" s="377"/>
      <c r="GMR21" s="374"/>
      <c r="GMS21" s="375"/>
      <c r="GMT21" s="376"/>
      <c r="GMU21" s="377"/>
      <c r="GMV21" s="374"/>
      <c r="GMW21" s="375"/>
      <c r="GMX21" s="376"/>
      <c r="GMY21" s="377"/>
      <c r="GMZ21" s="374"/>
      <c r="GNA21" s="375"/>
      <c r="GNB21" s="376"/>
      <c r="GNC21" s="377"/>
      <c r="GND21" s="374"/>
      <c r="GNE21" s="375"/>
      <c r="GNF21" s="376"/>
      <c r="GNG21" s="377"/>
      <c r="GNH21" s="374"/>
      <c r="GNI21" s="375"/>
      <c r="GNJ21" s="376"/>
      <c r="GNK21" s="377"/>
      <c r="GNL21" s="374"/>
      <c r="GNM21" s="375"/>
      <c r="GNN21" s="376"/>
      <c r="GNO21" s="377"/>
      <c r="GNP21" s="374"/>
      <c r="GNQ21" s="375"/>
      <c r="GNR21" s="376"/>
      <c r="GNS21" s="377"/>
      <c r="GNT21" s="374"/>
      <c r="GNU21" s="375"/>
      <c r="GNV21" s="376"/>
      <c r="GNW21" s="377"/>
      <c r="GNX21" s="374"/>
      <c r="GNY21" s="375"/>
      <c r="GNZ21" s="376"/>
      <c r="GOA21" s="377"/>
      <c r="GOB21" s="374"/>
      <c r="GOC21" s="375"/>
      <c r="GOD21" s="376"/>
      <c r="GOE21" s="377"/>
      <c r="GOF21" s="374"/>
      <c r="GOG21" s="375"/>
      <c r="GOH21" s="376"/>
      <c r="GOI21" s="377"/>
      <c r="GOJ21" s="374"/>
      <c r="GOK21" s="375"/>
      <c r="GOL21" s="376"/>
      <c r="GOM21" s="377"/>
      <c r="GON21" s="374"/>
      <c r="GOO21" s="375"/>
      <c r="GOP21" s="376"/>
      <c r="GOQ21" s="377"/>
      <c r="GOR21" s="374"/>
      <c r="GOS21" s="375"/>
      <c r="GOT21" s="376"/>
      <c r="GOU21" s="377"/>
      <c r="GOV21" s="374"/>
      <c r="GOW21" s="375"/>
      <c r="GOX21" s="376"/>
      <c r="GOY21" s="377"/>
      <c r="GOZ21" s="374"/>
      <c r="GPA21" s="375"/>
      <c r="GPB21" s="376"/>
      <c r="GPC21" s="377"/>
      <c r="GPD21" s="374"/>
      <c r="GPE21" s="375"/>
      <c r="GPF21" s="376"/>
      <c r="GPG21" s="377"/>
      <c r="GPH21" s="374"/>
      <c r="GPI21" s="375"/>
      <c r="GPJ21" s="376"/>
      <c r="GPK21" s="377"/>
      <c r="GPL21" s="374"/>
      <c r="GPM21" s="375"/>
      <c r="GPN21" s="376"/>
      <c r="GPO21" s="377"/>
      <c r="GPP21" s="374"/>
      <c r="GPQ21" s="375"/>
      <c r="GPR21" s="376"/>
      <c r="GPS21" s="377"/>
      <c r="GPT21" s="374"/>
      <c r="GPU21" s="375"/>
      <c r="GPV21" s="376"/>
      <c r="GPW21" s="377"/>
      <c r="GPX21" s="374"/>
      <c r="GPY21" s="375"/>
      <c r="GPZ21" s="376"/>
      <c r="GQA21" s="377"/>
      <c r="GQB21" s="374"/>
      <c r="GQC21" s="375"/>
      <c r="GQD21" s="376"/>
      <c r="GQE21" s="377"/>
      <c r="GQF21" s="374"/>
      <c r="GQG21" s="375"/>
      <c r="GQH21" s="376"/>
      <c r="GQI21" s="377"/>
      <c r="GQJ21" s="374"/>
      <c r="GQK21" s="375"/>
      <c r="GQL21" s="376"/>
      <c r="GQM21" s="377"/>
      <c r="GQN21" s="374"/>
      <c r="GQO21" s="375"/>
      <c r="GQP21" s="376"/>
      <c r="GQQ21" s="377"/>
      <c r="GQR21" s="374"/>
      <c r="GQS21" s="375"/>
      <c r="GQT21" s="376"/>
      <c r="GQU21" s="377"/>
      <c r="GQV21" s="374"/>
      <c r="GQW21" s="375"/>
      <c r="GQX21" s="376"/>
      <c r="GQY21" s="377"/>
      <c r="GQZ21" s="374"/>
      <c r="GRA21" s="375"/>
      <c r="GRB21" s="376"/>
      <c r="GRC21" s="377"/>
      <c r="GRD21" s="374"/>
      <c r="GRE21" s="375"/>
      <c r="GRF21" s="376"/>
      <c r="GRG21" s="377"/>
      <c r="GRH21" s="374"/>
      <c r="GRI21" s="375"/>
      <c r="GRJ21" s="376"/>
      <c r="GRK21" s="377"/>
      <c r="GRL21" s="374"/>
      <c r="GRM21" s="375"/>
      <c r="GRN21" s="376"/>
      <c r="GRO21" s="377"/>
      <c r="GRP21" s="374"/>
      <c r="GRQ21" s="375"/>
      <c r="GRR21" s="376"/>
      <c r="GRS21" s="377"/>
      <c r="GRT21" s="374"/>
      <c r="GRU21" s="375"/>
      <c r="GRV21" s="376"/>
      <c r="GRW21" s="377"/>
      <c r="GRX21" s="374"/>
      <c r="GRY21" s="375"/>
      <c r="GRZ21" s="376"/>
      <c r="GSA21" s="377"/>
      <c r="GSB21" s="374"/>
      <c r="GSC21" s="375"/>
      <c r="GSD21" s="376"/>
      <c r="GSE21" s="377"/>
      <c r="GSF21" s="374"/>
      <c r="GSG21" s="375"/>
      <c r="GSH21" s="376"/>
      <c r="GSI21" s="377"/>
      <c r="GSJ21" s="374"/>
      <c r="GSK21" s="375"/>
      <c r="GSL21" s="376"/>
      <c r="GSM21" s="377"/>
      <c r="GSN21" s="374"/>
      <c r="GSO21" s="375"/>
      <c r="GSP21" s="376"/>
      <c r="GSQ21" s="377"/>
      <c r="GSR21" s="374"/>
      <c r="GSS21" s="375"/>
      <c r="GST21" s="376"/>
      <c r="GSU21" s="377"/>
      <c r="GSV21" s="374"/>
      <c r="GSW21" s="375"/>
      <c r="GSX21" s="376"/>
      <c r="GSY21" s="377"/>
      <c r="GSZ21" s="374"/>
      <c r="GTA21" s="375"/>
      <c r="GTB21" s="376"/>
      <c r="GTC21" s="377"/>
      <c r="GTD21" s="374"/>
      <c r="GTE21" s="375"/>
      <c r="GTF21" s="376"/>
      <c r="GTG21" s="377"/>
      <c r="GTH21" s="374"/>
      <c r="GTI21" s="375"/>
      <c r="GTJ21" s="376"/>
      <c r="GTK21" s="377"/>
      <c r="GTL21" s="374"/>
      <c r="GTM21" s="375"/>
      <c r="GTN21" s="376"/>
      <c r="GTO21" s="377"/>
      <c r="GTP21" s="374"/>
      <c r="GTQ21" s="375"/>
      <c r="GTR21" s="376"/>
      <c r="GTS21" s="377"/>
      <c r="GTT21" s="374"/>
      <c r="GTU21" s="375"/>
      <c r="GTV21" s="376"/>
      <c r="GTW21" s="377"/>
      <c r="GTX21" s="374"/>
      <c r="GTY21" s="375"/>
      <c r="GTZ21" s="376"/>
      <c r="GUA21" s="377"/>
      <c r="GUB21" s="374"/>
      <c r="GUC21" s="375"/>
      <c r="GUD21" s="376"/>
      <c r="GUE21" s="377"/>
      <c r="GUF21" s="374"/>
      <c r="GUG21" s="375"/>
      <c r="GUH21" s="376"/>
      <c r="GUI21" s="377"/>
      <c r="GUJ21" s="374"/>
      <c r="GUK21" s="375"/>
      <c r="GUL21" s="376"/>
      <c r="GUM21" s="377"/>
      <c r="GUN21" s="374"/>
      <c r="GUO21" s="375"/>
      <c r="GUP21" s="376"/>
      <c r="GUQ21" s="377"/>
      <c r="GUR21" s="374"/>
      <c r="GUS21" s="375"/>
      <c r="GUT21" s="376"/>
      <c r="GUU21" s="377"/>
      <c r="GUV21" s="374"/>
      <c r="GUW21" s="375"/>
      <c r="GUX21" s="376"/>
      <c r="GUY21" s="377"/>
      <c r="GUZ21" s="374"/>
      <c r="GVA21" s="375"/>
      <c r="GVB21" s="376"/>
      <c r="GVC21" s="377"/>
      <c r="GVD21" s="374"/>
      <c r="GVE21" s="375"/>
      <c r="GVF21" s="376"/>
      <c r="GVG21" s="377"/>
      <c r="GVH21" s="374"/>
      <c r="GVI21" s="375"/>
      <c r="GVJ21" s="376"/>
      <c r="GVK21" s="377"/>
      <c r="GVL21" s="374"/>
      <c r="GVM21" s="375"/>
      <c r="GVN21" s="376"/>
      <c r="GVO21" s="377"/>
      <c r="GVP21" s="374"/>
      <c r="GVQ21" s="375"/>
      <c r="GVR21" s="376"/>
      <c r="GVS21" s="377"/>
      <c r="GVT21" s="374"/>
      <c r="GVU21" s="375"/>
      <c r="GVV21" s="376"/>
      <c r="GVW21" s="377"/>
      <c r="GVX21" s="374"/>
      <c r="GVY21" s="375"/>
      <c r="GVZ21" s="376"/>
      <c r="GWA21" s="377"/>
      <c r="GWB21" s="374"/>
      <c r="GWC21" s="375"/>
      <c r="GWD21" s="376"/>
      <c r="GWE21" s="377"/>
      <c r="GWF21" s="374"/>
      <c r="GWG21" s="375"/>
      <c r="GWH21" s="376"/>
      <c r="GWI21" s="377"/>
      <c r="GWJ21" s="374"/>
      <c r="GWK21" s="375"/>
      <c r="GWL21" s="376"/>
      <c r="GWM21" s="377"/>
      <c r="GWN21" s="374"/>
      <c r="GWO21" s="375"/>
      <c r="GWP21" s="376"/>
      <c r="GWQ21" s="377"/>
      <c r="GWR21" s="374"/>
      <c r="GWS21" s="375"/>
      <c r="GWT21" s="376"/>
      <c r="GWU21" s="377"/>
      <c r="GWV21" s="374"/>
      <c r="GWW21" s="375"/>
      <c r="GWX21" s="376"/>
      <c r="GWY21" s="377"/>
      <c r="GWZ21" s="374"/>
      <c r="GXA21" s="375"/>
      <c r="GXB21" s="376"/>
      <c r="GXC21" s="377"/>
      <c r="GXD21" s="374"/>
      <c r="GXE21" s="375"/>
      <c r="GXF21" s="376"/>
      <c r="GXG21" s="377"/>
      <c r="GXH21" s="374"/>
      <c r="GXI21" s="375"/>
      <c r="GXJ21" s="376"/>
      <c r="GXK21" s="377"/>
      <c r="GXL21" s="374"/>
      <c r="GXM21" s="375"/>
      <c r="GXN21" s="376"/>
      <c r="GXO21" s="377"/>
      <c r="GXP21" s="374"/>
      <c r="GXQ21" s="375"/>
      <c r="GXR21" s="376"/>
      <c r="GXS21" s="377"/>
      <c r="GXT21" s="374"/>
      <c r="GXU21" s="375"/>
      <c r="GXV21" s="376"/>
      <c r="GXW21" s="377"/>
      <c r="GXX21" s="374"/>
      <c r="GXY21" s="375"/>
      <c r="GXZ21" s="376"/>
      <c r="GYA21" s="377"/>
      <c r="GYB21" s="374"/>
      <c r="GYC21" s="375"/>
      <c r="GYD21" s="376"/>
      <c r="GYE21" s="377"/>
      <c r="GYF21" s="374"/>
      <c r="GYG21" s="375"/>
      <c r="GYH21" s="376"/>
      <c r="GYI21" s="377"/>
      <c r="GYJ21" s="374"/>
      <c r="GYK21" s="375"/>
      <c r="GYL21" s="376"/>
      <c r="GYM21" s="377"/>
      <c r="GYN21" s="374"/>
      <c r="GYO21" s="375"/>
      <c r="GYP21" s="376"/>
      <c r="GYQ21" s="377"/>
      <c r="GYR21" s="374"/>
      <c r="GYS21" s="375"/>
      <c r="GYT21" s="376"/>
      <c r="GYU21" s="377"/>
      <c r="GYV21" s="374"/>
      <c r="GYW21" s="375"/>
      <c r="GYX21" s="376"/>
      <c r="GYY21" s="377"/>
      <c r="GYZ21" s="374"/>
      <c r="GZA21" s="375"/>
      <c r="GZB21" s="376"/>
      <c r="GZC21" s="377"/>
      <c r="GZD21" s="374"/>
      <c r="GZE21" s="375"/>
      <c r="GZF21" s="376"/>
      <c r="GZG21" s="377"/>
      <c r="GZH21" s="374"/>
      <c r="GZI21" s="375"/>
      <c r="GZJ21" s="376"/>
      <c r="GZK21" s="377"/>
      <c r="GZL21" s="374"/>
      <c r="GZM21" s="375"/>
      <c r="GZN21" s="376"/>
      <c r="GZO21" s="377"/>
      <c r="GZP21" s="374"/>
      <c r="GZQ21" s="375"/>
      <c r="GZR21" s="376"/>
      <c r="GZS21" s="377"/>
      <c r="GZT21" s="374"/>
      <c r="GZU21" s="375"/>
      <c r="GZV21" s="376"/>
      <c r="GZW21" s="377"/>
      <c r="GZX21" s="374"/>
      <c r="GZY21" s="375"/>
      <c r="GZZ21" s="376"/>
      <c r="HAA21" s="377"/>
      <c r="HAB21" s="374"/>
      <c r="HAC21" s="375"/>
      <c r="HAD21" s="376"/>
      <c r="HAE21" s="377"/>
      <c r="HAF21" s="374"/>
      <c r="HAG21" s="375"/>
      <c r="HAH21" s="376"/>
      <c r="HAI21" s="377"/>
      <c r="HAJ21" s="374"/>
      <c r="HAK21" s="375"/>
      <c r="HAL21" s="376"/>
      <c r="HAM21" s="377"/>
      <c r="HAN21" s="374"/>
      <c r="HAO21" s="375"/>
      <c r="HAP21" s="376"/>
      <c r="HAQ21" s="377"/>
      <c r="HAR21" s="374"/>
      <c r="HAS21" s="375"/>
      <c r="HAT21" s="376"/>
      <c r="HAU21" s="377"/>
      <c r="HAV21" s="374"/>
      <c r="HAW21" s="375"/>
      <c r="HAX21" s="376"/>
      <c r="HAY21" s="377"/>
      <c r="HAZ21" s="374"/>
      <c r="HBA21" s="375"/>
      <c r="HBB21" s="376"/>
      <c r="HBC21" s="377"/>
      <c r="HBD21" s="374"/>
      <c r="HBE21" s="375"/>
      <c r="HBF21" s="376"/>
      <c r="HBG21" s="377"/>
      <c r="HBH21" s="374"/>
      <c r="HBI21" s="375"/>
      <c r="HBJ21" s="376"/>
      <c r="HBK21" s="377"/>
      <c r="HBL21" s="374"/>
      <c r="HBM21" s="375"/>
      <c r="HBN21" s="376"/>
      <c r="HBO21" s="377"/>
      <c r="HBP21" s="374"/>
      <c r="HBQ21" s="375"/>
      <c r="HBR21" s="376"/>
      <c r="HBS21" s="377"/>
      <c r="HBT21" s="374"/>
      <c r="HBU21" s="375"/>
      <c r="HBV21" s="376"/>
      <c r="HBW21" s="377"/>
      <c r="HBX21" s="374"/>
      <c r="HBY21" s="375"/>
      <c r="HBZ21" s="376"/>
      <c r="HCA21" s="377"/>
      <c r="HCB21" s="374"/>
      <c r="HCC21" s="375"/>
      <c r="HCD21" s="376"/>
      <c r="HCE21" s="377"/>
      <c r="HCF21" s="374"/>
      <c r="HCG21" s="375"/>
      <c r="HCH21" s="376"/>
      <c r="HCI21" s="377"/>
      <c r="HCJ21" s="374"/>
      <c r="HCK21" s="375"/>
      <c r="HCL21" s="376"/>
      <c r="HCM21" s="377"/>
      <c r="HCN21" s="374"/>
      <c r="HCO21" s="375"/>
      <c r="HCP21" s="376"/>
      <c r="HCQ21" s="377"/>
      <c r="HCR21" s="374"/>
      <c r="HCS21" s="375"/>
      <c r="HCT21" s="376"/>
      <c r="HCU21" s="377"/>
      <c r="HCV21" s="374"/>
      <c r="HCW21" s="375"/>
      <c r="HCX21" s="376"/>
      <c r="HCY21" s="377"/>
      <c r="HCZ21" s="374"/>
      <c r="HDA21" s="375"/>
      <c r="HDB21" s="376"/>
      <c r="HDC21" s="377"/>
      <c r="HDD21" s="374"/>
      <c r="HDE21" s="375"/>
      <c r="HDF21" s="376"/>
      <c r="HDG21" s="377"/>
      <c r="HDH21" s="374"/>
      <c r="HDI21" s="375"/>
      <c r="HDJ21" s="376"/>
      <c r="HDK21" s="377"/>
      <c r="HDL21" s="374"/>
      <c r="HDM21" s="375"/>
      <c r="HDN21" s="376"/>
      <c r="HDO21" s="377"/>
      <c r="HDP21" s="374"/>
      <c r="HDQ21" s="375"/>
      <c r="HDR21" s="376"/>
      <c r="HDS21" s="377"/>
      <c r="HDT21" s="374"/>
      <c r="HDU21" s="375"/>
      <c r="HDV21" s="376"/>
      <c r="HDW21" s="377"/>
      <c r="HDX21" s="374"/>
      <c r="HDY21" s="375"/>
      <c r="HDZ21" s="376"/>
      <c r="HEA21" s="377"/>
      <c r="HEB21" s="374"/>
      <c r="HEC21" s="375"/>
      <c r="HED21" s="376"/>
      <c r="HEE21" s="377"/>
      <c r="HEF21" s="374"/>
      <c r="HEG21" s="375"/>
      <c r="HEH21" s="376"/>
      <c r="HEI21" s="377"/>
      <c r="HEJ21" s="374"/>
      <c r="HEK21" s="375"/>
      <c r="HEL21" s="376"/>
      <c r="HEM21" s="377"/>
      <c r="HEN21" s="374"/>
      <c r="HEO21" s="375"/>
      <c r="HEP21" s="376"/>
      <c r="HEQ21" s="377"/>
      <c r="HER21" s="374"/>
      <c r="HES21" s="375"/>
      <c r="HET21" s="376"/>
      <c r="HEU21" s="377"/>
      <c r="HEV21" s="374"/>
      <c r="HEW21" s="375"/>
      <c r="HEX21" s="376"/>
      <c r="HEY21" s="377"/>
      <c r="HEZ21" s="374"/>
      <c r="HFA21" s="375"/>
      <c r="HFB21" s="376"/>
      <c r="HFC21" s="377"/>
      <c r="HFD21" s="374"/>
      <c r="HFE21" s="375"/>
      <c r="HFF21" s="376"/>
      <c r="HFG21" s="377"/>
      <c r="HFH21" s="374"/>
      <c r="HFI21" s="375"/>
      <c r="HFJ21" s="376"/>
      <c r="HFK21" s="377"/>
      <c r="HFL21" s="374"/>
      <c r="HFM21" s="375"/>
      <c r="HFN21" s="376"/>
      <c r="HFO21" s="377"/>
      <c r="HFP21" s="374"/>
      <c r="HFQ21" s="375"/>
      <c r="HFR21" s="376"/>
      <c r="HFS21" s="377"/>
      <c r="HFT21" s="374"/>
      <c r="HFU21" s="375"/>
      <c r="HFV21" s="376"/>
      <c r="HFW21" s="377"/>
      <c r="HFX21" s="374"/>
      <c r="HFY21" s="375"/>
      <c r="HFZ21" s="376"/>
      <c r="HGA21" s="377"/>
      <c r="HGB21" s="374"/>
      <c r="HGC21" s="375"/>
      <c r="HGD21" s="376"/>
      <c r="HGE21" s="377"/>
      <c r="HGF21" s="374"/>
      <c r="HGG21" s="375"/>
      <c r="HGH21" s="376"/>
      <c r="HGI21" s="377"/>
      <c r="HGJ21" s="374"/>
      <c r="HGK21" s="375"/>
      <c r="HGL21" s="376"/>
      <c r="HGM21" s="377"/>
      <c r="HGN21" s="374"/>
      <c r="HGO21" s="375"/>
      <c r="HGP21" s="376"/>
      <c r="HGQ21" s="377"/>
      <c r="HGR21" s="374"/>
      <c r="HGS21" s="375"/>
      <c r="HGT21" s="376"/>
      <c r="HGU21" s="377"/>
      <c r="HGV21" s="374"/>
      <c r="HGW21" s="375"/>
      <c r="HGX21" s="376"/>
      <c r="HGY21" s="377"/>
      <c r="HGZ21" s="374"/>
      <c r="HHA21" s="375"/>
      <c r="HHB21" s="376"/>
      <c r="HHC21" s="377"/>
      <c r="HHD21" s="374"/>
      <c r="HHE21" s="375"/>
      <c r="HHF21" s="376"/>
      <c r="HHG21" s="377"/>
      <c r="HHH21" s="374"/>
      <c r="HHI21" s="375"/>
      <c r="HHJ21" s="376"/>
      <c r="HHK21" s="377"/>
      <c r="HHL21" s="374"/>
      <c r="HHM21" s="375"/>
      <c r="HHN21" s="376"/>
      <c r="HHO21" s="377"/>
      <c r="HHP21" s="374"/>
      <c r="HHQ21" s="375"/>
      <c r="HHR21" s="376"/>
      <c r="HHS21" s="377"/>
      <c r="HHT21" s="374"/>
      <c r="HHU21" s="375"/>
      <c r="HHV21" s="376"/>
      <c r="HHW21" s="377"/>
      <c r="HHX21" s="374"/>
      <c r="HHY21" s="375"/>
      <c r="HHZ21" s="376"/>
      <c r="HIA21" s="377"/>
      <c r="HIB21" s="374"/>
      <c r="HIC21" s="375"/>
      <c r="HID21" s="376"/>
      <c r="HIE21" s="377"/>
      <c r="HIF21" s="374"/>
      <c r="HIG21" s="375"/>
      <c r="HIH21" s="376"/>
      <c r="HII21" s="377"/>
      <c r="HIJ21" s="374"/>
      <c r="HIK21" s="375"/>
      <c r="HIL21" s="376"/>
      <c r="HIM21" s="377"/>
      <c r="HIN21" s="374"/>
      <c r="HIO21" s="375"/>
      <c r="HIP21" s="376"/>
      <c r="HIQ21" s="377"/>
      <c r="HIR21" s="374"/>
      <c r="HIS21" s="375"/>
      <c r="HIT21" s="376"/>
      <c r="HIU21" s="377"/>
      <c r="HIV21" s="374"/>
      <c r="HIW21" s="375"/>
      <c r="HIX21" s="376"/>
      <c r="HIY21" s="377"/>
      <c r="HIZ21" s="374"/>
      <c r="HJA21" s="375"/>
      <c r="HJB21" s="376"/>
      <c r="HJC21" s="377"/>
      <c r="HJD21" s="374"/>
      <c r="HJE21" s="375"/>
      <c r="HJF21" s="376"/>
      <c r="HJG21" s="377"/>
      <c r="HJH21" s="374"/>
      <c r="HJI21" s="375"/>
      <c r="HJJ21" s="376"/>
      <c r="HJK21" s="377"/>
      <c r="HJL21" s="374"/>
      <c r="HJM21" s="375"/>
      <c r="HJN21" s="376"/>
      <c r="HJO21" s="377"/>
      <c r="HJP21" s="374"/>
      <c r="HJQ21" s="375"/>
      <c r="HJR21" s="376"/>
      <c r="HJS21" s="377"/>
      <c r="HJT21" s="374"/>
      <c r="HJU21" s="375"/>
      <c r="HJV21" s="376"/>
      <c r="HJW21" s="377"/>
      <c r="HJX21" s="374"/>
      <c r="HJY21" s="375"/>
      <c r="HJZ21" s="376"/>
      <c r="HKA21" s="377"/>
      <c r="HKB21" s="374"/>
      <c r="HKC21" s="375"/>
      <c r="HKD21" s="376"/>
      <c r="HKE21" s="377"/>
      <c r="HKF21" s="374"/>
      <c r="HKG21" s="375"/>
      <c r="HKH21" s="376"/>
      <c r="HKI21" s="377"/>
      <c r="HKJ21" s="374"/>
      <c r="HKK21" s="375"/>
      <c r="HKL21" s="376"/>
      <c r="HKM21" s="377"/>
      <c r="HKN21" s="374"/>
      <c r="HKO21" s="375"/>
      <c r="HKP21" s="376"/>
      <c r="HKQ21" s="377"/>
      <c r="HKR21" s="374"/>
      <c r="HKS21" s="375"/>
      <c r="HKT21" s="376"/>
      <c r="HKU21" s="377"/>
      <c r="HKV21" s="374"/>
      <c r="HKW21" s="375"/>
      <c r="HKX21" s="376"/>
      <c r="HKY21" s="377"/>
      <c r="HKZ21" s="374"/>
      <c r="HLA21" s="375"/>
      <c r="HLB21" s="376"/>
      <c r="HLC21" s="377"/>
      <c r="HLD21" s="374"/>
      <c r="HLE21" s="375"/>
      <c r="HLF21" s="376"/>
      <c r="HLG21" s="377"/>
      <c r="HLH21" s="374"/>
      <c r="HLI21" s="375"/>
      <c r="HLJ21" s="376"/>
      <c r="HLK21" s="377"/>
      <c r="HLL21" s="374"/>
      <c r="HLM21" s="375"/>
      <c r="HLN21" s="376"/>
      <c r="HLO21" s="377"/>
      <c r="HLP21" s="374"/>
      <c r="HLQ21" s="375"/>
      <c r="HLR21" s="376"/>
      <c r="HLS21" s="377"/>
      <c r="HLT21" s="374"/>
      <c r="HLU21" s="375"/>
      <c r="HLV21" s="376"/>
      <c r="HLW21" s="377"/>
      <c r="HLX21" s="374"/>
      <c r="HLY21" s="375"/>
      <c r="HLZ21" s="376"/>
      <c r="HMA21" s="377"/>
      <c r="HMB21" s="374"/>
      <c r="HMC21" s="375"/>
      <c r="HMD21" s="376"/>
      <c r="HME21" s="377"/>
      <c r="HMF21" s="374"/>
      <c r="HMG21" s="375"/>
      <c r="HMH21" s="376"/>
      <c r="HMI21" s="377"/>
      <c r="HMJ21" s="374"/>
      <c r="HMK21" s="375"/>
      <c r="HML21" s="376"/>
      <c r="HMM21" s="377"/>
      <c r="HMN21" s="374"/>
      <c r="HMO21" s="375"/>
      <c r="HMP21" s="376"/>
      <c r="HMQ21" s="377"/>
      <c r="HMR21" s="374"/>
      <c r="HMS21" s="375"/>
      <c r="HMT21" s="376"/>
      <c r="HMU21" s="377"/>
      <c r="HMV21" s="374"/>
      <c r="HMW21" s="375"/>
      <c r="HMX21" s="376"/>
      <c r="HMY21" s="377"/>
      <c r="HMZ21" s="374"/>
      <c r="HNA21" s="375"/>
      <c r="HNB21" s="376"/>
      <c r="HNC21" s="377"/>
      <c r="HND21" s="374"/>
      <c r="HNE21" s="375"/>
      <c r="HNF21" s="376"/>
      <c r="HNG21" s="377"/>
      <c r="HNH21" s="374"/>
      <c r="HNI21" s="375"/>
      <c r="HNJ21" s="376"/>
      <c r="HNK21" s="377"/>
      <c r="HNL21" s="374"/>
      <c r="HNM21" s="375"/>
      <c r="HNN21" s="376"/>
      <c r="HNO21" s="377"/>
      <c r="HNP21" s="374"/>
      <c r="HNQ21" s="375"/>
      <c r="HNR21" s="376"/>
      <c r="HNS21" s="377"/>
      <c r="HNT21" s="374"/>
      <c r="HNU21" s="375"/>
      <c r="HNV21" s="376"/>
      <c r="HNW21" s="377"/>
      <c r="HNX21" s="374"/>
      <c r="HNY21" s="375"/>
      <c r="HNZ21" s="376"/>
      <c r="HOA21" s="377"/>
      <c r="HOB21" s="374"/>
      <c r="HOC21" s="375"/>
      <c r="HOD21" s="376"/>
      <c r="HOE21" s="377"/>
      <c r="HOF21" s="374"/>
      <c r="HOG21" s="375"/>
      <c r="HOH21" s="376"/>
      <c r="HOI21" s="377"/>
      <c r="HOJ21" s="374"/>
      <c r="HOK21" s="375"/>
      <c r="HOL21" s="376"/>
      <c r="HOM21" s="377"/>
      <c r="HON21" s="374"/>
      <c r="HOO21" s="375"/>
      <c r="HOP21" s="376"/>
      <c r="HOQ21" s="377"/>
      <c r="HOR21" s="374"/>
      <c r="HOS21" s="375"/>
      <c r="HOT21" s="376"/>
      <c r="HOU21" s="377"/>
      <c r="HOV21" s="374"/>
      <c r="HOW21" s="375"/>
      <c r="HOX21" s="376"/>
      <c r="HOY21" s="377"/>
      <c r="HOZ21" s="374"/>
      <c r="HPA21" s="375"/>
      <c r="HPB21" s="376"/>
      <c r="HPC21" s="377"/>
      <c r="HPD21" s="374"/>
      <c r="HPE21" s="375"/>
      <c r="HPF21" s="376"/>
      <c r="HPG21" s="377"/>
      <c r="HPH21" s="374"/>
      <c r="HPI21" s="375"/>
      <c r="HPJ21" s="376"/>
      <c r="HPK21" s="377"/>
      <c r="HPL21" s="374"/>
      <c r="HPM21" s="375"/>
      <c r="HPN21" s="376"/>
      <c r="HPO21" s="377"/>
      <c r="HPP21" s="374"/>
      <c r="HPQ21" s="375"/>
      <c r="HPR21" s="376"/>
      <c r="HPS21" s="377"/>
      <c r="HPT21" s="374"/>
      <c r="HPU21" s="375"/>
      <c r="HPV21" s="376"/>
      <c r="HPW21" s="377"/>
      <c r="HPX21" s="374"/>
      <c r="HPY21" s="375"/>
      <c r="HPZ21" s="376"/>
      <c r="HQA21" s="377"/>
      <c r="HQB21" s="374"/>
      <c r="HQC21" s="375"/>
      <c r="HQD21" s="376"/>
      <c r="HQE21" s="377"/>
      <c r="HQF21" s="374"/>
      <c r="HQG21" s="375"/>
      <c r="HQH21" s="376"/>
      <c r="HQI21" s="377"/>
      <c r="HQJ21" s="374"/>
      <c r="HQK21" s="375"/>
      <c r="HQL21" s="376"/>
      <c r="HQM21" s="377"/>
      <c r="HQN21" s="374"/>
      <c r="HQO21" s="375"/>
      <c r="HQP21" s="376"/>
      <c r="HQQ21" s="377"/>
      <c r="HQR21" s="374"/>
      <c r="HQS21" s="375"/>
      <c r="HQT21" s="376"/>
      <c r="HQU21" s="377"/>
      <c r="HQV21" s="374"/>
      <c r="HQW21" s="375"/>
      <c r="HQX21" s="376"/>
      <c r="HQY21" s="377"/>
      <c r="HQZ21" s="374"/>
      <c r="HRA21" s="375"/>
      <c r="HRB21" s="376"/>
      <c r="HRC21" s="377"/>
      <c r="HRD21" s="374"/>
      <c r="HRE21" s="375"/>
      <c r="HRF21" s="376"/>
      <c r="HRG21" s="377"/>
      <c r="HRH21" s="374"/>
      <c r="HRI21" s="375"/>
      <c r="HRJ21" s="376"/>
      <c r="HRK21" s="377"/>
      <c r="HRL21" s="374"/>
      <c r="HRM21" s="375"/>
      <c r="HRN21" s="376"/>
      <c r="HRO21" s="377"/>
      <c r="HRP21" s="374"/>
      <c r="HRQ21" s="375"/>
      <c r="HRR21" s="376"/>
      <c r="HRS21" s="377"/>
      <c r="HRT21" s="374"/>
      <c r="HRU21" s="375"/>
      <c r="HRV21" s="376"/>
      <c r="HRW21" s="377"/>
      <c r="HRX21" s="374"/>
      <c r="HRY21" s="375"/>
      <c r="HRZ21" s="376"/>
      <c r="HSA21" s="377"/>
      <c r="HSB21" s="374"/>
      <c r="HSC21" s="375"/>
      <c r="HSD21" s="376"/>
      <c r="HSE21" s="377"/>
      <c r="HSF21" s="374"/>
      <c r="HSG21" s="375"/>
      <c r="HSH21" s="376"/>
      <c r="HSI21" s="377"/>
      <c r="HSJ21" s="374"/>
      <c r="HSK21" s="375"/>
      <c r="HSL21" s="376"/>
      <c r="HSM21" s="377"/>
      <c r="HSN21" s="374"/>
      <c r="HSO21" s="375"/>
      <c r="HSP21" s="376"/>
      <c r="HSQ21" s="377"/>
      <c r="HSR21" s="374"/>
      <c r="HSS21" s="375"/>
      <c r="HST21" s="376"/>
      <c r="HSU21" s="377"/>
      <c r="HSV21" s="374"/>
      <c r="HSW21" s="375"/>
      <c r="HSX21" s="376"/>
      <c r="HSY21" s="377"/>
      <c r="HSZ21" s="374"/>
      <c r="HTA21" s="375"/>
      <c r="HTB21" s="376"/>
      <c r="HTC21" s="377"/>
      <c r="HTD21" s="374"/>
      <c r="HTE21" s="375"/>
      <c r="HTF21" s="376"/>
      <c r="HTG21" s="377"/>
      <c r="HTH21" s="374"/>
      <c r="HTI21" s="375"/>
      <c r="HTJ21" s="376"/>
      <c r="HTK21" s="377"/>
      <c r="HTL21" s="374"/>
      <c r="HTM21" s="375"/>
      <c r="HTN21" s="376"/>
      <c r="HTO21" s="377"/>
      <c r="HTP21" s="374"/>
      <c r="HTQ21" s="375"/>
      <c r="HTR21" s="376"/>
      <c r="HTS21" s="377"/>
      <c r="HTT21" s="374"/>
      <c r="HTU21" s="375"/>
      <c r="HTV21" s="376"/>
      <c r="HTW21" s="377"/>
      <c r="HTX21" s="374"/>
      <c r="HTY21" s="375"/>
      <c r="HTZ21" s="376"/>
      <c r="HUA21" s="377"/>
      <c r="HUB21" s="374"/>
      <c r="HUC21" s="375"/>
      <c r="HUD21" s="376"/>
      <c r="HUE21" s="377"/>
      <c r="HUF21" s="374"/>
      <c r="HUG21" s="375"/>
      <c r="HUH21" s="376"/>
      <c r="HUI21" s="377"/>
      <c r="HUJ21" s="374"/>
      <c r="HUK21" s="375"/>
      <c r="HUL21" s="376"/>
      <c r="HUM21" s="377"/>
      <c r="HUN21" s="374"/>
      <c r="HUO21" s="375"/>
      <c r="HUP21" s="376"/>
      <c r="HUQ21" s="377"/>
      <c r="HUR21" s="374"/>
      <c r="HUS21" s="375"/>
      <c r="HUT21" s="376"/>
      <c r="HUU21" s="377"/>
      <c r="HUV21" s="374"/>
      <c r="HUW21" s="375"/>
      <c r="HUX21" s="376"/>
      <c r="HUY21" s="377"/>
      <c r="HUZ21" s="374"/>
      <c r="HVA21" s="375"/>
      <c r="HVB21" s="376"/>
      <c r="HVC21" s="377"/>
      <c r="HVD21" s="374"/>
      <c r="HVE21" s="375"/>
      <c r="HVF21" s="376"/>
      <c r="HVG21" s="377"/>
      <c r="HVH21" s="374"/>
      <c r="HVI21" s="375"/>
      <c r="HVJ21" s="376"/>
      <c r="HVK21" s="377"/>
      <c r="HVL21" s="374"/>
      <c r="HVM21" s="375"/>
      <c r="HVN21" s="376"/>
      <c r="HVO21" s="377"/>
      <c r="HVP21" s="374"/>
      <c r="HVQ21" s="375"/>
      <c r="HVR21" s="376"/>
      <c r="HVS21" s="377"/>
      <c r="HVT21" s="374"/>
      <c r="HVU21" s="375"/>
      <c r="HVV21" s="376"/>
      <c r="HVW21" s="377"/>
      <c r="HVX21" s="374"/>
      <c r="HVY21" s="375"/>
      <c r="HVZ21" s="376"/>
      <c r="HWA21" s="377"/>
      <c r="HWB21" s="374"/>
      <c r="HWC21" s="375"/>
      <c r="HWD21" s="376"/>
      <c r="HWE21" s="377"/>
      <c r="HWF21" s="374"/>
      <c r="HWG21" s="375"/>
      <c r="HWH21" s="376"/>
      <c r="HWI21" s="377"/>
      <c r="HWJ21" s="374"/>
      <c r="HWK21" s="375"/>
      <c r="HWL21" s="376"/>
      <c r="HWM21" s="377"/>
      <c r="HWN21" s="374"/>
      <c r="HWO21" s="375"/>
      <c r="HWP21" s="376"/>
      <c r="HWQ21" s="377"/>
      <c r="HWR21" s="374"/>
      <c r="HWS21" s="375"/>
      <c r="HWT21" s="376"/>
      <c r="HWU21" s="377"/>
      <c r="HWV21" s="374"/>
      <c r="HWW21" s="375"/>
      <c r="HWX21" s="376"/>
      <c r="HWY21" s="377"/>
      <c r="HWZ21" s="374"/>
      <c r="HXA21" s="375"/>
      <c r="HXB21" s="376"/>
      <c r="HXC21" s="377"/>
      <c r="HXD21" s="374"/>
      <c r="HXE21" s="375"/>
      <c r="HXF21" s="376"/>
      <c r="HXG21" s="377"/>
      <c r="HXH21" s="374"/>
      <c r="HXI21" s="375"/>
      <c r="HXJ21" s="376"/>
      <c r="HXK21" s="377"/>
      <c r="HXL21" s="374"/>
      <c r="HXM21" s="375"/>
      <c r="HXN21" s="376"/>
      <c r="HXO21" s="377"/>
      <c r="HXP21" s="374"/>
      <c r="HXQ21" s="375"/>
      <c r="HXR21" s="376"/>
      <c r="HXS21" s="377"/>
      <c r="HXT21" s="374"/>
      <c r="HXU21" s="375"/>
      <c r="HXV21" s="376"/>
      <c r="HXW21" s="377"/>
      <c r="HXX21" s="374"/>
      <c r="HXY21" s="375"/>
      <c r="HXZ21" s="376"/>
      <c r="HYA21" s="377"/>
      <c r="HYB21" s="374"/>
      <c r="HYC21" s="375"/>
      <c r="HYD21" s="376"/>
      <c r="HYE21" s="377"/>
      <c r="HYF21" s="374"/>
      <c r="HYG21" s="375"/>
      <c r="HYH21" s="376"/>
      <c r="HYI21" s="377"/>
      <c r="HYJ21" s="374"/>
      <c r="HYK21" s="375"/>
      <c r="HYL21" s="376"/>
      <c r="HYM21" s="377"/>
      <c r="HYN21" s="374"/>
      <c r="HYO21" s="375"/>
      <c r="HYP21" s="376"/>
      <c r="HYQ21" s="377"/>
      <c r="HYR21" s="374"/>
      <c r="HYS21" s="375"/>
      <c r="HYT21" s="376"/>
      <c r="HYU21" s="377"/>
      <c r="HYV21" s="374"/>
      <c r="HYW21" s="375"/>
      <c r="HYX21" s="376"/>
      <c r="HYY21" s="377"/>
      <c r="HYZ21" s="374"/>
      <c r="HZA21" s="375"/>
      <c r="HZB21" s="376"/>
      <c r="HZC21" s="377"/>
      <c r="HZD21" s="374"/>
      <c r="HZE21" s="375"/>
      <c r="HZF21" s="376"/>
      <c r="HZG21" s="377"/>
      <c r="HZH21" s="374"/>
      <c r="HZI21" s="375"/>
      <c r="HZJ21" s="376"/>
      <c r="HZK21" s="377"/>
      <c r="HZL21" s="374"/>
      <c r="HZM21" s="375"/>
      <c r="HZN21" s="376"/>
      <c r="HZO21" s="377"/>
      <c r="HZP21" s="374"/>
      <c r="HZQ21" s="375"/>
      <c r="HZR21" s="376"/>
      <c r="HZS21" s="377"/>
      <c r="HZT21" s="374"/>
      <c r="HZU21" s="375"/>
      <c r="HZV21" s="376"/>
      <c r="HZW21" s="377"/>
      <c r="HZX21" s="374"/>
      <c r="HZY21" s="375"/>
      <c r="HZZ21" s="376"/>
      <c r="IAA21" s="377"/>
      <c r="IAB21" s="374"/>
      <c r="IAC21" s="375"/>
      <c r="IAD21" s="376"/>
      <c r="IAE21" s="377"/>
      <c r="IAF21" s="374"/>
      <c r="IAG21" s="375"/>
      <c r="IAH21" s="376"/>
      <c r="IAI21" s="377"/>
      <c r="IAJ21" s="374"/>
      <c r="IAK21" s="375"/>
      <c r="IAL21" s="376"/>
      <c r="IAM21" s="377"/>
      <c r="IAN21" s="374"/>
      <c r="IAO21" s="375"/>
      <c r="IAP21" s="376"/>
      <c r="IAQ21" s="377"/>
      <c r="IAR21" s="374"/>
      <c r="IAS21" s="375"/>
      <c r="IAT21" s="376"/>
      <c r="IAU21" s="377"/>
      <c r="IAV21" s="374"/>
      <c r="IAW21" s="375"/>
      <c r="IAX21" s="376"/>
      <c r="IAY21" s="377"/>
      <c r="IAZ21" s="374"/>
      <c r="IBA21" s="375"/>
      <c r="IBB21" s="376"/>
      <c r="IBC21" s="377"/>
      <c r="IBD21" s="374"/>
      <c r="IBE21" s="375"/>
      <c r="IBF21" s="376"/>
      <c r="IBG21" s="377"/>
      <c r="IBH21" s="374"/>
      <c r="IBI21" s="375"/>
      <c r="IBJ21" s="376"/>
      <c r="IBK21" s="377"/>
      <c r="IBL21" s="374"/>
      <c r="IBM21" s="375"/>
      <c r="IBN21" s="376"/>
      <c r="IBO21" s="377"/>
      <c r="IBP21" s="374"/>
      <c r="IBQ21" s="375"/>
      <c r="IBR21" s="376"/>
      <c r="IBS21" s="377"/>
      <c r="IBT21" s="374"/>
      <c r="IBU21" s="375"/>
      <c r="IBV21" s="376"/>
      <c r="IBW21" s="377"/>
      <c r="IBX21" s="374"/>
      <c r="IBY21" s="375"/>
      <c r="IBZ21" s="376"/>
      <c r="ICA21" s="377"/>
      <c r="ICB21" s="374"/>
      <c r="ICC21" s="375"/>
      <c r="ICD21" s="376"/>
      <c r="ICE21" s="377"/>
      <c r="ICF21" s="374"/>
      <c r="ICG21" s="375"/>
      <c r="ICH21" s="376"/>
      <c r="ICI21" s="377"/>
      <c r="ICJ21" s="374"/>
      <c r="ICK21" s="375"/>
      <c r="ICL21" s="376"/>
      <c r="ICM21" s="377"/>
      <c r="ICN21" s="374"/>
      <c r="ICO21" s="375"/>
      <c r="ICP21" s="376"/>
      <c r="ICQ21" s="377"/>
      <c r="ICR21" s="374"/>
      <c r="ICS21" s="375"/>
      <c r="ICT21" s="376"/>
      <c r="ICU21" s="377"/>
      <c r="ICV21" s="374"/>
      <c r="ICW21" s="375"/>
      <c r="ICX21" s="376"/>
      <c r="ICY21" s="377"/>
      <c r="ICZ21" s="374"/>
      <c r="IDA21" s="375"/>
      <c r="IDB21" s="376"/>
      <c r="IDC21" s="377"/>
      <c r="IDD21" s="374"/>
      <c r="IDE21" s="375"/>
      <c r="IDF21" s="376"/>
      <c r="IDG21" s="377"/>
      <c r="IDH21" s="374"/>
      <c r="IDI21" s="375"/>
      <c r="IDJ21" s="376"/>
      <c r="IDK21" s="377"/>
      <c r="IDL21" s="374"/>
      <c r="IDM21" s="375"/>
      <c r="IDN21" s="376"/>
      <c r="IDO21" s="377"/>
      <c r="IDP21" s="374"/>
      <c r="IDQ21" s="375"/>
      <c r="IDR21" s="376"/>
      <c r="IDS21" s="377"/>
      <c r="IDT21" s="374"/>
      <c r="IDU21" s="375"/>
      <c r="IDV21" s="376"/>
      <c r="IDW21" s="377"/>
      <c r="IDX21" s="374"/>
      <c r="IDY21" s="375"/>
      <c r="IDZ21" s="376"/>
      <c r="IEA21" s="377"/>
      <c r="IEB21" s="374"/>
      <c r="IEC21" s="375"/>
      <c r="IED21" s="376"/>
      <c r="IEE21" s="377"/>
      <c r="IEF21" s="374"/>
      <c r="IEG21" s="375"/>
      <c r="IEH21" s="376"/>
      <c r="IEI21" s="377"/>
      <c r="IEJ21" s="374"/>
      <c r="IEK21" s="375"/>
      <c r="IEL21" s="376"/>
      <c r="IEM21" s="377"/>
      <c r="IEN21" s="374"/>
      <c r="IEO21" s="375"/>
      <c r="IEP21" s="376"/>
      <c r="IEQ21" s="377"/>
      <c r="IER21" s="374"/>
      <c r="IES21" s="375"/>
      <c r="IET21" s="376"/>
      <c r="IEU21" s="377"/>
      <c r="IEV21" s="374"/>
      <c r="IEW21" s="375"/>
      <c r="IEX21" s="376"/>
      <c r="IEY21" s="377"/>
      <c r="IEZ21" s="374"/>
      <c r="IFA21" s="375"/>
      <c r="IFB21" s="376"/>
      <c r="IFC21" s="377"/>
      <c r="IFD21" s="374"/>
      <c r="IFE21" s="375"/>
      <c r="IFF21" s="376"/>
      <c r="IFG21" s="377"/>
      <c r="IFH21" s="374"/>
      <c r="IFI21" s="375"/>
      <c r="IFJ21" s="376"/>
      <c r="IFK21" s="377"/>
      <c r="IFL21" s="374"/>
      <c r="IFM21" s="375"/>
      <c r="IFN21" s="376"/>
      <c r="IFO21" s="377"/>
      <c r="IFP21" s="374"/>
      <c r="IFQ21" s="375"/>
      <c r="IFR21" s="376"/>
      <c r="IFS21" s="377"/>
      <c r="IFT21" s="374"/>
      <c r="IFU21" s="375"/>
      <c r="IFV21" s="376"/>
      <c r="IFW21" s="377"/>
      <c r="IFX21" s="374"/>
      <c r="IFY21" s="375"/>
      <c r="IFZ21" s="376"/>
      <c r="IGA21" s="377"/>
      <c r="IGB21" s="374"/>
      <c r="IGC21" s="375"/>
      <c r="IGD21" s="376"/>
      <c r="IGE21" s="377"/>
      <c r="IGF21" s="374"/>
      <c r="IGG21" s="375"/>
      <c r="IGH21" s="376"/>
      <c r="IGI21" s="377"/>
      <c r="IGJ21" s="374"/>
      <c r="IGK21" s="375"/>
      <c r="IGL21" s="376"/>
      <c r="IGM21" s="377"/>
      <c r="IGN21" s="374"/>
      <c r="IGO21" s="375"/>
      <c r="IGP21" s="376"/>
      <c r="IGQ21" s="377"/>
      <c r="IGR21" s="374"/>
      <c r="IGS21" s="375"/>
      <c r="IGT21" s="376"/>
      <c r="IGU21" s="377"/>
      <c r="IGV21" s="374"/>
      <c r="IGW21" s="375"/>
      <c r="IGX21" s="376"/>
      <c r="IGY21" s="377"/>
      <c r="IGZ21" s="374"/>
      <c r="IHA21" s="375"/>
      <c r="IHB21" s="376"/>
      <c r="IHC21" s="377"/>
      <c r="IHD21" s="374"/>
      <c r="IHE21" s="375"/>
      <c r="IHF21" s="376"/>
      <c r="IHG21" s="377"/>
      <c r="IHH21" s="374"/>
      <c r="IHI21" s="375"/>
      <c r="IHJ21" s="376"/>
      <c r="IHK21" s="377"/>
      <c r="IHL21" s="374"/>
      <c r="IHM21" s="375"/>
      <c r="IHN21" s="376"/>
      <c r="IHO21" s="377"/>
      <c r="IHP21" s="374"/>
      <c r="IHQ21" s="375"/>
      <c r="IHR21" s="376"/>
      <c r="IHS21" s="377"/>
      <c r="IHT21" s="374"/>
      <c r="IHU21" s="375"/>
      <c r="IHV21" s="376"/>
      <c r="IHW21" s="377"/>
      <c r="IHX21" s="374"/>
      <c r="IHY21" s="375"/>
      <c r="IHZ21" s="376"/>
      <c r="IIA21" s="377"/>
      <c r="IIB21" s="374"/>
      <c r="IIC21" s="375"/>
      <c r="IID21" s="376"/>
      <c r="IIE21" s="377"/>
      <c r="IIF21" s="374"/>
      <c r="IIG21" s="375"/>
      <c r="IIH21" s="376"/>
      <c r="III21" s="377"/>
      <c r="IIJ21" s="374"/>
      <c r="IIK21" s="375"/>
      <c r="IIL21" s="376"/>
      <c r="IIM21" s="377"/>
      <c r="IIN21" s="374"/>
      <c r="IIO21" s="375"/>
      <c r="IIP21" s="376"/>
      <c r="IIQ21" s="377"/>
      <c r="IIR21" s="374"/>
      <c r="IIS21" s="375"/>
      <c r="IIT21" s="376"/>
      <c r="IIU21" s="377"/>
      <c r="IIV21" s="374"/>
      <c r="IIW21" s="375"/>
      <c r="IIX21" s="376"/>
      <c r="IIY21" s="377"/>
      <c r="IIZ21" s="374"/>
      <c r="IJA21" s="375"/>
      <c r="IJB21" s="376"/>
      <c r="IJC21" s="377"/>
      <c r="IJD21" s="374"/>
      <c r="IJE21" s="375"/>
      <c r="IJF21" s="376"/>
      <c r="IJG21" s="377"/>
      <c r="IJH21" s="374"/>
      <c r="IJI21" s="375"/>
      <c r="IJJ21" s="376"/>
      <c r="IJK21" s="377"/>
      <c r="IJL21" s="374"/>
      <c r="IJM21" s="375"/>
      <c r="IJN21" s="376"/>
      <c r="IJO21" s="377"/>
      <c r="IJP21" s="374"/>
      <c r="IJQ21" s="375"/>
      <c r="IJR21" s="376"/>
      <c r="IJS21" s="377"/>
      <c r="IJT21" s="374"/>
      <c r="IJU21" s="375"/>
      <c r="IJV21" s="376"/>
      <c r="IJW21" s="377"/>
      <c r="IJX21" s="374"/>
      <c r="IJY21" s="375"/>
      <c r="IJZ21" s="376"/>
      <c r="IKA21" s="377"/>
      <c r="IKB21" s="374"/>
      <c r="IKC21" s="375"/>
      <c r="IKD21" s="376"/>
      <c r="IKE21" s="377"/>
      <c r="IKF21" s="374"/>
      <c r="IKG21" s="375"/>
      <c r="IKH21" s="376"/>
      <c r="IKI21" s="377"/>
      <c r="IKJ21" s="374"/>
      <c r="IKK21" s="375"/>
      <c r="IKL21" s="376"/>
      <c r="IKM21" s="377"/>
      <c r="IKN21" s="374"/>
      <c r="IKO21" s="375"/>
      <c r="IKP21" s="376"/>
      <c r="IKQ21" s="377"/>
      <c r="IKR21" s="374"/>
      <c r="IKS21" s="375"/>
      <c r="IKT21" s="376"/>
      <c r="IKU21" s="377"/>
      <c r="IKV21" s="374"/>
      <c r="IKW21" s="375"/>
      <c r="IKX21" s="376"/>
      <c r="IKY21" s="377"/>
      <c r="IKZ21" s="374"/>
      <c r="ILA21" s="375"/>
      <c r="ILB21" s="376"/>
      <c r="ILC21" s="377"/>
      <c r="ILD21" s="374"/>
      <c r="ILE21" s="375"/>
      <c r="ILF21" s="376"/>
      <c r="ILG21" s="377"/>
      <c r="ILH21" s="374"/>
      <c r="ILI21" s="375"/>
      <c r="ILJ21" s="376"/>
      <c r="ILK21" s="377"/>
      <c r="ILL21" s="374"/>
      <c r="ILM21" s="375"/>
      <c r="ILN21" s="376"/>
      <c r="ILO21" s="377"/>
      <c r="ILP21" s="374"/>
      <c r="ILQ21" s="375"/>
      <c r="ILR21" s="376"/>
      <c r="ILS21" s="377"/>
      <c r="ILT21" s="374"/>
      <c r="ILU21" s="375"/>
      <c r="ILV21" s="376"/>
      <c r="ILW21" s="377"/>
      <c r="ILX21" s="374"/>
      <c r="ILY21" s="375"/>
      <c r="ILZ21" s="376"/>
      <c r="IMA21" s="377"/>
      <c r="IMB21" s="374"/>
      <c r="IMC21" s="375"/>
      <c r="IMD21" s="376"/>
      <c r="IME21" s="377"/>
      <c r="IMF21" s="374"/>
      <c r="IMG21" s="375"/>
      <c r="IMH21" s="376"/>
      <c r="IMI21" s="377"/>
      <c r="IMJ21" s="374"/>
      <c r="IMK21" s="375"/>
      <c r="IML21" s="376"/>
      <c r="IMM21" s="377"/>
      <c r="IMN21" s="374"/>
      <c r="IMO21" s="375"/>
      <c r="IMP21" s="376"/>
      <c r="IMQ21" s="377"/>
      <c r="IMR21" s="374"/>
      <c r="IMS21" s="375"/>
      <c r="IMT21" s="376"/>
      <c r="IMU21" s="377"/>
      <c r="IMV21" s="374"/>
      <c r="IMW21" s="375"/>
      <c r="IMX21" s="376"/>
      <c r="IMY21" s="377"/>
      <c r="IMZ21" s="374"/>
      <c r="INA21" s="375"/>
      <c r="INB21" s="376"/>
      <c r="INC21" s="377"/>
      <c r="IND21" s="374"/>
      <c r="INE21" s="375"/>
      <c r="INF21" s="376"/>
      <c r="ING21" s="377"/>
      <c r="INH21" s="374"/>
      <c r="INI21" s="375"/>
      <c r="INJ21" s="376"/>
      <c r="INK21" s="377"/>
      <c r="INL21" s="374"/>
      <c r="INM21" s="375"/>
      <c r="INN21" s="376"/>
      <c r="INO21" s="377"/>
      <c r="INP21" s="374"/>
      <c r="INQ21" s="375"/>
      <c r="INR21" s="376"/>
      <c r="INS21" s="377"/>
      <c r="INT21" s="374"/>
      <c r="INU21" s="375"/>
      <c r="INV21" s="376"/>
      <c r="INW21" s="377"/>
      <c r="INX21" s="374"/>
      <c r="INY21" s="375"/>
      <c r="INZ21" s="376"/>
      <c r="IOA21" s="377"/>
      <c r="IOB21" s="374"/>
      <c r="IOC21" s="375"/>
      <c r="IOD21" s="376"/>
      <c r="IOE21" s="377"/>
      <c r="IOF21" s="374"/>
      <c r="IOG21" s="375"/>
      <c r="IOH21" s="376"/>
      <c r="IOI21" s="377"/>
      <c r="IOJ21" s="374"/>
      <c r="IOK21" s="375"/>
      <c r="IOL21" s="376"/>
      <c r="IOM21" s="377"/>
      <c r="ION21" s="374"/>
      <c r="IOO21" s="375"/>
      <c r="IOP21" s="376"/>
      <c r="IOQ21" s="377"/>
      <c r="IOR21" s="374"/>
      <c r="IOS21" s="375"/>
      <c r="IOT21" s="376"/>
      <c r="IOU21" s="377"/>
      <c r="IOV21" s="374"/>
      <c r="IOW21" s="375"/>
      <c r="IOX21" s="376"/>
      <c r="IOY21" s="377"/>
      <c r="IOZ21" s="374"/>
      <c r="IPA21" s="375"/>
      <c r="IPB21" s="376"/>
      <c r="IPC21" s="377"/>
      <c r="IPD21" s="374"/>
      <c r="IPE21" s="375"/>
      <c r="IPF21" s="376"/>
      <c r="IPG21" s="377"/>
      <c r="IPH21" s="374"/>
      <c r="IPI21" s="375"/>
      <c r="IPJ21" s="376"/>
      <c r="IPK21" s="377"/>
      <c r="IPL21" s="374"/>
      <c r="IPM21" s="375"/>
      <c r="IPN21" s="376"/>
      <c r="IPO21" s="377"/>
      <c r="IPP21" s="374"/>
      <c r="IPQ21" s="375"/>
      <c r="IPR21" s="376"/>
      <c r="IPS21" s="377"/>
      <c r="IPT21" s="374"/>
      <c r="IPU21" s="375"/>
      <c r="IPV21" s="376"/>
      <c r="IPW21" s="377"/>
      <c r="IPX21" s="374"/>
      <c r="IPY21" s="375"/>
      <c r="IPZ21" s="376"/>
      <c r="IQA21" s="377"/>
      <c r="IQB21" s="374"/>
      <c r="IQC21" s="375"/>
      <c r="IQD21" s="376"/>
      <c r="IQE21" s="377"/>
      <c r="IQF21" s="374"/>
      <c r="IQG21" s="375"/>
      <c r="IQH21" s="376"/>
      <c r="IQI21" s="377"/>
      <c r="IQJ21" s="374"/>
      <c r="IQK21" s="375"/>
      <c r="IQL21" s="376"/>
      <c r="IQM21" s="377"/>
      <c r="IQN21" s="374"/>
      <c r="IQO21" s="375"/>
      <c r="IQP21" s="376"/>
      <c r="IQQ21" s="377"/>
      <c r="IQR21" s="374"/>
      <c r="IQS21" s="375"/>
      <c r="IQT21" s="376"/>
      <c r="IQU21" s="377"/>
      <c r="IQV21" s="374"/>
      <c r="IQW21" s="375"/>
      <c r="IQX21" s="376"/>
      <c r="IQY21" s="377"/>
      <c r="IQZ21" s="374"/>
      <c r="IRA21" s="375"/>
      <c r="IRB21" s="376"/>
      <c r="IRC21" s="377"/>
      <c r="IRD21" s="374"/>
      <c r="IRE21" s="375"/>
      <c r="IRF21" s="376"/>
      <c r="IRG21" s="377"/>
      <c r="IRH21" s="374"/>
      <c r="IRI21" s="375"/>
      <c r="IRJ21" s="376"/>
      <c r="IRK21" s="377"/>
      <c r="IRL21" s="374"/>
      <c r="IRM21" s="375"/>
      <c r="IRN21" s="376"/>
      <c r="IRO21" s="377"/>
      <c r="IRP21" s="374"/>
      <c r="IRQ21" s="375"/>
      <c r="IRR21" s="376"/>
      <c r="IRS21" s="377"/>
      <c r="IRT21" s="374"/>
      <c r="IRU21" s="375"/>
      <c r="IRV21" s="376"/>
      <c r="IRW21" s="377"/>
      <c r="IRX21" s="374"/>
      <c r="IRY21" s="375"/>
      <c r="IRZ21" s="376"/>
      <c r="ISA21" s="377"/>
      <c r="ISB21" s="374"/>
      <c r="ISC21" s="375"/>
      <c r="ISD21" s="376"/>
      <c r="ISE21" s="377"/>
      <c r="ISF21" s="374"/>
      <c r="ISG21" s="375"/>
      <c r="ISH21" s="376"/>
      <c r="ISI21" s="377"/>
      <c r="ISJ21" s="374"/>
      <c r="ISK21" s="375"/>
      <c r="ISL21" s="376"/>
      <c r="ISM21" s="377"/>
      <c r="ISN21" s="374"/>
      <c r="ISO21" s="375"/>
      <c r="ISP21" s="376"/>
      <c r="ISQ21" s="377"/>
      <c r="ISR21" s="374"/>
      <c r="ISS21" s="375"/>
      <c r="IST21" s="376"/>
      <c r="ISU21" s="377"/>
      <c r="ISV21" s="374"/>
      <c r="ISW21" s="375"/>
      <c r="ISX21" s="376"/>
      <c r="ISY21" s="377"/>
      <c r="ISZ21" s="374"/>
      <c r="ITA21" s="375"/>
      <c r="ITB21" s="376"/>
      <c r="ITC21" s="377"/>
      <c r="ITD21" s="374"/>
      <c r="ITE21" s="375"/>
      <c r="ITF21" s="376"/>
      <c r="ITG21" s="377"/>
      <c r="ITH21" s="374"/>
      <c r="ITI21" s="375"/>
      <c r="ITJ21" s="376"/>
      <c r="ITK21" s="377"/>
      <c r="ITL21" s="374"/>
      <c r="ITM21" s="375"/>
      <c r="ITN21" s="376"/>
      <c r="ITO21" s="377"/>
      <c r="ITP21" s="374"/>
      <c r="ITQ21" s="375"/>
      <c r="ITR21" s="376"/>
      <c r="ITS21" s="377"/>
      <c r="ITT21" s="374"/>
      <c r="ITU21" s="375"/>
      <c r="ITV21" s="376"/>
      <c r="ITW21" s="377"/>
      <c r="ITX21" s="374"/>
      <c r="ITY21" s="375"/>
      <c r="ITZ21" s="376"/>
      <c r="IUA21" s="377"/>
      <c r="IUB21" s="374"/>
      <c r="IUC21" s="375"/>
      <c r="IUD21" s="376"/>
      <c r="IUE21" s="377"/>
      <c r="IUF21" s="374"/>
      <c r="IUG21" s="375"/>
      <c r="IUH21" s="376"/>
      <c r="IUI21" s="377"/>
      <c r="IUJ21" s="374"/>
      <c r="IUK21" s="375"/>
      <c r="IUL21" s="376"/>
      <c r="IUM21" s="377"/>
      <c r="IUN21" s="374"/>
      <c r="IUO21" s="375"/>
      <c r="IUP21" s="376"/>
      <c r="IUQ21" s="377"/>
      <c r="IUR21" s="374"/>
      <c r="IUS21" s="375"/>
      <c r="IUT21" s="376"/>
      <c r="IUU21" s="377"/>
      <c r="IUV21" s="374"/>
      <c r="IUW21" s="375"/>
      <c r="IUX21" s="376"/>
      <c r="IUY21" s="377"/>
      <c r="IUZ21" s="374"/>
      <c r="IVA21" s="375"/>
      <c r="IVB21" s="376"/>
      <c r="IVC21" s="377"/>
      <c r="IVD21" s="374"/>
      <c r="IVE21" s="375"/>
      <c r="IVF21" s="376"/>
      <c r="IVG21" s="377"/>
      <c r="IVH21" s="374"/>
      <c r="IVI21" s="375"/>
      <c r="IVJ21" s="376"/>
      <c r="IVK21" s="377"/>
      <c r="IVL21" s="374"/>
      <c r="IVM21" s="375"/>
      <c r="IVN21" s="376"/>
      <c r="IVO21" s="377"/>
      <c r="IVP21" s="374"/>
      <c r="IVQ21" s="375"/>
      <c r="IVR21" s="376"/>
      <c r="IVS21" s="377"/>
      <c r="IVT21" s="374"/>
      <c r="IVU21" s="375"/>
      <c r="IVV21" s="376"/>
      <c r="IVW21" s="377"/>
      <c r="IVX21" s="374"/>
      <c r="IVY21" s="375"/>
      <c r="IVZ21" s="376"/>
      <c r="IWA21" s="377"/>
      <c r="IWB21" s="374"/>
      <c r="IWC21" s="375"/>
      <c r="IWD21" s="376"/>
      <c r="IWE21" s="377"/>
      <c r="IWF21" s="374"/>
      <c r="IWG21" s="375"/>
      <c r="IWH21" s="376"/>
      <c r="IWI21" s="377"/>
      <c r="IWJ21" s="374"/>
      <c r="IWK21" s="375"/>
      <c r="IWL21" s="376"/>
      <c r="IWM21" s="377"/>
      <c r="IWN21" s="374"/>
      <c r="IWO21" s="375"/>
      <c r="IWP21" s="376"/>
      <c r="IWQ21" s="377"/>
      <c r="IWR21" s="374"/>
      <c r="IWS21" s="375"/>
      <c r="IWT21" s="376"/>
      <c r="IWU21" s="377"/>
      <c r="IWV21" s="374"/>
      <c r="IWW21" s="375"/>
      <c r="IWX21" s="376"/>
      <c r="IWY21" s="377"/>
      <c r="IWZ21" s="374"/>
      <c r="IXA21" s="375"/>
      <c r="IXB21" s="376"/>
      <c r="IXC21" s="377"/>
      <c r="IXD21" s="374"/>
      <c r="IXE21" s="375"/>
      <c r="IXF21" s="376"/>
      <c r="IXG21" s="377"/>
      <c r="IXH21" s="374"/>
      <c r="IXI21" s="375"/>
      <c r="IXJ21" s="376"/>
      <c r="IXK21" s="377"/>
      <c r="IXL21" s="374"/>
      <c r="IXM21" s="375"/>
      <c r="IXN21" s="376"/>
      <c r="IXO21" s="377"/>
      <c r="IXP21" s="374"/>
      <c r="IXQ21" s="375"/>
      <c r="IXR21" s="376"/>
      <c r="IXS21" s="377"/>
      <c r="IXT21" s="374"/>
      <c r="IXU21" s="375"/>
      <c r="IXV21" s="376"/>
      <c r="IXW21" s="377"/>
      <c r="IXX21" s="374"/>
      <c r="IXY21" s="375"/>
      <c r="IXZ21" s="376"/>
      <c r="IYA21" s="377"/>
      <c r="IYB21" s="374"/>
      <c r="IYC21" s="375"/>
      <c r="IYD21" s="376"/>
      <c r="IYE21" s="377"/>
      <c r="IYF21" s="374"/>
      <c r="IYG21" s="375"/>
      <c r="IYH21" s="376"/>
      <c r="IYI21" s="377"/>
      <c r="IYJ21" s="374"/>
      <c r="IYK21" s="375"/>
      <c r="IYL21" s="376"/>
      <c r="IYM21" s="377"/>
      <c r="IYN21" s="374"/>
      <c r="IYO21" s="375"/>
      <c r="IYP21" s="376"/>
      <c r="IYQ21" s="377"/>
      <c r="IYR21" s="374"/>
      <c r="IYS21" s="375"/>
      <c r="IYT21" s="376"/>
      <c r="IYU21" s="377"/>
      <c r="IYV21" s="374"/>
      <c r="IYW21" s="375"/>
      <c r="IYX21" s="376"/>
      <c r="IYY21" s="377"/>
      <c r="IYZ21" s="374"/>
      <c r="IZA21" s="375"/>
      <c r="IZB21" s="376"/>
      <c r="IZC21" s="377"/>
      <c r="IZD21" s="374"/>
      <c r="IZE21" s="375"/>
      <c r="IZF21" s="376"/>
      <c r="IZG21" s="377"/>
      <c r="IZH21" s="374"/>
      <c r="IZI21" s="375"/>
      <c r="IZJ21" s="376"/>
      <c r="IZK21" s="377"/>
      <c r="IZL21" s="374"/>
      <c r="IZM21" s="375"/>
      <c r="IZN21" s="376"/>
      <c r="IZO21" s="377"/>
      <c r="IZP21" s="374"/>
      <c r="IZQ21" s="375"/>
      <c r="IZR21" s="376"/>
      <c r="IZS21" s="377"/>
      <c r="IZT21" s="374"/>
      <c r="IZU21" s="375"/>
      <c r="IZV21" s="376"/>
      <c r="IZW21" s="377"/>
      <c r="IZX21" s="374"/>
      <c r="IZY21" s="375"/>
      <c r="IZZ21" s="376"/>
      <c r="JAA21" s="377"/>
      <c r="JAB21" s="374"/>
      <c r="JAC21" s="375"/>
      <c r="JAD21" s="376"/>
      <c r="JAE21" s="377"/>
      <c r="JAF21" s="374"/>
      <c r="JAG21" s="375"/>
      <c r="JAH21" s="376"/>
      <c r="JAI21" s="377"/>
      <c r="JAJ21" s="374"/>
      <c r="JAK21" s="375"/>
      <c r="JAL21" s="376"/>
      <c r="JAM21" s="377"/>
      <c r="JAN21" s="374"/>
      <c r="JAO21" s="375"/>
      <c r="JAP21" s="376"/>
      <c r="JAQ21" s="377"/>
      <c r="JAR21" s="374"/>
      <c r="JAS21" s="375"/>
      <c r="JAT21" s="376"/>
      <c r="JAU21" s="377"/>
      <c r="JAV21" s="374"/>
      <c r="JAW21" s="375"/>
      <c r="JAX21" s="376"/>
      <c r="JAY21" s="377"/>
      <c r="JAZ21" s="374"/>
      <c r="JBA21" s="375"/>
      <c r="JBB21" s="376"/>
      <c r="JBC21" s="377"/>
      <c r="JBD21" s="374"/>
      <c r="JBE21" s="375"/>
      <c r="JBF21" s="376"/>
      <c r="JBG21" s="377"/>
      <c r="JBH21" s="374"/>
      <c r="JBI21" s="375"/>
      <c r="JBJ21" s="376"/>
      <c r="JBK21" s="377"/>
      <c r="JBL21" s="374"/>
      <c r="JBM21" s="375"/>
      <c r="JBN21" s="376"/>
      <c r="JBO21" s="377"/>
      <c r="JBP21" s="374"/>
      <c r="JBQ21" s="375"/>
      <c r="JBR21" s="376"/>
      <c r="JBS21" s="377"/>
      <c r="JBT21" s="374"/>
      <c r="JBU21" s="375"/>
      <c r="JBV21" s="376"/>
      <c r="JBW21" s="377"/>
      <c r="JBX21" s="374"/>
      <c r="JBY21" s="375"/>
      <c r="JBZ21" s="376"/>
      <c r="JCA21" s="377"/>
      <c r="JCB21" s="374"/>
      <c r="JCC21" s="375"/>
      <c r="JCD21" s="376"/>
      <c r="JCE21" s="377"/>
      <c r="JCF21" s="374"/>
      <c r="JCG21" s="375"/>
      <c r="JCH21" s="376"/>
      <c r="JCI21" s="377"/>
      <c r="JCJ21" s="374"/>
      <c r="JCK21" s="375"/>
      <c r="JCL21" s="376"/>
      <c r="JCM21" s="377"/>
      <c r="JCN21" s="374"/>
      <c r="JCO21" s="375"/>
      <c r="JCP21" s="376"/>
      <c r="JCQ21" s="377"/>
      <c r="JCR21" s="374"/>
      <c r="JCS21" s="375"/>
      <c r="JCT21" s="376"/>
      <c r="JCU21" s="377"/>
      <c r="JCV21" s="374"/>
      <c r="JCW21" s="375"/>
      <c r="JCX21" s="376"/>
      <c r="JCY21" s="377"/>
      <c r="JCZ21" s="374"/>
      <c r="JDA21" s="375"/>
      <c r="JDB21" s="376"/>
      <c r="JDC21" s="377"/>
      <c r="JDD21" s="374"/>
      <c r="JDE21" s="375"/>
      <c r="JDF21" s="376"/>
      <c r="JDG21" s="377"/>
      <c r="JDH21" s="374"/>
      <c r="JDI21" s="375"/>
      <c r="JDJ21" s="376"/>
      <c r="JDK21" s="377"/>
      <c r="JDL21" s="374"/>
      <c r="JDM21" s="375"/>
      <c r="JDN21" s="376"/>
      <c r="JDO21" s="377"/>
      <c r="JDP21" s="374"/>
      <c r="JDQ21" s="375"/>
      <c r="JDR21" s="376"/>
      <c r="JDS21" s="377"/>
      <c r="JDT21" s="374"/>
      <c r="JDU21" s="375"/>
      <c r="JDV21" s="376"/>
      <c r="JDW21" s="377"/>
      <c r="JDX21" s="374"/>
      <c r="JDY21" s="375"/>
      <c r="JDZ21" s="376"/>
      <c r="JEA21" s="377"/>
      <c r="JEB21" s="374"/>
      <c r="JEC21" s="375"/>
      <c r="JED21" s="376"/>
      <c r="JEE21" s="377"/>
      <c r="JEF21" s="374"/>
      <c r="JEG21" s="375"/>
      <c r="JEH21" s="376"/>
      <c r="JEI21" s="377"/>
      <c r="JEJ21" s="374"/>
      <c r="JEK21" s="375"/>
      <c r="JEL21" s="376"/>
      <c r="JEM21" s="377"/>
      <c r="JEN21" s="374"/>
      <c r="JEO21" s="375"/>
      <c r="JEP21" s="376"/>
      <c r="JEQ21" s="377"/>
      <c r="JER21" s="374"/>
      <c r="JES21" s="375"/>
      <c r="JET21" s="376"/>
      <c r="JEU21" s="377"/>
      <c r="JEV21" s="374"/>
      <c r="JEW21" s="375"/>
      <c r="JEX21" s="376"/>
      <c r="JEY21" s="377"/>
      <c r="JEZ21" s="374"/>
      <c r="JFA21" s="375"/>
      <c r="JFB21" s="376"/>
      <c r="JFC21" s="377"/>
      <c r="JFD21" s="374"/>
      <c r="JFE21" s="375"/>
      <c r="JFF21" s="376"/>
      <c r="JFG21" s="377"/>
      <c r="JFH21" s="374"/>
      <c r="JFI21" s="375"/>
      <c r="JFJ21" s="376"/>
      <c r="JFK21" s="377"/>
      <c r="JFL21" s="374"/>
      <c r="JFM21" s="375"/>
      <c r="JFN21" s="376"/>
      <c r="JFO21" s="377"/>
      <c r="JFP21" s="374"/>
      <c r="JFQ21" s="375"/>
      <c r="JFR21" s="376"/>
      <c r="JFS21" s="377"/>
      <c r="JFT21" s="374"/>
      <c r="JFU21" s="375"/>
      <c r="JFV21" s="376"/>
      <c r="JFW21" s="377"/>
      <c r="JFX21" s="374"/>
      <c r="JFY21" s="375"/>
      <c r="JFZ21" s="376"/>
      <c r="JGA21" s="377"/>
      <c r="JGB21" s="374"/>
      <c r="JGC21" s="375"/>
      <c r="JGD21" s="376"/>
      <c r="JGE21" s="377"/>
      <c r="JGF21" s="374"/>
      <c r="JGG21" s="375"/>
      <c r="JGH21" s="376"/>
      <c r="JGI21" s="377"/>
      <c r="JGJ21" s="374"/>
      <c r="JGK21" s="375"/>
      <c r="JGL21" s="376"/>
      <c r="JGM21" s="377"/>
      <c r="JGN21" s="374"/>
      <c r="JGO21" s="375"/>
      <c r="JGP21" s="376"/>
      <c r="JGQ21" s="377"/>
      <c r="JGR21" s="374"/>
      <c r="JGS21" s="375"/>
      <c r="JGT21" s="376"/>
      <c r="JGU21" s="377"/>
      <c r="JGV21" s="374"/>
      <c r="JGW21" s="375"/>
      <c r="JGX21" s="376"/>
      <c r="JGY21" s="377"/>
      <c r="JGZ21" s="374"/>
      <c r="JHA21" s="375"/>
      <c r="JHB21" s="376"/>
      <c r="JHC21" s="377"/>
      <c r="JHD21" s="374"/>
      <c r="JHE21" s="375"/>
      <c r="JHF21" s="376"/>
      <c r="JHG21" s="377"/>
      <c r="JHH21" s="374"/>
      <c r="JHI21" s="375"/>
      <c r="JHJ21" s="376"/>
      <c r="JHK21" s="377"/>
      <c r="JHL21" s="374"/>
      <c r="JHM21" s="375"/>
      <c r="JHN21" s="376"/>
      <c r="JHO21" s="377"/>
      <c r="JHP21" s="374"/>
      <c r="JHQ21" s="375"/>
      <c r="JHR21" s="376"/>
      <c r="JHS21" s="377"/>
      <c r="JHT21" s="374"/>
      <c r="JHU21" s="375"/>
      <c r="JHV21" s="376"/>
      <c r="JHW21" s="377"/>
      <c r="JHX21" s="374"/>
      <c r="JHY21" s="375"/>
      <c r="JHZ21" s="376"/>
      <c r="JIA21" s="377"/>
      <c r="JIB21" s="374"/>
      <c r="JIC21" s="375"/>
      <c r="JID21" s="376"/>
      <c r="JIE21" s="377"/>
      <c r="JIF21" s="374"/>
      <c r="JIG21" s="375"/>
      <c r="JIH21" s="376"/>
      <c r="JII21" s="377"/>
      <c r="JIJ21" s="374"/>
      <c r="JIK21" s="375"/>
      <c r="JIL21" s="376"/>
      <c r="JIM21" s="377"/>
      <c r="JIN21" s="374"/>
      <c r="JIO21" s="375"/>
      <c r="JIP21" s="376"/>
      <c r="JIQ21" s="377"/>
      <c r="JIR21" s="374"/>
      <c r="JIS21" s="375"/>
      <c r="JIT21" s="376"/>
      <c r="JIU21" s="377"/>
      <c r="JIV21" s="374"/>
      <c r="JIW21" s="375"/>
      <c r="JIX21" s="376"/>
      <c r="JIY21" s="377"/>
      <c r="JIZ21" s="374"/>
      <c r="JJA21" s="375"/>
      <c r="JJB21" s="376"/>
      <c r="JJC21" s="377"/>
      <c r="JJD21" s="374"/>
      <c r="JJE21" s="375"/>
      <c r="JJF21" s="376"/>
      <c r="JJG21" s="377"/>
      <c r="JJH21" s="374"/>
      <c r="JJI21" s="375"/>
      <c r="JJJ21" s="376"/>
      <c r="JJK21" s="377"/>
      <c r="JJL21" s="374"/>
      <c r="JJM21" s="375"/>
      <c r="JJN21" s="376"/>
      <c r="JJO21" s="377"/>
      <c r="JJP21" s="374"/>
      <c r="JJQ21" s="375"/>
      <c r="JJR21" s="376"/>
      <c r="JJS21" s="377"/>
      <c r="JJT21" s="374"/>
      <c r="JJU21" s="375"/>
      <c r="JJV21" s="376"/>
      <c r="JJW21" s="377"/>
      <c r="JJX21" s="374"/>
      <c r="JJY21" s="375"/>
      <c r="JJZ21" s="376"/>
      <c r="JKA21" s="377"/>
      <c r="JKB21" s="374"/>
      <c r="JKC21" s="375"/>
      <c r="JKD21" s="376"/>
      <c r="JKE21" s="377"/>
      <c r="JKF21" s="374"/>
      <c r="JKG21" s="375"/>
      <c r="JKH21" s="376"/>
      <c r="JKI21" s="377"/>
      <c r="JKJ21" s="374"/>
      <c r="JKK21" s="375"/>
      <c r="JKL21" s="376"/>
      <c r="JKM21" s="377"/>
      <c r="JKN21" s="374"/>
      <c r="JKO21" s="375"/>
      <c r="JKP21" s="376"/>
      <c r="JKQ21" s="377"/>
      <c r="JKR21" s="374"/>
      <c r="JKS21" s="375"/>
      <c r="JKT21" s="376"/>
      <c r="JKU21" s="377"/>
      <c r="JKV21" s="374"/>
      <c r="JKW21" s="375"/>
      <c r="JKX21" s="376"/>
      <c r="JKY21" s="377"/>
      <c r="JKZ21" s="374"/>
      <c r="JLA21" s="375"/>
      <c r="JLB21" s="376"/>
      <c r="JLC21" s="377"/>
      <c r="JLD21" s="374"/>
      <c r="JLE21" s="375"/>
      <c r="JLF21" s="376"/>
      <c r="JLG21" s="377"/>
      <c r="JLH21" s="374"/>
      <c r="JLI21" s="375"/>
      <c r="JLJ21" s="376"/>
      <c r="JLK21" s="377"/>
      <c r="JLL21" s="374"/>
      <c r="JLM21" s="375"/>
      <c r="JLN21" s="376"/>
      <c r="JLO21" s="377"/>
      <c r="JLP21" s="374"/>
      <c r="JLQ21" s="375"/>
      <c r="JLR21" s="376"/>
      <c r="JLS21" s="377"/>
      <c r="JLT21" s="374"/>
      <c r="JLU21" s="375"/>
      <c r="JLV21" s="376"/>
      <c r="JLW21" s="377"/>
      <c r="JLX21" s="374"/>
      <c r="JLY21" s="375"/>
      <c r="JLZ21" s="376"/>
      <c r="JMA21" s="377"/>
      <c r="JMB21" s="374"/>
      <c r="JMC21" s="375"/>
      <c r="JMD21" s="376"/>
      <c r="JME21" s="377"/>
      <c r="JMF21" s="374"/>
      <c r="JMG21" s="375"/>
      <c r="JMH21" s="376"/>
      <c r="JMI21" s="377"/>
      <c r="JMJ21" s="374"/>
      <c r="JMK21" s="375"/>
      <c r="JML21" s="376"/>
      <c r="JMM21" s="377"/>
      <c r="JMN21" s="374"/>
      <c r="JMO21" s="375"/>
      <c r="JMP21" s="376"/>
      <c r="JMQ21" s="377"/>
      <c r="JMR21" s="374"/>
      <c r="JMS21" s="375"/>
      <c r="JMT21" s="376"/>
      <c r="JMU21" s="377"/>
      <c r="JMV21" s="374"/>
      <c r="JMW21" s="375"/>
      <c r="JMX21" s="376"/>
      <c r="JMY21" s="377"/>
      <c r="JMZ21" s="374"/>
      <c r="JNA21" s="375"/>
      <c r="JNB21" s="376"/>
      <c r="JNC21" s="377"/>
      <c r="JND21" s="374"/>
      <c r="JNE21" s="375"/>
      <c r="JNF21" s="376"/>
      <c r="JNG21" s="377"/>
      <c r="JNH21" s="374"/>
      <c r="JNI21" s="375"/>
      <c r="JNJ21" s="376"/>
      <c r="JNK21" s="377"/>
      <c r="JNL21" s="374"/>
      <c r="JNM21" s="375"/>
      <c r="JNN21" s="376"/>
      <c r="JNO21" s="377"/>
      <c r="JNP21" s="374"/>
      <c r="JNQ21" s="375"/>
      <c r="JNR21" s="376"/>
      <c r="JNS21" s="377"/>
      <c r="JNT21" s="374"/>
      <c r="JNU21" s="375"/>
      <c r="JNV21" s="376"/>
      <c r="JNW21" s="377"/>
      <c r="JNX21" s="374"/>
      <c r="JNY21" s="375"/>
      <c r="JNZ21" s="376"/>
      <c r="JOA21" s="377"/>
      <c r="JOB21" s="374"/>
      <c r="JOC21" s="375"/>
      <c r="JOD21" s="376"/>
      <c r="JOE21" s="377"/>
      <c r="JOF21" s="374"/>
      <c r="JOG21" s="375"/>
      <c r="JOH21" s="376"/>
      <c r="JOI21" s="377"/>
      <c r="JOJ21" s="374"/>
      <c r="JOK21" s="375"/>
      <c r="JOL21" s="376"/>
      <c r="JOM21" s="377"/>
      <c r="JON21" s="374"/>
      <c r="JOO21" s="375"/>
      <c r="JOP21" s="376"/>
      <c r="JOQ21" s="377"/>
      <c r="JOR21" s="374"/>
      <c r="JOS21" s="375"/>
      <c r="JOT21" s="376"/>
      <c r="JOU21" s="377"/>
      <c r="JOV21" s="374"/>
      <c r="JOW21" s="375"/>
      <c r="JOX21" s="376"/>
      <c r="JOY21" s="377"/>
      <c r="JOZ21" s="374"/>
      <c r="JPA21" s="375"/>
      <c r="JPB21" s="376"/>
      <c r="JPC21" s="377"/>
      <c r="JPD21" s="374"/>
      <c r="JPE21" s="375"/>
      <c r="JPF21" s="376"/>
      <c r="JPG21" s="377"/>
      <c r="JPH21" s="374"/>
      <c r="JPI21" s="375"/>
      <c r="JPJ21" s="376"/>
      <c r="JPK21" s="377"/>
      <c r="JPL21" s="374"/>
      <c r="JPM21" s="375"/>
      <c r="JPN21" s="376"/>
      <c r="JPO21" s="377"/>
      <c r="JPP21" s="374"/>
      <c r="JPQ21" s="375"/>
      <c r="JPR21" s="376"/>
      <c r="JPS21" s="377"/>
      <c r="JPT21" s="374"/>
      <c r="JPU21" s="375"/>
      <c r="JPV21" s="376"/>
      <c r="JPW21" s="377"/>
      <c r="JPX21" s="374"/>
      <c r="JPY21" s="375"/>
      <c r="JPZ21" s="376"/>
      <c r="JQA21" s="377"/>
      <c r="JQB21" s="374"/>
      <c r="JQC21" s="375"/>
      <c r="JQD21" s="376"/>
      <c r="JQE21" s="377"/>
      <c r="JQF21" s="374"/>
      <c r="JQG21" s="375"/>
      <c r="JQH21" s="376"/>
      <c r="JQI21" s="377"/>
      <c r="JQJ21" s="374"/>
      <c r="JQK21" s="375"/>
      <c r="JQL21" s="376"/>
      <c r="JQM21" s="377"/>
      <c r="JQN21" s="374"/>
      <c r="JQO21" s="375"/>
      <c r="JQP21" s="376"/>
      <c r="JQQ21" s="377"/>
      <c r="JQR21" s="374"/>
      <c r="JQS21" s="375"/>
      <c r="JQT21" s="376"/>
      <c r="JQU21" s="377"/>
      <c r="JQV21" s="374"/>
      <c r="JQW21" s="375"/>
      <c r="JQX21" s="376"/>
      <c r="JQY21" s="377"/>
      <c r="JQZ21" s="374"/>
      <c r="JRA21" s="375"/>
      <c r="JRB21" s="376"/>
      <c r="JRC21" s="377"/>
      <c r="JRD21" s="374"/>
      <c r="JRE21" s="375"/>
      <c r="JRF21" s="376"/>
      <c r="JRG21" s="377"/>
      <c r="JRH21" s="374"/>
      <c r="JRI21" s="375"/>
      <c r="JRJ21" s="376"/>
      <c r="JRK21" s="377"/>
      <c r="JRL21" s="374"/>
      <c r="JRM21" s="375"/>
      <c r="JRN21" s="376"/>
      <c r="JRO21" s="377"/>
      <c r="JRP21" s="374"/>
      <c r="JRQ21" s="375"/>
      <c r="JRR21" s="376"/>
      <c r="JRS21" s="377"/>
      <c r="JRT21" s="374"/>
      <c r="JRU21" s="375"/>
      <c r="JRV21" s="376"/>
      <c r="JRW21" s="377"/>
      <c r="JRX21" s="374"/>
      <c r="JRY21" s="375"/>
      <c r="JRZ21" s="376"/>
      <c r="JSA21" s="377"/>
      <c r="JSB21" s="374"/>
      <c r="JSC21" s="375"/>
      <c r="JSD21" s="376"/>
      <c r="JSE21" s="377"/>
      <c r="JSF21" s="374"/>
      <c r="JSG21" s="375"/>
      <c r="JSH21" s="376"/>
      <c r="JSI21" s="377"/>
      <c r="JSJ21" s="374"/>
      <c r="JSK21" s="375"/>
      <c r="JSL21" s="376"/>
      <c r="JSM21" s="377"/>
      <c r="JSN21" s="374"/>
      <c r="JSO21" s="375"/>
      <c r="JSP21" s="376"/>
      <c r="JSQ21" s="377"/>
      <c r="JSR21" s="374"/>
      <c r="JSS21" s="375"/>
      <c r="JST21" s="376"/>
      <c r="JSU21" s="377"/>
      <c r="JSV21" s="374"/>
      <c r="JSW21" s="375"/>
      <c r="JSX21" s="376"/>
      <c r="JSY21" s="377"/>
      <c r="JSZ21" s="374"/>
      <c r="JTA21" s="375"/>
      <c r="JTB21" s="376"/>
      <c r="JTC21" s="377"/>
      <c r="JTD21" s="374"/>
      <c r="JTE21" s="375"/>
      <c r="JTF21" s="376"/>
      <c r="JTG21" s="377"/>
      <c r="JTH21" s="374"/>
      <c r="JTI21" s="375"/>
      <c r="JTJ21" s="376"/>
      <c r="JTK21" s="377"/>
      <c r="JTL21" s="374"/>
      <c r="JTM21" s="375"/>
      <c r="JTN21" s="376"/>
      <c r="JTO21" s="377"/>
      <c r="JTP21" s="374"/>
      <c r="JTQ21" s="375"/>
      <c r="JTR21" s="376"/>
      <c r="JTS21" s="377"/>
      <c r="JTT21" s="374"/>
      <c r="JTU21" s="375"/>
      <c r="JTV21" s="376"/>
      <c r="JTW21" s="377"/>
      <c r="JTX21" s="374"/>
      <c r="JTY21" s="375"/>
      <c r="JTZ21" s="376"/>
      <c r="JUA21" s="377"/>
      <c r="JUB21" s="374"/>
      <c r="JUC21" s="375"/>
      <c r="JUD21" s="376"/>
      <c r="JUE21" s="377"/>
      <c r="JUF21" s="374"/>
      <c r="JUG21" s="375"/>
      <c r="JUH21" s="376"/>
      <c r="JUI21" s="377"/>
      <c r="JUJ21" s="374"/>
      <c r="JUK21" s="375"/>
      <c r="JUL21" s="376"/>
      <c r="JUM21" s="377"/>
      <c r="JUN21" s="374"/>
      <c r="JUO21" s="375"/>
      <c r="JUP21" s="376"/>
      <c r="JUQ21" s="377"/>
      <c r="JUR21" s="374"/>
      <c r="JUS21" s="375"/>
      <c r="JUT21" s="376"/>
      <c r="JUU21" s="377"/>
      <c r="JUV21" s="374"/>
      <c r="JUW21" s="375"/>
      <c r="JUX21" s="376"/>
      <c r="JUY21" s="377"/>
      <c r="JUZ21" s="374"/>
      <c r="JVA21" s="375"/>
      <c r="JVB21" s="376"/>
      <c r="JVC21" s="377"/>
      <c r="JVD21" s="374"/>
      <c r="JVE21" s="375"/>
      <c r="JVF21" s="376"/>
      <c r="JVG21" s="377"/>
      <c r="JVH21" s="374"/>
      <c r="JVI21" s="375"/>
      <c r="JVJ21" s="376"/>
      <c r="JVK21" s="377"/>
      <c r="JVL21" s="374"/>
      <c r="JVM21" s="375"/>
      <c r="JVN21" s="376"/>
      <c r="JVO21" s="377"/>
      <c r="JVP21" s="374"/>
      <c r="JVQ21" s="375"/>
      <c r="JVR21" s="376"/>
      <c r="JVS21" s="377"/>
      <c r="JVT21" s="374"/>
      <c r="JVU21" s="375"/>
      <c r="JVV21" s="376"/>
      <c r="JVW21" s="377"/>
      <c r="JVX21" s="374"/>
      <c r="JVY21" s="375"/>
      <c r="JVZ21" s="376"/>
      <c r="JWA21" s="377"/>
      <c r="JWB21" s="374"/>
      <c r="JWC21" s="375"/>
      <c r="JWD21" s="376"/>
      <c r="JWE21" s="377"/>
      <c r="JWF21" s="374"/>
      <c r="JWG21" s="375"/>
      <c r="JWH21" s="376"/>
      <c r="JWI21" s="377"/>
      <c r="JWJ21" s="374"/>
      <c r="JWK21" s="375"/>
      <c r="JWL21" s="376"/>
      <c r="JWM21" s="377"/>
      <c r="JWN21" s="374"/>
      <c r="JWO21" s="375"/>
      <c r="JWP21" s="376"/>
      <c r="JWQ21" s="377"/>
      <c r="JWR21" s="374"/>
      <c r="JWS21" s="375"/>
      <c r="JWT21" s="376"/>
      <c r="JWU21" s="377"/>
      <c r="JWV21" s="374"/>
      <c r="JWW21" s="375"/>
      <c r="JWX21" s="376"/>
      <c r="JWY21" s="377"/>
      <c r="JWZ21" s="374"/>
      <c r="JXA21" s="375"/>
      <c r="JXB21" s="376"/>
      <c r="JXC21" s="377"/>
      <c r="JXD21" s="374"/>
      <c r="JXE21" s="375"/>
      <c r="JXF21" s="376"/>
      <c r="JXG21" s="377"/>
      <c r="JXH21" s="374"/>
      <c r="JXI21" s="375"/>
      <c r="JXJ21" s="376"/>
      <c r="JXK21" s="377"/>
      <c r="JXL21" s="374"/>
      <c r="JXM21" s="375"/>
      <c r="JXN21" s="376"/>
      <c r="JXO21" s="377"/>
      <c r="JXP21" s="374"/>
      <c r="JXQ21" s="375"/>
      <c r="JXR21" s="376"/>
      <c r="JXS21" s="377"/>
      <c r="JXT21" s="374"/>
      <c r="JXU21" s="375"/>
      <c r="JXV21" s="376"/>
      <c r="JXW21" s="377"/>
      <c r="JXX21" s="374"/>
      <c r="JXY21" s="375"/>
      <c r="JXZ21" s="376"/>
      <c r="JYA21" s="377"/>
      <c r="JYB21" s="374"/>
      <c r="JYC21" s="375"/>
      <c r="JYD21" s="376"/>
      <c r="JYE21" s="377"/>
      <c r="JYF21" s="374"/>
      <c r="JYG21" s="375"/>
      <c r="JYH21" s="376"/>
      <c r="JYI21" s="377"/>
      <c r="JYJ21" s="374"/>
      <c r="JYK21" s="375"/>
      <c r="JYL21" s="376"/>
      <c r="JYM21" s="377"/>
      <c r="JYN21" s="374"/>
      <c r="JYO21" s="375"/>
      <c r="JYP21" s="376"/>
      <c r="JYQ21" s="377"/>
      <c r="JYR21" s="374"/>
      <c r="JYS21" s="375"/>
      <c r="JYT21" s="376"/>
      <c r="JYU21" s="377"/>
      <c r="JYV21" s="374"/>
      <c r="JYW21" s="375"/>
      <c r="JYX21" s="376"/>
      <c r="JYY21" s="377"/>
      <c r="JYZ21" s="374"/>
      <c r="JZA21" s="375"/>
      <c r="JZB21" s="376"/>
      <c r="JZC21" s="377"/>
      <c r="JZD21" s="374"/>
      <c r="JZE21" s="375"/>
      <c r="JZF21" s="376"/>
      <c r="JZG21" s="377"/>
      <c r="JZH21" s="374"/>
      <c r="JZI21" s="375"/>
      <c r="JZJ21" s="376"/>
      <c r="JZK21" s="377"/>
      <c r="JZL21" s="374"/>
      <c r="JZM21" s="375"/>
      <c r="JZN21" s="376"/>
      <c r="JZO21" s="377"/>
      <c r="JZP21" s="374"/>
      <c r="JZQ21" s="375"/>
      <c r="JZR21" s="376"/>
      <c r="JZS21" s="377"/>
      <c r="JZT21" s="374"/>
      <c r="JZU21" s="375"/>
      <c r="JZV21" s="376"/>
      <c r="JZW21" s="377"/>
      <c r="JZX21" s="374"/>
      <c r="JZY21" s="375"/>
      <c r="JZZ21" s="376"/>
      <c r="KAA21" s="377"/>
      <c r="KAB21" s="374"/>
      <c r="KAC21" s="375"/>
      <c r="KAD21" s="376"/>
      <c r="KAE21" s="377"/>
      <c r="KAF21" s="374"/>
      <c r="KAG21" s="375"/>
      <c r="KAH21" s="376"/>
      <c r="KAI21" s="377"/>
      <c r="KAJ21" s="374"/>
      <c r="KAK21" s="375"/>
      <c r="KAL21" s="376"/>
      <c r="KAM21" s="377"/>
      <c r="KAN21" s="374"/>
      <c r="KAO21" s="375"/>
      <c r="KAP21" s="376"/>
      <c r="KAQ21" s="377"/>
      <c r="KAR21" s="374"/>
      <c r="KAS21" s="375"/>
      <c r="KAT21" s="376"/>
      <c r="KAU21" s="377"/>
      <c r="KAV21" s="374"/>
      <c r="KAW21" s="375"/>
      <c r="KAX21" s="376"/>
      <c r="KAY21" s="377"/>
      <c r="KAZ21" s="374"/>
      <c r="KBA21" s="375"/>
      <c r="KBB21" s="376"/>
      <c r="KBC21" s="377"/>
      <c r="KBD21" s="374"/>
      <c r="KBE21" s="375"/>
      <c r="KBF21" s="376"/>
      <c r="KBG21" s="377"/>
      <c r="KBH21" s="374"/>
      <c r="KBI21" s="375"/>
      <c r="KBJ21" s="376"/>
      <c r="KBK21" s="377"/>
      <c r="KBL21" s="374"/>
      <c r="KBM21" s="375"/>
      <c r="KBN21" s="376"/>
      <c r="KBO21" s="377"/>
      <c r="KBP21" s="374"/>
      <c r="KBQ21" s="375"/>
      <c r="KBR21" s="376"/>
      <c r="KBS21" s="377"/>
      <c r="KBT21" s="374"/>
      <c r="KBU21" s="375"/>
      <c r="KBV21" s="376"/>
      <c r="KBW21" s="377"/>
      <c r="KBX21" s="374"/>
      <c r="KBY21" s="375"/>
      <c r="KBZ21" s="376"/>
      <c r="KCA21" s="377"/>
      <c r="KCB21" s="374"/>
      <c r="KCC21" s="375"/>
      <c r="KCD21" s="376"/>
      <c r="KCE21" s="377"/>
      <c r="KCF21" s="374"/>
      <c r="KCG21" s="375"/>
      <c r="KCH21" s="376"/>
      <c r="KCI21" s="377"/>
      <c r="KCJ21" s="374"/>
      <c r="KCK21" s="375"/>
      <c r="KCL21" s="376"/>
      <c r="KCM21" s="377"/>
      <c r="KCN21" s="374"/>
      <c r="KCO21" s="375"/>
      <c r="KCP21" s="376"/>
      <c r="KCQ21" s="377"/>
      <c r="KCR21" s="374"/>
      <c r="KCS21" s="375"/>
      <c r="KCT21" s="376"/>
      <c r="KCU21" s="377"/>
      <c r="KCV21" s="374"/>
      <c r="KCW21" s="375"/>
      <c r="KCX21" s="376"/>
      <c r="KCY21" s="377"/>
      <c r="KCZ21" s="374"/>
      <c r="KDA21" s="375"/>
      <c r="KDB21" s="376"/>
      <c r="KDC21" s="377"/>
      <c r="KDD21" s="374"/>
      <c r="KDE21" s="375"/>
      <c r="KDF21" s="376"/>
      <c r="KDG21" s="377"/>
      <c r="KDH21" s="374"/>
      <c r="KDI21" s="375"/>
      <c r="KDJ21" s="376"/>
      <c r="KDK21" s="377"/>
      <c r="KDL21" s="374"/>
      <c r="KDM21" s="375"/>
      <c r="KDN21" s="376"/>
      <c r="KDO21" s="377"/>
      <c r="KDP21" s="374"/>
      <c r="KDQ21" s="375"/>
      <c r="KDR21" s="376"/>
      <c r="KDS21" s="377"/>
      <c r="KDT21" s="374"/>
      <c r="KDU21" s="375"/>
      <c r="KDV21" s="376"/>
      <c r="KDW21" s="377"/>
      <c r="KDX21" s="374"/>
      <c r="KDY21" s="375"/>
      <c r="KDZ21" s="376"/>
      <c r="KEA21" s="377"/>
      <c r="KEB21" s="374"/>
      <c r="KEC21" s="375"/>
      <c r="KED21" s="376"/>
      <c r="KEE21" s="377"/>
      <c r="KEF21" s="374"/>
      <c r="KEG21" s="375"/>
      <c r="KEH21" s="376"/>
      <c r="KEI21" s="377"/>
      <c r="KEJ21" s="374"/>
      <c r="KEK21" s="375"/>
      <c r="KEL21" s="376"/>
      <c r="KEM21" s="377"/>
      <c r="KEN21" s="374"/>
      <c r="KEO21" s="375"/>
      <c r="KEP21" s="376"/>
      <c r="KEQ21" s="377"/>
      <c r="KER21" s="374"/>
      <c r="KES21" s="375"/>
      <c r="KET21" s="376"/>
      <c r="KEU21" s="377"/>
      <c r="KEV21" s="374"/>
      <c r="KEW21" s="375"/>
      <c r="KEX21" s="376"/>
      <c r="KEY21" s="377"/>
      <c r="KEZ21" s="374"/>
      <c r="KFA21" s="375"/>
      <c r="KFB21" s="376"/>
      <c r="KFC21" s="377"/>
      <c r="KFD21" s="374"/>
      <c r="KFE21" s="375"/>
      <c r="KFF21" s="376"/>
      <c r="KFG21" s="377"/>
      <c r="KFH21" s="374"/>
      <c r="KFI21" s="375"/>
      <c r="KFJ21" s="376"/>
      <c r="KFK21" s="377"/>
      <c r="KFL21" s="374"/>
      <c r="KFM21" s="375"/>
      <c r="KFN21" s="376"/>
      <c r="KFO21" s="377"/>
      <c r="KFP21" s="374"/>
      <c r="KFQ21" s="375"/>
      <c r="KFR21" s="376"/>
      <c r="KFS21" s="377"/>
      <c r="KFT21" s="374"/>
      <c r="KFU21" s="375"/>
      <c r="KFV21" s="376"/>
      <c r="KFW21" s="377"/>
      <c r="KFX21" s="374"/>
      <c r="KFY21" s="375"/>
      <c r="KFZ21" s="376"/>
      <c r="KGA21" s="377"/>
      <c r="KGB21" s="374"/>
      <c r="KGC21" s="375"/>
      <c r="KGD21" s="376"/>
      <c r="KGE21" s="377"/>
      <c r="KGF21" s="374"/>
      <c r="KGG21" s="375"/>
      <c r="KGH21" s="376"/>
      <c r="KGI21" s="377"/>
      <c r="KGJ21" s="374"/>
      <c r="KGK21" s="375"/>
      <c r="KGL21" s="376"/>
      <c r="KGM21" s="377"/>
      <c r="KGN21" s="374"/>
      <c r="KGO21" s="375"/>
      <c r="KGP21" s="376"/>
      <c r="KGQ21" s="377"/>
      <c r="KGR21" s="374"/>
      <c r="KGS21" s="375"/>
      <c r="KGT21" s="376"/>
      <c r="KGU21" s="377"/>
      <c r="KGV21" s="374"/>
      <c r="KGW21" s="375"/>
      <c r="KGX21" s="376"/>
      <c r="KGY21" s="377"/>
      <c r="KGZ21" s="374"/>
      <c r="KHA21" s="375"/>
      <c r="KHB21" s="376"/>
      <c r="KHC21" s="377"/>
      <c r="KHD21" s="374"/>
      <c r="KHE21" s="375"/>
      <c r="KHF21" s="376"/>
      <c r="KHG21" s="377"/>
      <c r="KHH21" s="374"/>
      <c r="KHI21" s="375"/>
      <c r="KHJ21" s="376"/>
      <c r="KHK21" s="377"/>
      <c r="KHL21" s="374"/>
      <c r="KHM21" s="375"/>
      <c r="KHN21" s="376"/>
      <c r="KHO21" s="377"/>
      <c r="KHP21" s="374"/>
      <c r="KHQ21" s="375"/>
      <c r="KHR21" s="376"/>
      <c r="KHS21" s="377"/>
      <c r="KHT21" s="374"/>
      <c r="KHU21" s="375"/>
      <c r="KHV21" s="376"/>
      <c r="KHW21" s="377"/>
      <c r="KHX21" s="374"/>
      <c r="KHY21" s="375"/>
      <c r="KHZ21" s="376"/>
      <c r="KIA21" s="377"/>
      <c r="KIB21" s="374"/>
      <c r="KIC21" s="375"/>
      <c r="KID21" s="376"/>
      <c r="KIE21" s="377"/>
      <c r="KIF21" s="374"/>
      <c r="KIG21" s="375"/>
      <c r="KIH21" s="376"/>
      <c r="KII21" s="377"/>
      <c r="KIJ21" s="374"/>
      <c r="KIK21" s="375"/>
      <c r="KIL21" s="376"/>
      <c r="KIM21" s="377"/>
      <c r="KIN21" s="374"/>
      <c r="KIO21" s="375"/>
      <c r="KIP21" s="376"/>
      <c r="KIQ21" s="377"/>
      <c r="KIR21" s="374"/>
      <c r="KIS21" s="375"/>
      <c r="KIT21" s="376"/>
      <c r="KIU21" s="377"/>
      <c r="KIV21" s="374"/>
      <c r="KIW21" s="375"/>
      <c r="KIX21" s="376"/>
      <c r="KIY21" s="377"/>
      <c r="KIZ21" s="374"/>
      <c r="KJA21" s="375"/>
      <c r="KJB21" s="376"/>
      <c r="KJC21" s="377"/>
      <c r="KJD21" s="374"/>
      <c r="KJE21" s="375"/>
      <c r="KJF21" s="376"/>
      <c r="KJG21" s="377"/>
      <c r="KJH21" s="374"/>
      <c r="KJI21" s="375"/>
      <c r="KJJ21" s="376"/>
      <c r="KJK21" s="377"/>
      <c r="KJL21" s="374"/>
      <c r="KJM21" s="375"/>
      <c r="KJN21" s="376"/>
      <c r="KJO21" s="377"/>
      <c r="KJP21" s="374"/>
      <c r="KJQ21" s="375"/>
      <c r="KJR21" s="376"/>
      <c r="KJS21" s="377"/>
      <c r="KJT21" s="374"/>
      <c r="KJU21" s="375"/>
      <c r="KJV21" s="376"/>
      <c r="KJW21" s="377"/>
      <c r="KJX21" s="374"/>
      <c r="KJY21" s="375"/>
      <c r="KJZ21" s="376"/>
      <c r="KKA21" s="377"/>
      <c r="KKB21" s="374"/>
      <c r="KKC21" s="375"/>
      <c r="KKD21" s="376"/>
      <c r="KKE21" s="377"/>
      <c r="KKF21" s="374"/>
      <c r="KKG21" s="375"/>
      <c r="KKH21" s="376"/>
      <c r="KKI21" s="377"/>
      <c r="KKJ21" s="374"/>
      <c r="KKK21" s="375"/>
      <c r="KKL21" s="376"/>
      <c r="KKM21" s="377"/>
      <c r="KKN21" s="374"/>
      <c r="KKO21" s="375"/>
      <c r="KKP21" s="376"/>
      <c r="KKQ21" s="377"/>
      <c r="KKR21" s="374"/>
      <c r="KKS21" s="375"/>
      <c r="KKT21" s="376"/>
      <c r="KKU21" s="377"/>
      <c r="KKV21" s="374"/>
      <c r="KKW21" s="375"/>
      <c r="KKX21" s="376"/>
      <c r="KKY21" s="377"/>
      <c r="KKZ21" s="374"/>
      <c r="KLA21" s="375"/>
      <c r="KLB21" s="376"/>
      <c r="KLC21" s="377"/>
      <c r="KLD21" s="374"/>
      <c r="KLE21" s="375"/>
      <c r="KLF21" s="376"/>
      <c r="KLG21" s="377"/>
      <c r="KLH21" s="374"/>
      <c r="KLI21" s="375"/>
      <c r="KLJ21" s="376"/>
      <c r="KLK21" s="377"/>
      <c r="KLL21" s="374"/>
      <c r="KLM21" s="375"/>
      <c r="KLN21" s="376"/>
      <c r="KLO21" s="377"/>
      <c r="KLP21" s="374"/>
      <c r="KLQ21" s="375"/>
      <c r="KLR21" s="376"/>
      <c r="KLS21" s="377"/>
      <c r="KLT21" s="374"/>
      <c r="KLU21" s="375"/>
      <c r="KLV21" s="376"/>
      <c r="KLW21" s="377"/>
      <c r="KLX21" s="374"/>
      <c r="KLY21" s="375"/>
      <c r="KLZ21" s="376"/>
      <c r="KMA21" s="377"/>
      <c r="KMB21" s="374"/>
      <c r="KMC21" s="375"/>
      <c r="KMD21" s="376"/>
      <c r="KME21" s="377"/>
      <c r="KMF21" s="374"/>
      <c r="KMG21" s="375"/>
      <c r="KMH21" s="376"/>
      <c r="KMI21" s="377"/>
      <c r="KMJ21" s="374"/>
      <c r="KMK21" s="375"/>
      <c r="KML21" s="376"/>
      <c r="KMM21" s="377"/>
      <c r="KMN21" s="374"/>
      <c r="KMO21" s="375"/>
      <c r="KMP21" s="376"/>
      <c r="KMQ21" s="377"/>
      <c r="KMR21" s="374"/>
      <c r="KMS21" s="375"/>
      <c r="KMT21" s="376"/>
      <c r="KMU21" s="377"/>
      <c r="KMV21" s="374"/>
      <c r="KMW21" s="375"/>
      <c r="KMX21" s="376"/>
      <c r="KMY21" s="377"/>
      <c r="KMZ21" s="374"/>
      <c r="KNA21" s="375"/>
      <c r="KNB21" s="376"/>
      <c r="KNC21" s="377"/>
      <c r="KND21" s="374"/>
      <c r="KNE21" s="375"/>
      <c r="KNF21" s="376"/>
      <c r="KNG21" s="377"/>
      <c r="KNH21" s="374"/>
      <c r="KNI21" s="375"/>
      <c r="KNJ21" s="376"/>
      <c r="KNK21" s="377"/>
      <c r="KNL21" s="374"/>
      <c r="KNM21" s="375"/>
      <c r="KNN21" s="376"/>
      <c r="KNO21" s="377"/>
      <c r="KNP21" s="374"/>
      <c r="KNQ21" s="375"/>
      <c r="KNR21" s="376"/>
      <c r="KNS21" s="377"/>
      <c r="KNT21" s="374"/>
      <c r="KNU21" s="375"/>
      <c r="KNV21" s="376"/>
      <c r="KNW21" s="377"/>
      <c r="KNX21" s="374"/>
      <c r="KNY21" s="375"/>
      <c r="KNZ21" s="376"/>
      <c r="KOA21" s="377"/>
      <c r="KOB21" s="374"/>
      <c r="KOC21" s="375"/>
      <c r="KOD21" s="376"/>
      <c r="KOE21" s="377"/>
      <c r="KOF21" s="374"/>
      <c r="KOG21" s="375"/>
      <c r="KOH21" s="376"/>
      <c r="KOI21" s="377"/>
      <c r="KOJ21" s="374"/>
      <c r="KOK21" s="375"/>
      <c r="KOL21" s="376"/>
      <c r="KOM21" s="377"/>
      <c r="KON21" s="374"/>
      <c r="KOO21" s="375"/>
      <c r="KOP21" s="376"/>
      <c r="KOQ21" s="377"/>
      <c r="KOR21" s="374"/>
      <c r="KOS21" s="375"/>
      <c r="KOT21" s="376"/>
      <c r="KOU21" s="377"/>
      <c r="KOV21" s="374"/>
      <c r="KOW21" s="375"/>
      <c r="KOX21" s="376"/>
      <c r="KOY21" s="377"/>
      <c r="KOZ21" s="374"/>
      <c r="KPA21" s="375"/>
      <c r="KPB21" s="376"/>
      <c r="KPC21" s="377"/>
      <c r="KPD21" s="374"/>
      <c r="KPE21" s="375"/>
      <c r="KPF21" s="376"/>
      <c r="KPG21" s="377"/>
      <c r="KPH21" s="374"/>
      <c r="KPI21" s="375"/>
      <c r="KPJ21" s="376"/>
      <c r="KPK21" s="377"/>
      <c r="KPL21" s="374"/>
      <c r="KPM21" s="375"/>
      <c r="KPN21" s="376"/>
      <c r="KPO21" s="377"/>
      <c r="KPP21" s="374"/>
      <c r="KPQ21" s="375"/>
      <c r="KPR21" s="376"/>
      <c r="KPS21" s="377"/>
      <c r="KPT21" s="374"/>
      <c r="KPU21" s="375"/>
      <c r="KPV21" s="376"/>
      <c r="KPW21" s="377"/>
      <c r="KPX21" s="374"/>
      <c r="KPY21" s="375"/>
      <c r="KPZ21" s="376"/>
      <c r="KQA21" s="377"/>
      <c r="KQB21" s="374"/>
      <c r="KQC21" s="375"/>
      <c r="KQD21" s="376"/>
      <c r="KQE21" s="377"/>
      <c r="KQF21" s="374"/>
      <c r="KQG21" s="375"/>
      <c r="KQH21" s="376"/>
      <c r="KQI21" s="377"/>
      <c r="KQJ21" s="374"/>
      <c r="KQK21" s="375"/>
      <c r="KQL21" s="376"/>
      <c r="KQM21" s="377"/>
      <c r="KQN21" s="374"/>
      <c r="KQO21" s="375"/>
      <c r="KQP21" s="376"/>
      <c r="KQQ21" s="377"/>
      <c r="KQR21" s="374"/>
      <c r="KQS21" s="375"/>
      <c r="KQT21" s="376"/>
      <c r="KQU21" s="377"/>
      <c r="KQV21" s="374"/>
      <c r="KQW21" s="375"/>
      <c r="KQX21" s="376"/>
      <c r="KQY21" s="377"/>
      <c r="KQZ21" s="374"/>
      <c r="KRA21" s="375"/>
      <c r="KRB21" s="376"/>
      <c r="KRC21" s="377"/>
      <c r="KRD21" s="374"/>
      <c r="KRE21" s="375"/>
      <c r="KRF21" s="376"/>
      <c r="KRG21" s="377"/>
      <c r="KRH21" s="374"/>
      <c r="KRI21" s="375"/>
      <c r="KRJ21" s="376"/>
      <c r="KRK21" s="377"/>
      <c r="KRL21" s="374"/>
      <c r="KRM21" s="375"/>
      <c r="KRN21" s="376"/>
      <c r="KRO21" s="377"/>
      <c r="KRP21" s="374"/>
      <c r="KRQ21" s="375"/>
      <c r="KRR21" s="376"/>
      <c r="KRS21" s="377"/>
      <c r="KRT21" s="374"/>
      <c r="KRU21" s="375"/>
      <c r="KRV21" s="376"/>
      <c r="KRW21" s="377"/>
      <c r="KRX21" s="374"/>
      <c r="KRY21" s="375"/>
      <c r="KRZ21" s="376"/>
      <c r="KSA21" s="377"/>
      <c r="KSB21" s="374"/>
      <c r="KSC21" s="375"/>
      <c r="KSD21" s="376"/>
      <c r="KSE21" s="377"/>
      <c r="KSF21" s="374"/>
      <c r="KSG21" s="375"/>
      <c r="KSH21" s="376"/>
      <c r="KSI21" s="377"/>
      <c r="KSJ21" s="374"/>
      <c r="KSK21" s="375"/>
      <c r="KSL21" s="376"/>
      <c r="KSM21" s="377"/>
      <c r="KSN21" s="374"/>
      <c r="KSO21" s="375"/>
      <c r="KSP21" s="376"/>
      <c r="KSQ21" s="377"/>
      <c r="KSR21" s="374"/>
      <c r="KSS21" s="375"/>
      <c r="KST21" s="376"/>
      <c r="KSU21" s="377"/>
      <c r="KSV21" s="374"/>
      <c r="KSW21" s="375"/>
      <c r="KSX21" s="376"/>
      <c r="KSY21" s="377"/>
      <c r="KSZ21" s="374"/>
      <c r="KTA21" s="375"/>
      <c r="KTB21" s="376"/>
      <c r="KTC21" s="377"/>
      <c r="KTD21" s="374"/>
      <c r="KTE21" s="375"/>
      <c r="KTF21" s="376"/>
      <c r="KTG21" s="377"/>
      <c r="KTH21" s="374"/>
      <c r="KTI21" s="375"/>
      <c r="KTJ21" s="376"/>
      <c r="KTK21" s="377"/>
      <c r="KTL21" s="374"/>
      <c r="KTM21" s="375"/>
      <c r="KTN21" s="376"/>
      <c r="KTO21" s="377"/>
      <c r="KTP21" s="374"/>
      <c r="KTQ21" s="375"/>
      <c r="KTR21" s="376"/>
      <c r="KTS21" s="377"/>
      <c r="KTT21" s="374"/>
      <c r="KTU21" s="375"/>
      <c r="KTV21" s="376"/>
      <c r="KTW21" s="377"/>
      <c r="KTX21" s="374"/>
      <c r="KTY21" s="375"/>
      <c r="KTZ21" s="376"/>
      <c r="KUA21" s="377"/>
      <c r="KUB21" s="374"/>
      <c r="KUC21" s="375"/>
      <c r="KUD21" s="376"/>
      <c r="KUE21" s="377"/>
      <c r="KUF21" s="374"/>
      <c r="KUG21" s="375"/>
      <c r="KUH21" s="376"/>
      <c r="KUI21" s="377"/>
      <c r="KUJ21" s="374"/>
      <c r="KUK21" s="375"/>
      <c r="KUL21" s="376"/>
      <c r="KUM21" s="377"/>
      <c r="KUN21" s="374"/>
      <c r="KUO21" s="375"/>
      <c r="KUP21" s="376"/>
      <c r="KUQ21" s="377"/>
      <c r="KUR21" s="374"/>
      <c r="KUS21" s="375"/>
      <c r="KUT21" s="376"/>
      <c r="KUU21" s="377"/>
      <c r="KUV21" s="374"/>
      <c r="KUW21" s="375"/>
      <c r="KUX21" s="376"/>
      <c r="KUY21" s="377"/>
      <c r="KUZ21" s="374"/>
      <c r="KVA21" s="375"/>
      <c r="KVB21" s="376"/>
      <c r="KVC21" s="377"/>
      <c r="KVD21" s="374"/>
      <c r="KVE21" s="375"/>
      <c r="KVF21" s="376"/>
      <c r="KVG21" s="377"/>
      <c r="KVH21" s="374"/>
      <c r="KVI21" s="375"/>
      <c r="KVJ21" s="376"/>
      <c r="KVK21" s="377"/>
      <c r="KVL21" s="374"/>
      <c r="KVM21" s="375"/>
      <c r="KVN21" s="376"/>
      <c r="KVO21" s="377"/>
      <c r="KVP21" s="374"/>
      <c r="KVQ21" s="375"/>
      <c r="KVR21" s="376"/>
      <c r="KVS21" s="377"/>
      <c r="KVT21" s="374"/>
      <c r="KVU21" s="375"/>
      <c r="KVV21" s="376"/>
      <c r="KVW21" s="377"/>
      <c r="KVX21" s="374"/>
      <c r="KVY21" s="375"/>
      <c r="KVZ21" s="376"/>
      <c r="KWA21" s="377"/>
      <c r="KWB21" s="374"/>
      <c r="KWC21" s="375"/>
      <c r="KWD21" s="376"/>
      <c r="KWE21" s="377"/>
      <c r="KWF21" s="374"/>
      <c r="KWG21" s="375"/>
      <c r="KWH21" s="376"/>
      <c r="KWI21" s="377"/>
      <c r="KWJ21" s="374"/>
      <c r="KWK21" s="375"/>
      <c r="KWL21" s="376"/>
      <c r="KWM21" s="377"/>
      <c r="KWN21" s="374"/>
      <c r="KWO21" s="375"/>
      <c r="KWP21" s="376"/>
      <c r="KWQ21" s="377"/>
      <c r="KWR21" s="374"/>
      <c r="KWS21" s="375"/>
      <c r="KWT21" s="376"/>
      <c r="KWU21" s="377"/>
      <c r="KWV21" s="374"/>
      <c r="KWW21" s="375"/>
      <c r="KWX21" s="376"/>
      <c r="KWY21" s="377"/>
      <c r="KWZ21" s="374"/>
      <c r="KXA21" s="375"/>
      <c r="KXB21" s="376"/>
      <c r="KXC21" s="377"/>
      <c r="KXD21" s="374"/>
      <c r="KXE21" s="375"/>
      <c r="KXF21" s="376"/>
      <c r="KXG21" s="377"/>
      <c r="KXH21" s="374"/>
      <c r="KXI21" s="375"/>
      <c r="KXJ21" s="376"/>
      <c r="KXK21" s="377"/>
      <c r="KXL21" s="374"/>
      <c r="KXM21" s="375"/>
      <c r="KXN21" s="376"/>
      <c r="KXO21" s="377"/>
      <c r="KXP21" s="374"/>
      <c r="KXQ21" s="375"/>
      <c r="KXR21" s="376"/>
      <c r="KXS21" s="377"/>
      <c r="KXT21" s="374"/>
      <c r="KXU21" s="375"/>
      <c r="KXV21" s="376"/>
      <c r="KXW21" s="377"/>
      <c r="KXX21" s="374"/>
      <c r="KXY21" s="375"/>
      <c r="KXZ21" s="376"/>
      <c r="KYA21" s="377"/>
      <c r="KYB21" s="374"/>
      <c r="KYC21" s="375"/>
      <c r="KYD21" s="376"/>
      <c r="KYE21" s="377"/>
      <c r="KYF21" s="374"/>
      <c r="KYG21" s="375"/>
      <c r="KYH21" s="376"/>
      <c r="KYI21" s="377"/>
      <c r="KYJ21" s="374"/>
      <c r="KYK21" s="375"/>
      <c r="KYL21" s="376"/>
      <c r="KYM21" s="377"/>
      <c r="KYN21" s="374"/>
      <c r="KYO21" s="375"/>
      <c r="KYP21" s="376"/>
      <c r="KYQ21" s="377"/>
      <c r="KYR21" s="374"/>
      <c r="KYS21" s="375"/>
      <c r="KYT21" s="376"/>
      <c r="KYU21" s="377"/>
      <c r="KYV21" s="374"/>
      <c r="KYW21" s="375"/>
      <c r="KYX21" s="376"/>
      <c r="KYY21" s="377"/>
      <c r="KYZ21" s="374"/>
      <c r="KZA21" s="375"/>
      <c r="KZB21" s="376"/>
      <c r="KZC21" s="377"/>
      <c r="KZD21" s="374"/>
      <c r="KZE21" s="375"/>
      <c r="KZF21" s="376"/>
      <c r="KZG21" s="377"/>
      <c r="KZH21" s="374"/>
      <c r="KZI21" s="375"/>
      <c r="KZJ21" s="376"/>
      <c r="KZK21" s="377"/>
      <c r="KZL21" s="374"/>
      <c r="KZM21" s="375"/>
      <c r="KZN21" s="376"/>
      <c r="KZO21" s="377"/>
      <c r="KZP21" s="374"/>
      <c r="KZQ21" s="375"/>
      <c r="KZR21" s="376"/>
      <c r="KZS21" s="377"/>
      <c r="KZT21" s="374"/>
      <c r="KZU21" s="375"/>
      <c r="KZV21" s="376"/>
      <c r="KZW21" s="377"/>
      <c r="KZX21" s="374"/>
      <c r="KZY21" s="375"/>
      <c r="KZZ21" s="376"/>
      <c r="LAA21" s="377"/>
      <c r="LAB21" s="374"/>
      <c r="LAC21" s="375"/>
      <c r="LAD21" s="376"/>
      <c r="LAE21" s="377"/>
      <c r="LAF21" s="374"/>
      <c r="LAG21" s="375"/>
      <c r="LAH21" s="376"/>
      <c r="LAI21" s="377"/>
      <c r="LAJ21" s="374"/>
      <c r="LAK21" s="375"/>
      <c r="LAL21" s="376"/>
      <c r="LAM21" s="377"/>
      <c r="LAN21" s="374"/>
      <c r="LAO21" s="375"/>
      <c r="LAP21" s="376"/>
      <c r="LAQ21" s="377"/>
      <c r="LAR21" s="374"/>
      <c r="LAS21" s="375"/>
      <c r="LAT21" s="376"/>
      <c r="LAU21" s="377"/>
      <c r="LAV21" s="374"/>
      <c r="LAW21" s="375"/>
      <c r="LAX21" s="376"/>
      <c r="LAY21" s="377"/>
      <c r="LAZ21" s="374"/>
      <c r="LBA21" s="375"/>
      <c r="LBB21" s="376"/>
      <c r="LBC21" s="377"/>
      <c r="LBD21" s="374"/>
      <c r="LBE21" s="375"/>
      <c r="LBF21" s="376"/>
      <c r="LBG21" s="377"/>
      <c r="LBH21" s="374"/>
      <c r="LBI21" s="375"/>
      <c r="LBJ21" s="376"/>
      <c r="LBK21" s="377"/>
      <c r="LBL21" s="374"/>
      <c r="LBM21" s="375"/>
      <c r="LBN21" s="376"/>
      <c r="LBO21" s="377"/>
      <c r="LBP21" s="374"/>
      <c r="LBQ21" s="375"/>
      <c r="LBR21" s="376"/>
      <c r="LBS21" s="377"/>
      <c r="LBT21" s="374"/>
      <c r="LBU21" s="375"/>
      <c r="LBV21" s="376"/>
      <c r="LBW21" s="377"/>
      <c r="LBX21" s="374"/>
      <c r="LBY21" s="375"/>
      <c r="LBZ21" s="376"/>
      <c r="LCA21" s="377"/>
      <c r="LCB21" s="374"/>
      <c r="LCC21" s="375"/>
      <c r="LCD21" s="376"/>
      <c r="LCE21" s="377"/>
      <c r="LCF21" s="374"/>
      <c r="LCG21" s="375"/>
      <c r="LCH21" s="376"/>
      <c r="LCI21" s="377"/>
      <c r="LCJ21" s="374"/>
      <c r="LCK21" s="375"/>
      <c r="LCL21" s="376"/>
      <c r="LCM21" s="377"/>
      <c r="LCN21" s="374"/>
      <c r="LCO21" s="375"/>
      <c r="LCP21" s="376"/>
      <c r="LCQ21" s="377"/>
      <c r="LCR21" s="374"/>
      <c r="LCS21" s="375"/>
      <c r="LCT21" s="376"/>
      <c r="LCU21" s="377"/>
      <c r="LCV21" s="374"/>
      <c r="LCW21" s="375"/>
      <c r="LCX21" s="376"/>
      <c r="LCY21" s="377"/>
      <c r="LCZ21" s="374"/>
      <c r="LDA21" s="375"/>
      <c r="LDB21" s="376"/>
      <c r="LDC21" s="377"/>
      <c r="LDD21" s="374"/>
      <c r="LDE21" s="375"/>
      <c r="LDF21" s="376"/>
      <c r="LDG21" s="377"/>
      <c r="LDH21" s="374"/>
      <c r="LDI21" s="375"/>
      <c r="LDJ21" s="376"/>
      <c r="LDK21" s="377"/>
      <c r="LDL21" s="374"/>
      <c r="LDM21" s="375"/>
      <c r="LDN21" s="376"/>
      <c r="LDO21" s="377"/>
      <c r="LDP21" s="374"/>
      <c r="LDQ21" s="375"/>
      <c r="LDR21" s="376"/>
      <c r="LDS21" s="377"/>
      <c r="LDT21" s="374"/>
      <c r="LDU21" s="375"/>
      <c r="LDV21" s="376"/>
      <c r="LDW21" s="377"/>
      <c r="LDX21" s="374"/>
      <c r="LDY21" s="375"/>
      <c r="LDZ21" s="376"/>
      <c r="LEA21" s="377"/>
      <c r="LEB21" s="374"/>
      <c r="LEC21" s="375"/>
      <c r="LED21" s="376"/>
      <c r="LEE21" s="377"/>
      <c r="LEF21" s="374"/>
      <c r="LEG21" s="375"/>
      <c r="LEH21" s="376"/>
      <c r="LEI21" s="377"/>
      <c r="LEJ21" s="374"/>
      <c r="LEK21" s="375"/>
      <c r="LEL21" s="376"/>
      <c r="LEM21" s="377"/>
      <c r="LEN21" s="374"/>
      <c r="LEO21" s="375"/>
      <c r="LEP21" s="376"/>
      <c r="LEQ21" s="377"/>
      <c r="LER21" s="374"/>
      <c r="LES21" s="375"/>
      <c r="LET21" s="376"/>
      <c r="LEU21" s="377"/>
      <c r="LEV21" s="374"/>
      <c r="LEW21" s="375"/>
      <c r="LEX21" s="376"/>
      <c r="LEY21" s="377"/>
      <c r="LEZ21" s="374"/>
      <c r="LFA21" s="375"/>
      <c r="LFB21" s="376"/>
      <c r="LFC21" s="377"/>
      <c r="LFD21" s="374"/>
      <c r="LFE21" s="375"/>
      <c r="LFF21" s="376"/>
      <c r="LFG21" s="377"/>
      <c r="LFH21" s="374"/>
      <c r="LFI21" s="375"/>
      <c r="LFJ21" s="376"/>
      <c r="LFK21" s="377"/>
      <c r="LFL21" s="374"/>
      <c r="LFM21" s="375"/>
      <c r="LFN21" s="376"/>
      <c r="LFO21" s="377"/>
      <c r="LFP21" s="374"/>
      <c r="LFQ21" s="375"/>
      <c r="LFR21" s="376"/>
      <c r="LFS21" s="377"/>
      <c r="LFT21" s="374"/>
      <c r="LFU21" s="375"/>
      <c r="LFV21" s="376"/>
      <c r="LFW21" s="377"/>
      <c r="LFX21" s="374"/>
      <c r="LFY21" s="375"/>
      <c r="LFZ21" s="376"/>
      <c r="LGA21" s="377"/>
      <c r="LGB21" s="374"/>
      <c r="LGC21" s="375"/>
      <c r="LGD21" s="376"/>
      <c r="LGE21" s="377"/>
      <c r="LGF21" s="374"/>
      <c r="LGG21" s="375"/>
      <c r="LGH21" s="376"/>
      <c r="LGI21" s="377"/>
      <c r="LGJ21" s="374"/>
      <c r="LGK21" s="375"/>
      <c r="LGL21" s="376"/>
      <c r="LGM21" s="377"/>
      <c r="LGN21" s="374"/>
      <c r="LGO21" s="375"/>
      <c r="LGP21" s="376"/>
      <c r="LGQ21" s="377"/>
      <c r="LGR21" s="374"/>
      <c r="LGS21" s="375"/>
      <c r="LGT21" s="376"/>
      <c r="LGU21" s="377"/>
      <c r="LGV21" s="374"/>
      <c r="LGW21" s="375"/>
      <c r="LGX21" s="376"/>
      <c r="LGY21" s="377"/>
      <c r="LGZ21" s="374"/>
      <c r="LHA21" s="375"/>
      <c r="LHB21" s="376"/>
      <c r="LHC21" s="377"/>
      <c r="LHD21" s="374"/>
      <c r="LHE21" s="375"/>
      <c r="LHF21" s="376"/>
      <c r="LHG21" s="377"/>
      <c r="LHH21" s="374"/>
      <c r="LHI21" s="375"/>
      <c r="LHJ21" s="376"/>
      <c r="LHK21" s="377"/>
      <c r="LHL21" s="374"/>
      <c r="LHM21" s="375"/>
      <c r="LHN21" s="376"/>
      <c r="LHO21" s="377"/>
      <c r="LHP21" s="374"/>
      <c r="LHQ21" s="375"/>
      <c r="LHR21" s="376"/>
      <c r="LHS21" s="377"/>
      <c r="LHT21" s="374"/>
      <c r="LHU21" s="375"/>
      <c r="LHV21" s="376"/>
      <c r="LHW21" s="377"/>
      <c r="LHX21" s="374"/>
      <c r="LHY21" s="375"/>
      <c r="LHZ21" s="376"/>
      <c r="LIA21" s="377"/>
      <c r="LIB21" s="374"/>
      <c r="LIC21" s="375"/>
      <c r="LID21" s="376"/>
      <c r="LIE21" s="377"/>
      <c r="LIF21" s="374"/>
      <c r="LIG21" s="375"/>
      <c r="LIH21" s="376"/>
      <c r="LII21" s="377"/>
      <c r="LIJ21" s="374"/>
      <c r="LIK21" s="375"/>
      <c r="LIL21" s="376"/>
      <c r="LIM21" s="377"/>
      <c r="LIN21" s="374"/>
      <c r="LIO21" s="375"/>
      <c r="LIP21" s="376"/>
      <c r="LIQ21" s="377"/>
      <c r="LIR21" s="374"/>
      <c r="LIS21" s="375"/>
      <c r="LIT21" s="376"/>
      <c r="LIU21" s="377"/>
      <c r="LIV21" s="374"/>
      <c r="LIW21" s="375"/>
      <c r="LIX21" s="376"/>
      <c r="LIY21" s="377"/>
      <c r="LIZ21" s="374"/>
      <c r="LJA21" s="375"/>
      <c r="LJB21" s="376"/>
      <c r="LJC21" s="377"/>
      <c r="LJD21" s="374"/>
      <c r="LJE21" s="375"/>
      <c r="LJF21" s="376"/>
      <c r="LJG21" s="377"/>
      <c r="LJH21" s="374"/>
      <c r="LJI21" s="375"/>
      <c r="LJJ21" s="376"/>
      <c r="LJK21" s="377"/>
      <c r="LJL21" s="374"/>
      <c r="LJM21" s="375"/>
      <c r="LJN21" s="376"/>
      <c r="LJO21" s="377"/>
      <c r="LJP21" s="374"/>
      <c r="LJQ21" s="375"/>
      <c r="LJR21" s="376"/>
      <c r="LJS21" s="377"/>
      <c r="LJT21" s="374"/>
      <c r="LJU21" s="375"/>
      <c r="LJV21" s="376"/>
      <c r="LJW21" s="377"/>
      <c r="LJX21" s="374"/>
      <c r="LJY21" s="375"/>
      <c r="LJZ21" s="376"/>
      <c r="LKA21" s="377"/>
      <c r="LKB21" s="374"/>
      <c r="LKC21" s="375"/>
      <c r="LKD21" s="376"/>
      <c r="LKE21" s="377"/>
      <c r="LKF21" s="374"/>
      <c r="LKG21" s="375"/>
      <c r="LKH21" s="376"/>
      <c r="LKI21" s="377"/>
      <c r="LKJ21" s="374"/>
      <c r="LKK21" s="375"/>
      <c r="LKL21" s="376"/>
      <c r="LKM21" s="377"/>
      <c r="LKN21" s="374"/>
      <c r="LKO21" s="375"/>
      <c r="LKP21" s="376"/>
      <c r="LKQ21" s="377"/>
      <c r="LKR21" s="374"/>
      <c r="LKS21" s="375"/>
      <c r="LKT21" s="376"/>
      <c r="LKU21" s="377"/>
      <c r="LKV21" s="374"/>
      <c r="LKW21" s="375"/>
      <c r="LKX21" s="376"/>
      <c r="LKY21" s="377"/>
      <c r="LKZ21" s="374"/>
      <c r="LLA21" s="375"/>
      <c r="LLB21" s="376"/>
      <c r="LLC21" s="377"/>
      <c r="LLD21" s="374"/>
      <c r="LLE21" s="375"/>
      <c r="LLF21" s="376"/>
      <c r="LLG21" s="377"/>
      <c r="LLH21" s="374"/>
      <c r="LLI21" s="375"/>
      <c r="LLJ21" s="376"/>
      <c r="LLK21" s="377"/>
      <c r="LLL21" s="374"/>
      <c r="LLM21" s="375"/>
      <c r="LLN21" s="376"/>
      <c r="LLO21" s="377"/>
      <c r="LLP21" s="374"/>
      <c r="LLQ21" s="375"/>
      <c r="LLR21" s="376"/>
      <c r="LLS21" s="377"/>
      <c r="LLT21" s="374"/>
      <c r="LLU21" s="375"/>
      <c r="LLV21" s="376"/>
      <c r="LLW21" s="377"/>
      <c r="LLX21" s="374"/>
      <c r="LLY21" s="375"/>
      <c r="LLZ21" s="376"/>
      <c r="LMA21" s="377"/>
      <c r="LMB21" s="374"/>
      <c r="LMC21" s="375"/>
      <c r="LMD21" s="376"/>
      <c r="LME21" s="377"/>
      <c r="LMF21" s="374"/>
      <c r="LMG21" s="375"/>
      <c r="LMH21" s="376"/>
      <c r="LMI21" s="377"/>
      <c r="LMJ21" s="374"/>
      <c r="LMK21" s="375"/>
      <c r="LML21" s="376"/>
      <c r="LMM21" s="377"/>
      <c r="LMN21" s="374"/>
      <c r="LMO21" s="375"/>
      <c r="LMP21" s="376"/>
      <c r="LMQ21" s="377"/>
      <c r="LMR21" s="374"/>
      <c r="LMS21" s="375"/>
      <c r="LMT21" s="376"/>
      <c r="LMU21" s="377"/>
      <c r="LMV21" s="374"/>
      <c r="LMW21" s="375"/>
      <c r="LMX21" s="376"/>
      <c r="LMY21" s="377"/>
      <c r="LMZ21" s="374"/>
      <c r="LNA21" s="375"/>
      <c r="LNB21" s="376"/>
      <c r="LNC21" s="377"/>
      <c r="LND21" s="374"/>
      <c r="LNE21" s="375"/>
      <c r="LNF21" s="376"/>
      <c r="LNG21" s="377"/>
      <c r="LNH21" s="374"/>
      <c r="LNI21" s="375"/>
      <c r="LNJ21" s="376"/>
      <c r="LNK21" s="377"/>
      <c r="LNL21" s="374"/>
      <c r="LNM21" s="375"/>
      <c r="LNN21" s="376"/>
      <c r="LNO21" s="377"/>
      <c r="LNP21" s="374"/>
      <c r="LNQ21" s="375"/>
      <c r="LNR21" s="376"/>
      <c r="LNS21" s="377"/>
      <c r="LNT21" s="374"/>
      <c r="LNU21" s="375"/>
      <c r="LNV21" s="376"/>
      <c r="LNW21" s="377"/>
      <c r="LNX21" s="374"/>
      <c r="LNY21" s="375"/>
      <c r="LNZ21" s="376"/>
      <c r="LOA21" s="377"/>
      <c r="LOB21" s="374"/>
      <c r="LOC21" s="375"/>
      <c r="LOD21" s="376"/>
      <c r="LOE21" s="377"/>
      <c r="LOF21" s="374"/>
      <c r="LOG21" s="375"/>
      <c r="LOH21" s="376"/>
      <c r="LOI21" s="377"/>
      <c r="LOJ21" s="374"/>
      <c r="LOK21" s="375"/>
      <c r="LOL21" s="376"/>
      <c r="LOM21" s="377"/>
      <c r="LON21" s="374"/>
      <c r="LOO21" s="375"/>
      <c r="LOP21" s="376"/>
      <c r="LOQ21" s="377"/>
      <c r="LOR21" s="374"/>
      <c r="LOS21" s="375"/>
      <c r="LOT21" s="376"/>
      <c r="LOU21" s="377"/>
      <c r="LOV21" s="374"/>
      <c r="LOW21" s="375"/>
      <c r="LOX21" s="376"/>
      <c r="LOY21" s="377"/>
      <c r="LOZ21" s="374"/>
      <c r="LPA21" s="375"/>
      <c r="LPB21" s="376"/>
      <c r="LPC21" s="377"/>
      <c r="LPD21" s="374"/>
      <c r="LPE21" s="375"/>
      <c r="LPF21" s="376"/>
      <c r="LPG21" s="377"/>
      <c r="LPH21" s="374"/>
      <c r="LPI21" s="375"/>
      <c r="LPJ21" s="376"/>
      <c r="LPK21" s="377"/>
      <c r="LPL21" s="374"/>
      <c r="LPM21" s="375"/>
      <c r="LPN21" s="376"/>
      <c r="LPO21" s="377"/>
      <c r="LPP21" s="374"/>
      <c r="LPQ21" s="375"/>
      <c r="LPR21" s="376"/>
      <c r="LPS21" s="377"/>
      <c r="LPT21" s="374"/>
      <c r="LPU21" s="375"/>
      <c r="LPV21" s="376"/>
      <c r="LPW21" s="377"/>
      <c r="LPX21" s="374"/>
      <c r="LPY21" s="375"/>
      <c r="LPZ21" s="376"/>
      <c r="LQA21" s="377"/>
      <c r="LQB21" s="374"/>
      <c r="LQC21" s="375"/>
      <c r="LQD21" s="376"/>
      <c r="LQE21" s="377"/>
      <c r="LQF21" s="374"/>
      <c r="LQG21" s="375"/>
      <c r="LQH21" s="376"/>
      <c r="LQI21" s="377"/>
      <c r="LQJ21" s="374"/>
      <c r="LQK21" s="375"/>
      <c r="LQL21" s="376"/>
      <c r="LQM21" s="377"/>
      <c r="LQN21" s="374"/>
      <c r="LQO21" s="375"/>
      <c r="LQP21" s="376"/>
      <c r="LQQ21" s="377"/>
      <c r="LQR21" s="374"/>
      <c r="LQS21" s="375"/>
      <c r="LQT21" s="376"/>
      <c r="LQU21" s="377"/>
      <c r="LQV21" s="374"/>
      <c r="LQW21" s="375"/>
      <c r="LQX21" s="376"/>
      <c r="LQY21" s="377"/>
      <c r="LQZ21" s="374"/>
      <c r="LRA21" s="375"/>
      <c r="LRB21" s="376"/>
      <c r="LRC21" s="377"/>
      <c r="LRD21" s="374"/>
      <c r="LRE21" s="375"/>
      <c r="LRF21" s="376"/>
      <c r="LRG21" s="377"/>
      <c r="LRH21" s="374"/>
      <c r="LRI21" s="375"/>
      <c r="LRJ21" s="376"/>
      <c r="LRK21" s="377"/>
      <c r="LRL21" s="374"/>
      <c r="LRM21" s="375"/>
      <c r="LRN21" s="376"/>
      <c r="LRO21" s="377"/>
      <c r="LRP21" s="374"/>
      <c r="LRQ21" s="375"/>
      <c r="LRR21" s="376"/>
      <c r="LRS21" s="377"/>
      <c r="LRT21" s="374"/>
      <c r="LRU21" s="375"/>
      <c r="LRV21" s="376"/>
      <c r="LRW21" s="377"/>
      <c r="LRX21" s="374"/>
      <c r="LRY21" s="375"/>
      <c r="LRZ21" s="376"/>
      <c r="LSA21" s="377"/>
      <c r="LSB21" s="374"/>
      <c r="LSC21" s="375"/>
      <c r="LSD21" s="376"/>
      <c r="LSE21" s="377"/>
      <c r="LSF21" s="374"/>
      <c r="LSG21" s="375"/>
      <c r="LSH21" s="376"/>
      <c r="LSI21" s="377"/>
      <c r="LSJ21" s="374"/>
      <c r="LSK21" s="375"/>
      <c r="LSL21" s="376"/>
      <c r="LSM21" s="377"/>
      <c r="LSN21" s="374"/>
      <c r="LSO21" s="375"/>
      <c r="LSP21" s="376"/>
      <c r="LSQ21" s="377"/>
      <c r="LSR21" s="374"/>
      <c r="LSS21" s="375"/>
      <c r="LST21" s="376"/>
      <c r="LSU21" s="377"/>
      <c r="LSV21" s="374"/>
      <c r="LSW21" s="375"/>
      <c r="LSX21" s="376"/>
      <c r="LSY21" s="377"/>
      <c r="LSZ21" s="374"/>
      <c r="LTA21" s="375"/>
      <c r="LTB21" s="376"/>
      <c r="LTC21" s="377"/>
      <c r="LTD21" s="374"/>
      <c r="LTE21" s="375"/>
      <c r="LTF21" s="376"/>
      <c r="LTG21" s="377"/>
      <c r="LTH21" s="374"/>
      <c r="LTI21" s="375"/>
      <c r="LTJ21" s="376"/>
      <c r="LTK21" s="377"/>
      <c r="LTL21" s="374"/>
      <c r="LTM21" s="375"/>
      <c r="LTN21" s="376"/>
      <c r="LTO21" s="377"/>
      <c r="LTP21" s="374"/>
      <c r="LTQ21" s="375"/>
      <c r="LTR21" s="376"/>
      <c r="LTS21" s="377"/>
      <c r="LTT21" s="374"/>
      <c r="LTU21" s="375"/>
      <c r="LTV21" s="376"/>
      <c r="LTW21" s="377"/>
      <c r="LTX21" s="374"/>
      <c r="LTY21" s="375"/>
      <c r="LTZ21" s="376"/>
      <c r="LUA21" s="377"/>
      <c r="LUB21" s="374"/>
      <c r="LUC21" s="375"/>
      <c r="LUD21" s="376"/>
      <c r="LUE21" s="377"/>
      <c r="LUF21" s="374"/>
      <c r="LUG21" s="375"/>
      <c r="LUH21" s="376"/>
      <c r="LUI21" s="377"/>
      <c r="LUJ21" s="374"/>
      <c r="LUK21" s="375"/>
      <c r="LUL21" s="376"/>
      <c r="LUM21" s="377"/>
      <c r="LUN21" s="374"/>
      <c r="LUO21" s="375"/>
      <c r="LUP21" s="376"/>
      <c r="LUQ21" s="377"/>
      <c r="LUR21" s="374"/>
      <c r="LUS21" s="375"/>
      <c r="LUT21" s="376"/>
      <c r="LUU21" s="377"/>
      <c r="LUV21" s="374"/>
      <c r="LUW21" s="375"/>
      <c r="LUX21" s="376"/>
      <c r="LUY21" s="377"/>
      <c r="LUZ21" s="374"/>
      <c r="LVA21" s="375"/>
      <c r="LVB21" s="376"/>
      <c r="LVC21" s="377"/>
      <c r="LVD21" s="374"/>
      <c r="LVE21" s="375"/>
      <c r="LVF21" s="376"/>
      <c r="LVG21" s="377"/>
      <c r="LVH21" s="374"/>
      <c r="LVI21" s="375"/>
      <c r="LVJ21" s="376"/>
      <c r="LVK21" s="377"/>
      <c r="LVL21" s="374"/>
      <c r="LVM21" s="375"/>
      <c r="LVN21" s="376"/>
      <c r="LVO21" s="377"/>
      <c r="LVP21" s="374"/>
      <c r="LVQ21" s="375"/>
      <c r="LVR21" s="376"/>
      <c r="LVS21" s="377"/>
      <c r="LVT21" s="374"/>
      <c r="LVU21" s="375"/>
      <c r="LVV21" s="376"/>
      <c r="LVW21" s="377"/>
      <c r="LVX21" s="374"/>
      <c r="LVY21" s="375"/>
      <c r="LVZ21" s="376"/>
      <c r="LWA21" s="377"/>
      <c r="LWB21" s="374"/>
      <c r="LWC21" s="375"/>
      <c r="LWD21" s="376"/>
      <c r="LWE21" s="377"/>
      <c r="LWF21" s="374"/>
      <c r="LWG21" s="375"/>
      <c r="LWH21" s="376"/>
      <c r="LWI21" s="377"/>
      <c r="LWJ21" s="374"/>
      <c r="LWK21" s="375"/>
      <c r="LWL21" s="376"/>
      <c r="LWM21" s="377"/>
      <c r="LWN21" s="374"/>
      <c r="LWO21" s="375"/>
      <c r="LWP21" s="376"/>
      <c r="LWQ21" s="377"/>
      <c r="LWR21" s="374"/>
      <c r="LWS21" s="375"/>
      <c r="LWT21" s="376"/>
      <c r="LWU21" s="377"/>
      <c r="LWV21" s="374"/>
      <c r="LWW21" s="375"/>
      <c r="LWX21" s="376"/>
      <c r="LWY21" s="377"/>
      <c r="LWZ21" s="374"/>
      <c r="LXA21" s="375"/>
      <c r="LXB21" s="376"/>
      <c r="LXC21" s="377"/>
      <c r="LXD21" s="374"/>
      <c r="LXE21" s="375"/>
      <c r="LXF21" s="376"/>
      <c r="LXG21" s="377"/>
      <c r="LXH21" s="374"/>
      <c r="LXI21" s="375"/>
      <c r="LXJ21" s="376"/>
      <c r="LXK21" s="377"/>
      <c r="LXL21" s="374"/>
      <c r="LXM21" s="375"/>
      <c r="LXN21" s="376"/>
      <c r="LXO21" s="377"/>
      <c r="LXP21" s="374"/>
      <c r="LXQ21" s="375"/>
      <c r="LXR21" s="376"/>
      <c r="LXS21" s="377"/>
      <c r="LXT21" s="374"/>
      <c r="LXU21" s="375"/>
      <c r="LXV21" s="376"/>
      <c r="LXW21" s="377"/>
      <c r="LXX21" s="374"/>
      <c r="LXY21" s="375"/>
      <c r="LXZ21" s="376"/>
      <c r="LYA21" s="377"/>
      <c r="LYB21" s="374"/>
      <c r="LYC21" s="375"/>
      <c r="LYD21" s="376"/>
      <c r="LYE21" s="377"/>
      <c r="LYF21" s="374"/>
      <c r="LYG21" s="375"/>
      <c r="LYH21" s="376"/>
      <c r="LYI21" s="377"/>
      <c r="LYJ21" s="374"/>
      <c r="LYK21" s="375"/>
      <c r="LYL21" s="376"/>
      <c r="LYM21" s="377"/>
      <c r="LYN21" s="374"/>
      <c r="LYO21" s="375"/>
      <c r="LYP21" s="376"/>
      <c r="LYQ21" s="377"/>
      <c r="LYR21" s="374"/>
      <c r="LYS21" s="375"/>
      <c r="LYT21" s="376"/>
      <c r="LYU21" s="377"/>
      <c r="LYV21" s="374"/>
      <c r="LYW21" s="375"/>
      <c r="LYX21" s="376"/>
      <c r="LYY21" s="377"/>
      <c r="LYZ21" s="374"/>
      <c r="LZA21" s="375"/>
      <c r="LZB21" s="376"/>
      <c r="LZC21" s="377"/>
      <c r="LZD21" s="374"/>
      <c r="LZE21" s="375"/>
      <c r="LZF21" s="376"/>
      <c r="LZG21" s="377"/>
      <c r="LZH21" s="374"/>
      <c r="LZI21" s="375"/>
      <c r="LZJ21" s="376"/>
      <c r="LZK21" s="377"/>
      <c r="LZL21" s="374"/>
      <c r="LZM21" s="375"/>
      <c r="LZN21" s="376"/>
      <c r="LZO21" s="377"/>
      <c r="LZP21" s="374"/>
      <c r="LZQ21" s="375"/>
      <c r="LZR21" s="376"/>
      <c r="LZS21" s="377"/>
      <c r="LZT21" s="374"/>
      <c r="LZU21" s="375"/>
      <c r="LZV21" s="376"/>
      <c r="LZW21" s="377"/>
      <c r="LZX21" s="374"/>
      <c r="LZY21" s="375"/>
      <c r="LZZ21" s="376"/>
      <c r="MAA21" s="377"/>
      <c r="MAB21" s="374"/>
      <c r="MAC21" s="375"/>
      <c r="MAD21" s="376"/>
      <c r="MAE21" s="377"/>
      <c r="MAF21" s="374"/>
      <c r="MAG21" s="375"/>
      <c r="MAH21" s="376"/>
      <c r="MAI21" s="377"/>
      <c r="MAJ21" s="374"/>
      <c r="MAK21" s="375"/>
      <c r="MAL21" s="376"/>
      <c r="MAM21" s="377"/>
      <c r="MAN21" s="374"/>
      <c r="MAO21" s="375"/>
      <c r="MAP21" s="376"/>
      <c r="MAQ21" s="377"/>
      <c r="MAR21" s="374"/>
      <c r="MAS21" s="375"/>
      <c r="MAT21" s="376"/>
      <c r="MAU21" s="377"/>
      <c r="MAV21" s="374"/>
      <c r="MAW21" s="375"/>
      <c r="MAX21" s="376"/>
      <c r="MAY21" s="377"/>
      <c r="MAZ21" s="374"/>
      <c r="MBA21" s="375"/>
      <c r="MBB21" s="376"/>
      <c r="MBC21" s="377"/>
      <c r="MBD21" s="374"/>
      <c r="MBE21" s="375"/>
      <c r="MBF21" s="376"/>
      <c r="MBG21" s="377"/>
      <c r="MBH21" s="374"/>
      <c r="MBI21" s="375"/>
      <c r="MBJ21" s="376"/>
      <c r="MBK21" s="377"/>
      <c r="MBL21" s="374"/>
      <c r="MBM21" s="375"/>
      <c r="MBN21" s="376"/>
      <c r="MBO21" s="377"/>
      <c r="MBP21" s="374"/>
      <c r="MBQ21" s="375"/>
      <c r="MBR21" s="376"/>
      <c r="MBS21" s="377"/>
      <c r="MBT21" s="374"/>
      <c r="MBU21" s="375"/>
      <c r="MBV21" s="376"/>
      <c r="MBW21" s="377"/>
      <c r="MBX21" s="374"/>
      <c r="MBY21" s="375"/>
      <c r="MBZ21" s="376"/>
      <c r="MCA21" s="377"/>
      <c r="MCB21" s="374"/>
      <c r="MCC21" s="375"/>
      <c r="MCD21" s="376"/>
      <c r="MCE21" s="377"/>
      <c r="MCF21" s="374"/>
      <c r="MCG21" s="375"/>
      <c r="MCH21" s="376"/>
      <c r="MCI21" s="377"/>
      <c r="MCJ21" s="374"/>
      <c r="MCK21" s="375"/>
      <c r="MCL21" s="376"/>
      <c r="MCM21" s="377"/>
      <c r="MCN21" s="374"/>
      <c r="MCO21" s="375"/>
      <c r="MCP21" s="376"/>
      <c r="MCQ21" s="377"/>
      <c r="MCR21" s="374"/>
      <c r="MCS21" s="375"/>
      <c r="MCT21" s="376"/>
      <c r="MCU21" s="377"/>
      <c r="MCV21" s="374"/>
      <c r="MCW21" s="375"/>
      <c r="MCX21" s="376"/>
      <c r="MCY21" s="377"/>
      <c r="MCZ21" s="374"/>
      <c r="MDA21" s="375"/>
      <c r="MDB21" s="376"/>
      <c r="MDC21" s="377"/>
      <c r="MDD21" s="374"/>
      <c r="MDE21" s="375"/>
      <c r="MDF21" s="376"/>
      <c r="MDG21" s="377"/>
      <c r="MDH21" s="374"/>
      <c r="MDI21" s="375"/>
      <c r="MDJ21" s="376"/>
      <c r="MDK21" s="377"/>
      <c r="MDL21" s="374"/>
      <c r="MDM21" s="375"/>
      <c r="MDN21" s="376"/>
      <c r="MDO21" s="377"/>
      <c r="MDP21" s="374"/>
      <c r="MDQ21" s="375"/>
      <c r="MDR21" s="376"/>
      <c r="MDS21" s="377"/>
      <c r="MDT21" s="374"/>
      <c r="MDU21" s="375"/>
      <c r="MDV21" s="376"/>
      <c r="MDW21" s="377"/>
      <c r="MDX21" s="374"/>
      <c r="MDY21" s="375"/>
      <c r="MDZ21" s="376"/>
      <c r="MEA21" s="377"/>
      <c r="MEB21" s="374"/>
      <c r="MEC21" s="375"/>
      <c r="MED21" s="376"/>
      <c r="MEE21" s="377"/>
      <c r="MEF21" s="374"/>
      <c r="MEG21" s="375"/>
      <c r="MEH21" s="376"/>
      <c r="MEI21" s="377"/>
      <c r="MEJ21" s="374"/>
      <c r="MEK21" s="375"/>
      <c r="MEL21" s="376"/>
      <c r="MEM21" s="377"/>
      <c r="MEN21" s="374"/>
      <c r="MEO21" s="375"/>
      <c r="MEP21" s="376"/>
      <c r="MEQ21" s="377"/>
      <c r="MER21" s="374"/>
      <c r="MES21" s="375"/>
      <c r="MET21" s="376"/>
      <c r="MEU21" s="377"/>
      <c r="MEV21" s="374"/>
      <c r="MEW21" s="375"/>
      <c r="MEX21" s="376"/>
      <c r="MEY21" s="377"/>
      <c r="MEZ21" s="374"/>
      <c r="MFA21" s="375"/>
      <c r="MFB21" s="376"/>
      <c r="MFC21" s="377"/>
      <c r="MFD21" s="374"/>
      <c r="MFE21" s="375"/>
      <c r="MFF21" s="376"/>
      <c r="MFG21" s="377"/>
      <c r="MFH21" s="374"/>
      <c r="MFI21" s="375"/>
      <c r="MFJ21" s="376"/>
      <c r="MFK21" s="377"/>
      <c r="MFL21" s="374"/>
      <c r="MFM21" s="375"/>
      <c r="MFN21" s="376"/>
      <c r="MFO21" s="377"/>
      <c r="MFP21" s="374"/>
      <c r="MFQ21" s="375"/>
      <c r="MFR21" s="376"/>
      <c r="MFS21" s="377"/>
      <c r="MFT21" s="374"/>
      <c r="MFU21" s="375"/>
      <c r="MFV21" s="376"/>
      <c r="MFW21" s="377"/>
      <c r="MFX21" s="374"/>
      <c r="MFY21" s="375"/>
      <c r="MFZ21" s="376"/>
      <c r="MGA21" s="377"/>
      <c r="MGB21" s="374"/>
      <c r="MGC21" s="375"/>
      <c r="MGD21" s="376"/>
      <c r="MGE21" s="377"/>
      <c r="MGF21" s="374"/>
      <c r="MGG21" s="375"/>
      <c r="MGH21" s="376"/>
      <c r="MGI21" s="377"/>
      <c r="MGJ21" s="374"/>
      <c r="MGK21" s="375"/>
      <c r="MGL21" s="376"/>
      <c r="MGM21" s="377"/>
      <c r="MGN21" s="374"/>
      <c r="MGO21" s="375"/>
      <c r="MGP21" s="376"/>
      <c r="MGQ21" s="377"/>
      <c r="MGR21" s="374"/>
      <c r="MGS21" s="375"/>
      <c r="MGT21" s="376"/>
      <c r="MGU21" s="377"/>
      <c r="MGV21" s="374"/>
      <c r="MGW21" s="375"/>
      <c r="MGX21" s="376"/>
      <c r="MGY21" s="377"/>
      <c r="MGZ21" s="374"/>
      <c r="MHA21" s="375"/>
      <c r="MHB21" s="376"/>
      <c r="MHC21" s="377"/>
      <c r="MHD21" s="374"/>
      <c r="MHE21" s="375"/>
      <c r="MHF21" s="376"/>
      <c r="MHG21" s="377"/>
      <c r="MHH21" s="374"/>
      <c r="MHI21" s="375"/>
      <c r="MHJ21" s="376"/>
      <c r="MHK21" s="377"/>
      <c r="MHL21" s="374"/>
      <c r="MHM21" s="375"/>
      <c r="MHN21" s="376"/>
      <c r="MHO21" s="377"/>
      <c r="MHP21" s="374"/>
      <c r="MHQ21" s="375"/>
      <c r="MHR21" s="376"/>
      <c r="MHS21" s="377"/>
      <c r="MHT21" s="374"/>
      <c r="MHU21" s="375"/>
      <c r="MHV21" s="376"/>
      <c r="MHW21" s="377"/>
      <c r="MHX21" s="374"/>
      <c r="MHY21" s="375"/>
      <c r="MHZ21" s="376"/>
      <c r="MIA21" s="377"/>
      <c r="MIB21" s="374"/>
      <c r="MIC21" s="375"/>
      <c r="MID21" s="376"/>
      <c r="MIE21" s="377"/>
      <c r="MIF21" s="374"/>
      <c r="MIG21" s="375"/>
      <c r="MIH21" s="376"/>
      <c r="MII21" s="377"/>
      <c r="MIJ21" s="374"/>
      <c r="MIK21" s="375"/>
      <c r="MIL21" s="376"/>
      <c r="MIM21" s="377"/>
      <c r="MIN21" s="374"/>
      <c r="MIO21" s="375"/>
      <c r="MIP21" s="376"/>
      <c r="MIQ21" s="377"/>
      <c r="MIR21" s="374"/>
      <c r="MIS21" s="375"/>
      <c r="MIT21" s="376"/>
      <c r="MIU21" s="377"/>
      <c r="MIV21" s="374"/>
      <c r="MIW21" s="375"/>
      <c r="MIX21" s="376"/>
      <c r="MIY21" s="377"/>
      <c r="MIZ21" s="374"/>
      <c r="MJA21" s="375"/>
      <c r="MJB21" s="376"/>
      <c r="MJC21" s="377"/>
      <c r="MJD21" s="374"/>
      <c r="MJE21" s="375"/>
      <c r="MJF21" s="376"/>
      <c r="MJG21" s="377"/>
      <c r="MJH21" s="374"/>
      <c r="MJI21" s="375"/>
      <c r="MJJ21" s="376"/>
      <c r="MJK21" s="377"/>
      <c r="MJL21" s="374"/>
      <c r="MJM21" s="375"/>
      <c r="MJN21" s="376"/>
      <c r="MJO21" s="377"/>
      <c r="MJP21" s="374"/>
      <c r="MJQ21" s="375"/>
      <c r="MJR21" s="376"/>
      <c r="MJS21" s="377"/>
      <c r="MJT21" s="374"/>
      <c r="MJU21" s="375"/>
      <c r="MJV21" s="376"/>
      <c r="MJW21" s="377"/>
      <c r="MJX21" s="374"/>
      <c r="MJY21" s="375"/>
      <c r="MJZ21" s="376"/>
      <c r="MKA21" s="377"/>
      <c r="MKB21" s="374"/>
      <c r="MKC21" s="375"/>
      <c r="MKD21" s="376"/>
      <c r="MKE21" s="377"/>
      <c r="MKF21" s="374"/>
      <c r="MKG21" s="375"/>
      <c r="MKH21" s="376"/>
      <c r="MKI21" s="377"/>
      <c r="MKJ21" s="374"/>
      <c r="MKK21" s="375"/>
      <c r="MKL21" s="376"/>
      <c r="MKM21" s="377"/>
      <c r="MKN21" s="374"/>
      <c r="MKO21" s="375"/>
      <c r="MKP21" s="376"/>
      <c r="MKQ21" s="377"/>
      <c r="MKR21" s="374"/>
      <c r="MKS21" s="375"/>
      <c r="MKT21" s="376"/>
      <c r="MKU21" s="377"/>
      <c r="MKV21" s="374"/>
      <c r="MKW21" s="375"/>
      <c r="MKX21" s="376"/>
      <c r="MKY21" s="377"/>
      <c r="MKZ21" s="374"/>
      <c r="MLA21" s="375"/>
      <c r="MLB21" s="376"/>
      <c r="MLC21" s="377"/>
      <c r="MLD21" s="374"/>
      <c r="MLE21" s="375"/>
      <c r="MLF21" s="376"/>
      <c r="MLG21" s="377"/>
      <c r="MLH21" s="374"/>
      <c r="MLI21" s="375"/>
      <c r="MLJ21" s="376"/>
      <c r="MLK21" s="377"/>
      <c r="MLL21" s="374"/>
      <c r="MLM21" s="375"/>
      <c r="MLN21" s="376"/>
      <c r="MLO21" s="377"/>
      <c r="MLP21" s="374"/>
      <c r="MLQ21" s="375"/>
      <c r="MLR21" s="376"/>
      <c r="MLS21" s="377"/>
      <c r="MLT21" s="374"/>
      <c r="MLU21" s="375"/>
      <c r="MLV21" s="376"/>
      <c r="MLW21" s="377"/>
      <c r="MLX21" s="374"/>
      <c r="MLY21" s="375"/>
      <c r="MLZ21" s="376"/>
      <c r="MMA21" s="377"/>
      <c r="MMB21" s="374"/>
      <c r="MMC21" s="375"/>
      <c r="MMD21" s="376"/>
      <c r="MME21" s="377"/>
      <c r="MMF21" s="374"/>
      <c r="MMG21" s="375"/>
      <c r="MMH21" s="376"/>
      <c r="MMI21" s="377"/>
      <c r="MMJ21" s="374"/>
      <c r="MMK21" s="375"/>
      <c r="MML21" s="376"/>
      <c r="MMM21" s="377"/>
      <c r="MMN21" s="374"/>
      <c r="MMO21" s="375"/>
      <c r="MMP21" s="376"/>
      <c r="MMQ21" s="377"/>
      <c r="MMR21" s="374"/>
      <c r="MMS21" s="375"/>
      <c r="MMT21" s="376"/>
      <c r="MMU21" s="377"/>
      <c r="MMV21" s="374"/>
      <c r="MMW21" s="375"/>
      <c r="MMX21" s="376"/>
      <c r="MMY21" s="377"/>
      <c r="MMZ21" s="374"/>
      <c r="MNA21" s="375"/>
      <c r="MNB21" s="376"/>
      <c r="MNC21" s="377"/>
      <c r="MND21" s="374"/>
      <c r="MNE21" s="375"/>
      <c r="MNF21" s="376"/>
      <c r="MNG21" s="377"/>
      <c r="MNH21" s="374"/>
      <c r="MNI21" s="375"/>
      <c r="MNJ21" s="376"/>
      <c r="MNK21" s="377"/>
      <c r="MNL21" s="374"/>
      <c r="MNM21" s="375"/>
      <c r="MNN21" s="376"/>
      <c r="MNO21" s="377"/>
      <c r="MNP21" s="374"/>
      <c r="MNQ21" s="375"/>
      <c r="MNR21" s="376"/>
      <c r="MNS21" s="377"/>
      <c r="MNT21" s="374"/>
      <c r="MNU21" s="375"/>
      <c r="MNV21" s="376"/>
      <c r="MNW21" s="377"/>
      <c r="MNX21" s="374"/>
      <c r="MNY21" s="375"/>
      <c r="MNZ21" s="376"/>
      <c r="MOA21" s="377"/>
      <c r="MOB21" s="374"/>
      <c r="MOC21" s="375"/>
      <c r="MOD21" s="376"/>
      <c r="MOE21" s="377"/>
      <c r="MOF21" s="374"/>
      <c r="MOG21" s="375"/>
      <c r="MOH21" s="376"/>
      <c r="MOI21" s="377"/>
      <c r="MOJ21" s="374"/>
      <c r="MOK21" s="375"/>
      <c r="MOL21" s="376"/>
      <c r="MOM21" s="377"/>
      <c r="MON21" s="374"/>
      <c r="MOO21" s="375"/>
      <c r="MOP21" s="376"/>
      <c r="MOQ21" s="377"/>
      <c r="MOR21" s="374"/>
      <c r="MOS21" s="375"/>
      <c r="MOT21" s="376"/>
      <c r="MOU21" s="377"/>
      <c r="MOV21" s="374"/>
      <c r="MOW21" s="375"/>
      <c r="MOX21" s="376"/>
      <c r="MOY21" s="377"/>
      <c r="MOZ21" s="374"/>
      <c r="MPA21" s="375"/>
      <c r="MPB21" s="376"/>
      <c r="MPC21" s="377"/>
      <c r="MPD21" s="374"/>
      <c r="MPE21" s="375"/>
      <c r="MPF21" s="376"/>
      <c r="MPG21" s="377"/>
      <c r="MPH21" s="374"/>
      <c r="MPI21" s="375"/>
      <c r="MPJ21" s="376"/>
      <c r="MPK21" s="377"/>
      <c r="MPL21" s="374"/>
      <c r="MPM21" s="375"/>
      <c r="MPN21" s="376"/>
      <c r="MPO21" s="377"/>
      <c r="MPP21" s="374"/>
      <c r="MPQ21" s="375"/>
      <c r="MPR21" s="376"/>
      <c r="MPS21" s="377"/>
      <c r="MPT21" s="374"/>
      <c r="MPU21" s="375"/>
      <c r="MPV21" s="376"/>
      <c r="MPW21" s="377"/>
      <c r="MPX21" s="374"/>
      <c r="MPY21" s="375"/>
      <c r="MPZ21" s="376"/>
      <c r="MQA21" s="377"/>
      <c r="MQB21" s="374"/>
      <c r="MQC21" s="375"/>
      <c r="MQD21" s="376"/>
      <c r="MQE21" s="377"/>
      <c r="MQF21" s="374"/>
      <c r="MQG21" s="375"/>
      <c r="MQH21" s="376"/>
      <c r="MQI21" s="377"/>
      <c r="MQJ21" s="374"/>
      <c r="MQK21" s="375"/>
      <c r="MQL21" s="376"/>
      <c r="MQM21" s="377"/>
      <c r="MQN21" s="374"/>
      <c r="MQO21" s="375"/>
      <c r="MQP21" s="376"/>
      <c r="MQQ21" s="377"/>
      <c r="MQR21" s="374"/>
      <c r="MQS21" s="375"/>
      <c r="MQT21" s="376"/>
      <c r="MQU21" s="377"/>
      <c r="MQV21" s="374"/>
      <c r="MQW21" s="375"/>
      <c r="MQX21" s="376"/>
      <c r="MQY21" s="377"/>
      <c r="MQZ21" s="374"/>
      <c r="MRA21" s="375"/>
      <c r="MRB21" s="376"/>
      <c r="MRC21" s="377"/>
      <c r="MRD21" s="374"/>
      <c r="MRE21" s="375"/>
      <c r="MRF21" s="376"/>
      <c r="MRG21" s="377"/>
      <c r="MRH21" s="374"/>
      <c r="MRI21" s="375"/>
      <c r="MRJ21" s="376"/>
      <c r="MRK21" s="377"/>
      <c r="MRL21" s="374"/>
      <c r="MRM21" s="375"/>
      <c r="MRN21" s="376"/>
      <c r="MRO21" s="377"/>
      <c r="MRP21" s="374"/>
      <c r="MRQ21" s="375"/>
      <c r="MRR21" s="376"/>
      <c r="MRS21" s="377"/>
      <c r="MRT21" s="374"/>
      <c r="MRU21" s="375"/>
      <c r="MRV21" s="376"/>
      <c r="MRW21" s="377"/>
      <c r="MRX21" s="374"/>
      <c r="MRY21" s="375"/>
      <c r="MRZ21" s="376"/>
      <c r="MSA21" s="377"/>
      <c r="MSB21" s="374"/>
      <c r="MSC21" s="375"/>
      <c r="MSD21" s="376"/>
      <c r="MSE21" s="377"/>
      <c r="MSF21" s="374"/>
      <c r="MSG21" s="375"/>
      <c r="MSH21" s="376"/>
      <c r="MSI21" s="377"/>
      <c r="MSJ21" s="374"/>
      <c r="MSK21" s="375"/>
      <c r="MSL21" s="376"/>
      <c r="MSM21" s="377"/>
      <c r="MSN21" s="374"/>
      <c r="MSO21" s="375"/>
      <c r="MSP21" s="376"/>
      <c r="MSQ21" s="377"/>
      <c r="MSR21" s="374"/>
      <c r="MSS21" s="375"/>
      <c r="MST21" s="376"/>
      <c r="MSU21" s="377"/>
      <c r="MSV21" s="374"/>
      <c r="MSW21" s="375"/>
      <c r="MSX21" s="376"/>
      <c r="MSY21" s="377"/>
      <c r="MSZ21" s="374"/>
      <c r="MTA21" s="375"/>
      <c r="MTB21" s="376"/>
      <c r="MTC21" s="377"/>
      <c r="MTD21" s="374"/>
      <c r="MTE21" s="375"/>
      <c r="MTF21" s="376"/>
      <c r="MTG21" s="377"/>
      <c r="MTH21" s="374"/>
      <c r="MTI21" s="375"/>
      <c r="MTJ21" s="376"/>
      <c r="MTK21" s="377"/>
      <c r="MTL21" s="374"/>
      <c r="MTM21" s="375"/>
      <c r="MTN21" s="376"/>
      <c r="MTO21" s="377"/>
      <c r="MTP21" s="374"/>
      <c r="MTQ21" s="375"/>
      <c r="MTR21" s="376"/>
      <c r="MTS21" s="377"/>
      <c r="MTT21" s="374"/>
      <c r="MTU21" s="375"/>
      <c r="MTV21" s="376"/>
      <c r="MTW21" s="377"/>
      <c r="MTX21" s="374"/>
      <c r="MTY21" s="375"/>
      <c r="MTZ21" s="376"/>
      <c r="MUA21" s="377"/>
      <c r="MUB21" s="374"/>
      <c r="MUC21" s="375"/>
      <c r="MUD21" s="376"/>
      <c r="MUE21" s="377"/>
      <c r="MUF21" s="374"/>
      <c r="MUG21" s="375"/>
      <c r="MUH21" s="376"/>
      <c r="MUI21" s="377"/>
      <c r="MUJ21" s="374"/>
      <c r="MUK21" s="375"/>
      <c r="MUL21" s="376"/>
      <c r="MUM21" s="377"/>
      <c r="MUN21" s="374"/>
      <c r="MUO21" s="375"/>
      <c r="MUP21" s="376"/>
      <c r="MUQ21" s="377"/>
      <c r="MUR21" s="374"/>
      <c r="MUS21" s="375"/>
      <c r="MUT21" s="376"/>
      <c r="MUU21" s="377"/>
      <c r="MUV21" s="374"/>
      <c r="MUW21" s="375"/>
      <c r="MUX21" s="376"/>
      <c r="MUY21" s="377"/>
      <c r="MUZ21" s="374"/>
      <c r="MVA21" s="375"/>
      <c r="MVB21" s="376"/>
      <c r="MVC21" s="377"/>
      <c r="MVD21" s="374"/>
      <c r="MVE21" s="375"/>
      <c r="MVF21" s="376"/>
      <c r="MVG21" s="377"/>
      <c r="MVH21" s="374"/>
      <c r="MVI21" s="375"/>
      <c r="MVJ21" s="376"/>
      <c r="MVK21" s="377"/>
      <c r="MVL21" s="374"/>
      <c r="MVM21" s="375"/>
      <c r="MVN21" s="376"/>
      <c r="MVO21" s="377"/>
      <c r="MVP21" s="374"/>
      <c r="MVQ21" s="375"/>
      <c r="MVR21" s="376"/>
      <c r="MVS21" s="377"/>
      <c r="MVT21" s="374"/>
      <c r="MVU21" s="375"/>
      <c r="MVV21" s="376"/>
      <c r="MVW21" s="377"/>
      <c r="MVX21" s="374"/>
      <c r="MVY21" s="375"/>
      <c r="MVZ21" s="376"/>
      <c r="MWA21" s="377"/>
      <c r="MWB21" s="374"/>
      <c r="MWC21" s="375"/>
      <c r="MWD21" s="376"/>
      <c r="MWE21" s="377"/>
      <c r="MWF21" s="374"/>
      <c r="MWG21" s="375"/>
      <c r="MWH21" s="376"/>
      <c r="MWI21" s="377"/>
      <c r="MWJ21" s="374"/>
      <c r="MWK21" s="375"/>
      <c r="MWL21" s="376"/>
      <c r="MWM21" s="377"/>
      <c r="MWN21" s="374"/>
      <c r="MWO21" s="375"/>
      <c r="MWP21" s="376"/>
      <c r="MWQ21" s="377"/>
      <c r="MWR21" s="374"/>
      <c r="MWS21" s="375"/>
      <c r="MWT21" s="376"/>
      <c r="MWU21" s="377"/>
      <c r="MWV21" s="374"/>
      <c r="MWW21" s="375"/>
      <c r="MWX21" s="376"/>
      <c r="MWY21" s="377"/>
      <c r="MWZ21" s="374"/>
      <c r="MXA21" s="375"/>
      <c r="MXB21" s="376"/>
      <c r="MXC21" s="377"/>
      <c r="MXD21" s="374"/>
      <c r="MXE21" s="375"/>
      <c r="MXF21" s="376"/>
      <c r="MXG21" s="377"/>
      <c r="MXH21" s="374"/>
      <c r="MXI21" s="375"/>
      <c r="MXJ21" s="376"/>
      <c r="MXK21" s="377"/>
      <c r="MXL21" s="374"/>
      <c r="MXM21" s="375"/>
      <c r="MXN21" s="376"/>
      <c r="MXO21" s="377"/>
      <c r="MXP21" s="374"/>
      <c r="MXQ21" s="375"/>
      <c r="MXR21" s="376"/>
      <c r="MXS21" s="377"/>
      <c r="MXT21" s="374"/>
      <c r="MXU21" s="375"/>
      <c r="MXV21" s="376"/>
      <c r="MXW21" s="377"/>
      <c r="MXX21" s="374"/>
      <c r="MXY21" s="375"/>
      <c r="MXZ21" s="376"/>
      <c r="MYA21" s="377"/>
      <c r="MYB21" s="374"/>
      <c r="MYC21" s="375"/>
      <c r="MYD21" s="376"/>
      <c r="MYE21" s="377"/>
      <c r="MYF21" s="374"/>
      <c r="MYG21" s="375"/>
      <c r="MYH21" s="376"/>
      <c r="MYI21" s="377"/>
      <c r="MYJ21" s="374"/>
      <c r="MYK21" s="375"/>
      <c r="MYL21" s="376"/>
      <c r="MYM21" s="377"/>
      <c r="MYN21" s="374"/>
      <c r="MYO21" s="375"/>
      <c r="MYP21" s="376"/>
      <c r="MYQ21" s="377"/>
      <c r="MYR21" s="374"/>
      <c r="MYS21" s="375"/>
      <c r="MYT21" s="376"/>
      <c r="MYU21" s="377"/>
      <c r="MYV21" s="374"/>
      <c r="MYW21" s="375"/>
      <c r="MYX21" s="376"/>
      <c r="MYY21" s="377"/>
      <c r="MYZ21" s="374"/>
      <c r="MZA21" s="375"/>
      <c r="MZB21" s="376"/>
      <c r="MZC21" s="377"/>
      <c r="MZD21" s="374"/>
      <c r="MZE21" s="375"/>
      <c r="MZF21" s="376"/>
      <c r="MZG21" s="377"/>
      <c r="MZH21" s="374"/>
      <c r="MZI21" s="375"/>
      <c r="MZJ21" s="376"/>
      <c r="MZK21" s="377"/>
      <c r="MZL21" s="374"/>
      <c r="MZM21" s="375"/>
      <c r="MZN21" s="376"/>
      <c r="MZO21" s="377"/>
      <c r="MZP21" s="374"/>
      <c r="MZQ21" s="375"/>
      <c r="MZR21" s="376"/>
      <c r="MZS21" s="377"/>
      <c r="MZT21" s="374"/>
      <c r="MZU21" s="375"/>
      <c r="MZV21" s="376"/>
      <c r="MZW21" s="377"/>
      <c r="MZX21" s="374"/>
      <c r="MZY21" s="375"/>
      <c r="MZZ21" s="376"/>
      <c r="NAA21" s="377"/>
      <c r="NAB21" s="374"/>
      <c r="NAC21" s="375"/>
      <c r="NAD21" s="376"/>
      <c r="NAE21" s="377"/>
      <c r="NAF21" s="374"/>
      <c r="NAG21" s="375"/>
      <c r="NAH21" s="376"/>
      <c r="NAI21" s="377"/>
      <c r="NAJ21" s="374"/>
      <c r="NAK21" s="375"/>
      <c r="NAL21" s="376"/>
      <c r="NAM21" s="377"/>
      <c r="NAN21" s="374"/>
      <c r="NAO21" s="375"/>
      <c r="NAP21" s="376"/>
      <c r="NAQ21" s="377"/>
      <c r="NAR21" s="374"/>
      <c r="NAS21" s="375"/>
      <c r="NAT21" s="376"/>
      <c r="NAU21" s="377"/>
      <c r="NAV21" s="374"/>
      <c r="NAW21" s="375"/>
      <c r="NAX21" s="376"/>
      <c r="NAY21" s="377"/>
      <c r="NAZ21" s="374"/>
      <c r="NBA21" s="375"/>
      <c r="NBB21" s="376"/>
      <c r="NBC21" s="377"/>
      <c r="NBD21" s="374"/>
      <c r="NBE21" s="375"/>
      <c r="NBF21" s="376"/>
      <c r="NBG21" s="377"/>
      <c r="NBH21" s="374"/>
      <c r="NBI21" s="375"/>
      <c r="NBJ21" s="376"/>
      <c r="NBK21" s="377"/>
      <c r="NBL21" s="374"/>
      <c r="NBM21" s="375"/>
      <c r="NBN21" s="376"/>
      <c r="NBO21" s="377"/>
      <c r="NBP21" s="374"/>
      <c r="NBQ21" s="375"/>
      <c r="NBR21" s="376"/>
      <c r="NBS21" s="377"/>
      <c r="NBT21" s="374"/>
      <c r="NBU21" s="375"/>
      <c r="NBV21" s="376"/>
      <c r="NBW21" s="377"/>
      <c r="NBX21" s="374"/>
      <c r="NBY21" s="375"/>
      <c r="NBZ21" s="376"/>
      <c r="NCA21" s="377"/>
      <c r="NCB21" s="374"/>
      <c r="NCC21" s="375"/>
      <c r="NCD21" s="376"/>
      <c r="NCE21" s="377"/>
      <c r="NCF21" s="374"/>
      <c r="NCG21" s="375"/>
      <c r="NCH21" s="376"/>
      <c r="NCI21" s="377"/>
      <c r="NCJ21" s="374"/>
      <c r="NCK21" s="375"/>
      <c r="NCL21" s="376"/>
      <c r="NCM21" s="377"/>
      <c r="NCN21" s="374"/>
      <c r="NCO21" s="375"/>
      <c r="NCP21" s="376"/>
      <c r="NCQ21" s="377"/>
      <c r="NCR21" s="374"/>
      <c r="NCS21" s="375"/>
      <c r="NCT21" s="376"/>
      <c r="NCU21" s="377"/>
      <c r="NCV21" s="374"/>
      <c r="NCW21" s="375"/>
      <c r="NCX21" s="376"/>
      <c r="NCY21" s="377"/>
      <c r="NCZ21" s="374"/>
      <c r="NDA21" s="375"/>
      <c r="NDB21" s="376"/>
      <c r="NDC21" s="377"/>
      <c r="NDD21" s="374"/>
      <c r="NDE21" s="375"/>
      <c r="NDF21" s="376"/>
      <c r="NDG21" s="377"/>
      <c r="NDH21" s="374"/>
      <c r="NDI21" s="375"/>
      <c r="NDJ21" s="376"/>
      <c r="NDK21" s="377"/>
      <c r="NDL21" s="374"/>
      <c r="NDM21" s="375"/>
      <c r="NDN21" s="376"/>
      <c r="NDO21" s="377"/>
      <c r="NDP21" s="374"/>
      <c r="NDQ21" s="375"/>
      <c r="NDR21" s="376"/>
      <c r="NDS21" s="377"/>
      <c r="NDT21" s="374"/>
      <c r="NDU21" s="375"/>
      <c r="NDV21" s="376"/>
      <c r="NDW21" s="377"/>
      <c r="NDX21" s="374"/>
      <c r="NDY21" s="375"/>
      <c r="NDZ21" s="376"/>
      <c r="NEA21" s="377"/>
      <c r="NEB21" s="374"/>
      <c r="NEC21" s="375"/>
      <c r="NED21" s="376"/>
      <c r="NEE21" s="377"/>
      <c r="NEF21" s="374"/>
      <c r="NEG21" s="375"/>
      <c r="NEH21" s="376"/>
      <c r="NEI21" s="377"/>
      <c r="NEJ21" s="374"/>
      <c r="NEK21" s="375"/>
      <c r="NEL21" s="376"/>
      <c r="NEM21" s="377"/>
      <c r="NEN21" s="374"/>
      <c r="NEO21" s="375"/>
      <c r="NEP21" s="376"/>
      <c r="NEQ21" s="377"/>
      <c r="NER21" s="374"/>
      <c r="NES21" s="375"/>
      <c r="NET21" s="376"/>
      <c r="NEU21" s="377"/>
      <c r="NEV21" s="374"/>
      <c r="NEW21" s="375"/>
      <c r="NEX21" s="376"/>
      <c r="NEY21" s="377"/>
      <c r="NEZ21" s="374"/>
      <c r="NFA21" s="375"/>
      <c r="NFB21" s="376"/>
      <c r="NFC21" s="377"/>
      <c r="NFD21" s="374"/>
      <c r="NFE21" s="375"/>
      <c r="NFF21" s="376"/>
      <c r="NFG21" s="377"/>
      <c r="NFH21" s="374"/>
      <c r="NFI21" s="375"/>
      <c r="NFJ21" s="376"/>
      <c r="NFK21" s="377"/>
      <c r="NFL21" s="374"/>
      <c r="NFM21" s="375"/>
      <c r="NFN21" s="376"/>
      <c r="NFO21" s="377"/>
      <c r="NFP21" s="374"/>
      <c r="NFQ21" s="375"/>
      <c r="NFR21" s="376"/>
      <c r="NFS21" s="377"/>
      <c r="NFT21" s="374"/>
      <c r="NFU21" s="375"/>
      <c r="NFV21" s="376"/>
      <c r="NFW21" s="377"/>
      <c r="NFX21" s="374"/>
      <c r="NFY21" s="375"/>
      <c r="NFZ21" s="376"/>
      <c r="NGA21" s="377"/>
      <c r="NGB21" s="374"/>
      <c r="NGC21" s="375"/>
      <c r="NGD21" s="376"/>
      <c r="NGE21" s="377"/>
      <c r="NGF21" s="374"/>
      <c r="NGG21" s="375"/>
      <c r="NGH21" s="376"/>
      <c r="NGI21" s="377"/>
      <c r="NGJ21" s="374"/>
      <c r="NGK21" s="375"/>
      <c r="NGL21" s="376"/>
      <c r="NGM21" s="377"/>
      <c r="NGN21" s="374"/>
      <c r="NGO21" s="375"/>
      <c r="NGP21" s="376"/>
      <c r="NGQ21" s="377"/>
      <c r="NGR21" s="374"/>
      <c r="NGS21" s="375"/>
      <c r="NGT21" s="376"/>
      <c r="NGU21" s="377"/>
      <c r="NGV21" s="374"/>
      <c r="NGW21" s="375"/>
      <c r="NGX21" s="376"/>
      <c r="NGY21" s="377"/>
      <c r="NGZ21" s="374"/>
      <c r="NHA21" s="375"/>
      <c r="NHB21" s="376"/>
      <c r="NHC21" s="377"/>
      <c r="NHD21" s="374"/>
      <c r="NHE21" s="375"/>
      <c r="NHF21" s="376"/>
      <c r="NHG21" s="377"/>
      <c r="NHH21" s="374"/>
      <c r="NHI21" s="375"/>
      <c r="NHJ21" s="376"/>
      <c r="NHK21" s="377"/>
      <c r="NHL21" s="374"/>
      <c r="NHM21" s="375"/>
      <c r="NHN21" s="376"/>
      <c r="NHO21" s="377"/>
      <c r="NHP21" s="374"/>
      <c r="NHQ21" s="375"/>
      <c r="NHR21" s="376"/>
      <c r="NHS21" s="377"/>
      <c r="NHT21" s="374"/>
      <c r="NHU21" s="375"/>
      <c r="NHV21" s="376"/>
      <c r="NHW21" s="377"/>
      <c r="NHX21" s="374"/>
      <c r="NHY21" s="375"/>
      <c r="NHZ21" s="376"/>
      <c r="NIA21" s="377"/>
      <c r="NIB21" s="374"/>
      <c r="NIC21" s="375"/>
      <c r="NID21" s="376"/>
      <c r="NIE21" s="377"/>
      <c r="NIF21" s="374"/>
      <c r="NIG21" s="375"/>
      <c r="NIH21" s="376"/>
      <c r="NII21" s="377"/>
      <c r="NIJ21" s="374"/>
      <c r="NIK21" s="375"/>
      <c r="NIL21" s="376"/>
      <c r="NIM21" s="377"/>
      <c r="NIN21" s="374"/>
      <c r="NIO21" s="375"/>
      <c r="NIP21" s="376"/>
      <c r="NIQ21" s="377"/>
      <c r="NIR21" s="374"/>
      <c r="NIS21" s="375"/>
      <c r="NIT21" s="376"/>
      <c r="NIU21" s="377"/>
      <c r="NIV21" s="374"/>
      <c r="NIW21" s="375"/>
      <c r="NIX21" s="376"/>
      <c r="NIY21" s="377"/>
      <c r="NIZ21" s="374"/>
      <c r="NJA21" s="375"/>
      <c r="NJB21" s="376"/>
      <c r="NJC21" s="377"/>
      <c r="NJD21" s="374"/>
      <c r="NJE21" s="375"/>
      <c r="NJF21" s="376"/>
      <c r="NJG21" s="377"/>
      <c r="NJH21" s="374"/>
      <c r="NJI21" s="375"/>
      <c r="NJJ21" s="376"/>
      <c r="NJK21" s="377"/>
      <c r="NJL21" s="374"/>
      <c r="NJM21" s="375"/>
      <c r="NJN21" s="376"/>
      <c r="NJO21" s="377"/>
      <c r="NJP21" s="374"/>
      <c r="NJQ21" s="375"/>
      <c r="NJR21" s="376"/>
      <c r="NJS21" s="377"/>
      <c r="NJT21" s="374"/>
      <c r="NJU21" s="375"/>
      <c r="NJV21" s="376"/>
      <c r="NJW21" s="377"/>
      <c r="NJX21" s="374"/>
      <c r="NJY21" s="375"/>
      <c r="NJZ21" s="376"/>
      <c r="NKA21" s="377"/>
      <c r="NKB21" s="374"/>
      <c r="NKC21" s="375"/>
      <c r="NKD21" s="376"/>
      <c r="NKE21" s="377"/>
      <c r="NKF21" s="374"/>
      <c r="NKG21" s="375"/>
      <c r="NKH21" s="376"/>
      <c r="NKI21" s="377"/>
      <c r="NKJ21" s="374"/>
      <c r="NKK21" s="375"/>
      <c r="NKL21" s="376"/>
      <c r="NKM21" s="377"/>
      <c r="NKN21" s="374"/>
      <c r="NKO21" s="375"/>
      <c r="NKP21" s="376"/>
      <c r="NKQ21" s="377"/>
      <c r="NKR21" s="374"/>
      <c r="NKS21" s="375"/>
      <c r="NKT21" s="376"/>
      <c r="NKU21" s="377"/>
      <c r="NKV21" s="374"/>
      <c r="NKW21" s="375"/>
      <c r="NKX21" s="376"/>
      <c r="NKY21" s="377"/>
      <c r="NKZ21" s="374"/>
      <c r="NLA21" s="375"/>
      <c r="NLB21" s="376"/>
      <c r="NLC21" s="377"/>
      <c r="NLD21" s="374"/>
      <c r="NLE21" s="375"/>
      <c r="NLF21" s="376"/>
      <c r="NLG21" s="377"/>
      <c r="NLH21" s="374"/>
      <c r="NLI21" s="375"/>
      <c r="NLJ21" s="376"/>
      <c r="NLK21" s="377"/>
      <c r="NLL21" s="374"/>
      <c r="NLM21" s="375"/>
      <c r="NLN21" s="376"/>
      <c r="NLO21" s="377"/>
      <c r="NLP21" s="374"/>
      <c r="NLQ21" s="375"/>
      <c r="NLR21" s="376"/>
      <c r="NLS21" s="377"/>
      <c r="NLT21" s="374"/>
      <c r="NLU21" s="375"/>
      <c r="NLV21" s="376"/>
      <c r="NLW21" s="377"/>
      <c r="NLX21" s="374"/>
      <c r="NLY21" s="375"/>
      <c r="NLZ21" s="376"/>
      <c r="NMA21" s="377"/>
      <c r="NMB21" s="374"/>
      <c r="NMC21" s="375"/>
      <c r="NMD21" s="376"/>
      <c r="NME21" s="377"/>
      <c r="NMF21" s="374"/>
      <c r="NMG21" s="375"/>
      <c r="NMH21" s="376"/>
      <c r="NMI21" s="377"/>
      <c r="NMJ21" s="374"/>
      <c r="NMK21" s="375"/>
      <c r="NML21" s="376"/>
      <c r="NMM21" s="377"/>
      <c r="NMN21" s="374"/>
      <c r="NMO21" s="375"/>
      <c r="NMP21" s="376"/>
      <c r="NMQ21" s="377"/>
      <c r="NMR21" s="374"/>
      <c r="NMS21" s="375"/>
      <c r="NMT21" s="376"/>
      <c r="NMU21" s="377"/>
      <c r="NMV21" s="374"/>
      <c r="NMW21" s="375"/>
      <c r="NMX21" s="376"/>
      <c r="NMY21" s="377"/>
      <c r="NMZ21" s="374"/>
      <c r="NNA21" s="375"/>
      <c r="NNB21" s="376"/>
      <c r="NNC21" s="377"/>
      <c r="NND21" s="374"/>
      <c r="NNE21" s="375"/>
      <c r="NNF21" s="376"/>
      <c r="NNG21" s="377"/>
      <c r="NNH21" s="374"/>
      <c r="NNI21" s="375"/>
      <c r="NNJ21" s="376"/>
      <c r="NNK21" s="377"/>
      <c r="NNL21" s="374"/>
      <c r="NNM21" s="375"/>
      <c r="NNN21" s="376"/>
      <c r="NNO21" s="377"/>
      <c r="NNP21" s="374"/>
      <c r="NNQ21" s="375"/>
      <c r="NNR21" s="376"/>
      <c r="NNS21" s="377"/>
      <c r="NNT21" s="374"/>
      <c r="NNU21" s="375"/>
      <c r="NNV21" s="376"/>
      <c r="NNW21" s="377"/>
      <c r="NNX21" s="374"/>
      <c r="NNY21" s="375"/>
      <c r="NNZ21" s="376"/>
      <c r="NOA21" s="377"/>
      <c r="NOB21" s="374"/>
      <c r="NOC21" s="375"/>
      <c r="NOD21" s="376"/>
      <c r="NOE21" s="377"/>
      <c r="NOF21" s="374"/>
      <c r="NOG21" s="375"/>
      <c r="NOH21" s="376"/>
      <c r="NOI21" s="377"/>
      <c r="NOJ21" s="374"/>
      <c r="NOK21" s="375"/>
      <c r="NOL21" s="376"/>
      <c r="NOM21" s="377"/>
      <c r="NON21" s="374"/>
      <c r="NOO21" s="375"/>
      <c r="NOP21" s="376"/>
      <c r="NOQ21" s="377"/>
      <c r="NOR21" s="374"/>
      <c r="NOS21" s="375"/>
      <c r="NOT21" s="376"/>
      <c r="NOU21" s="377"/>
      <c r="NOV21" s="374"/>
      <c r="NOW21" s="375"/>
      <c r="NOX21" s="376"/>
      <c r="NOY21" s="377"/>
      <c r="NOZ21" s="374"/>
      <c r="NPA21" s="375"/>
      <c r="NPB21" s="376"/>
      <c r="NPC21" s="377"/>
      <c r="NPD21" s="374"/>
      <c r="NPE21" s="375"/>
      <c r="NPF21" s="376"/>
      <c r="NPG21" s="377"/>
      <c r="NPH21" s="374"/>
      <c r="NPI21" s="375"/>
      <c r="NPJ21" s="376"/>
      <c r="NPK21" s="377"/>
      <c r="NPL21" s="374"/>
      <c r="NPM21" s="375"/>
      <c r="NPN21" s="376"/>
      <c r="NPO21" s="377"/>
      <c r="NPP21" s="374"/>
      <c r="NPQ21" s="375"/>
      <c r="NPR21" s="376"/>
      <c r="NPS21" s="377"/>
      <c r="NPT21" s="374"/>
      <c r="NPU21" s="375"/>
      <c r="NPV21" s="376"/>
      <c r="NPW21" s="377"/>
      <c r="NPX21" s="374"/>
      <c r="NPY21" s="375"/>
      <c r="NPZ21" s="376"/>
      <c r="NQA21" s="377"/>
      <c r="NQB21" s="374"/>
      <c r="NQC21" s="375"/>
      <c r="NQD21" s="376"/>
      <c r="NQE21" s="377"/>
      <c r="NQF21" s="374"/>
      <c r="NQG21" s="375"/>
      <c r="NQH21" s="376"/>
      <c r="NQI21" s="377"/>
      <c r="NQJ21" s="374"/>
      <c r="NQK21" s="375"/>
      <c r="NQL21" s="376"/>
      <c r="NQM21" s="377"/>
      <c r="NQN21" s="374"/>
      <c r="NQO21" s="375"/>
      <c r="NQP21" s="376"/>
      <c r="NQQ21" s="377"/>
      <c r="NQR21" s="374"/>
      <c r="NQS21" s="375"/>
      <c r="NQT21" s="376"/>
      <c r="NQU21" s="377"/>
      <c r="NQV21" s="374"/>
      <c r="NQW21" s="375"/>
      <c r="NQX21" s="376"/>
      <c r="NQY21" s="377"/>
      <c r="NQZ21" s="374"/>
      <c r="NRA21" s="375"/>
      <c r="NRB21" s="376"/>
      <c r="NRC21" s="377"/>
      <c r="NRD21" s="374"/>
      <c r="NRE21" s="375"/>
      <c r="NRF21" s="376"/>
      <c r="NRG21" s="377"/>
      <c r="NRH21" s="374"/>
      <c r="NRI21" s="375"/>
      <c r="NRJ21" s="376"/>
      <c r="NRK21" s="377"/>
      <c r="NRL21" s="374"/>
      <c r="NRM21" s="375"/>
      <c r="NRN21" s="376"/>
      <c r="NRO21" s="377"/>
      <c r="NRP21" s="374"/>
      <c r="NRQ21" s="375"/>
      <c r="NRR21" s="376"/>
      <c r="NRS21" s="377"/>
      <c r="NRT21" s="374"/>
      <c r="NRU21" s="375"/>
      <c r="NRV21" s="376"/>
      <c r="NRW21" s="377"/>
      <c r="NRX21" s="374"/>
      <c r="NRY21" s="375"/>
      <c r="NRZ21" s="376"/>
      <c r="NSA21" s="377"/>
      <c r="NSB21" s="374"/>
      <c r="NSC21" s="375"/>
      <c r="NSD21" s="376"/>
      <c r="NSE21" s="377"/>
      <c r="NSF21" s="374"/>
      <c r="NSG21" s="375"/>
      <c r="NSH21" s="376"/>
      <c r="NSI21" s="377"/>
      <c r="NSJ21" s="374"/>
      <c r="NSK21" s="375"/>
      <c r="NSL21" s="376"/>
      <c r="NSM21" s="377"/>
      <c r="NSN21" s="374"/>
      <c r="NSO21" s="375"/>
      <c r="NSP21" s="376"/>
      <c r="NSQ21" s="377"/>
      <c r="NSR21" s="374"/>
      <c r="NSS21" s="375"/>
      <c r="NST21" s="376"/>
      <c r="NSU21" s="377"/>
      <c r="NSV21" s="374"/>
      <c r="NSW21" s="375"/>
      <c r="NSX21" s="376"/>
      <c r="NSY21" s="377"/>
      <c r="NSZ21" s="374"/>
      <c r="NTA21" s="375"/>
      <c r="NTB21" s="376"/>
      <c r="NTC21" s="377"/>
      <c r="NTD21" s="374"/>
      <c r="NTE21" s="375"/>
      <c r="NTF21" s="376"/>
      <c r="NTG21" s="377"/>
      <c r="NTH21" s="374"/>
      <c r="NTI21" s="375"/>
      <c r="NTJ21" s="376"/>
      <c r="NTK21" s="377"/>
      <c r="NTL21" s="374"/>
      <c r="NTM21" s="375"/>
      <c r="NTN21" s="376"/>
      <c r="NTO21" s="377"/>
      <c r="NTP21" s="374"/>
      <c r="NTQ21" s="375"/>
      <c r="NTR21" s="376"/>
      <c r="NTS21" s="377"/>
      <c r="NTT21" s="374"/>
      <c r="NTU21" s="375"/>
      <c r="NTV21" s="376"/>
      <c r="NTW21" s="377"/>
      <c r="NTX21" s="374"/>
      <c r="NTY21" s="375"/>
      <c r="NTZ21" s="376"/>
      <c r="NUA21" s="377"/>
      <c r="NUB21" s="374"/>
      <c r="NUC21" s="375"/>
      <c r="NUD21" s="376"/>
      <c r="NUE21" s="377"/>
      <c r="NUF21" s="374"/>
      <c r="NUG21" s="375"/>
      <c r="NUH21" s="376"/>
      <c r="NUI21" s="377"/>
      <c r="NUJ21" s="374"/>
      <c r="NUK21" s="375"/>
      <c r="NUL21" s="376"/>
      <c r="NUM21" s="377"/>
      <c r="NUN21" s="374"/>
      <c r="NUO21" s="375"/>
      <c r="NUP21" s="376"/>
      <c r="NUQ21" s="377"/>
      <c r="NUR21" s="374"/>
      <c r="NUS21" s="375"/>
      <c r="NUT21" s="376"/>
      <c r="NUU21" s="377"/>
      <c r="NUV21" s="374"/>
      <c r="NUW21" s="375"/>
      <c r="NUX21" s="376"/>
      <c r="NUY21" s="377"/>
      <c r="NUZ21" s="374"/>
      <c r="NVA21" s="375"/>
      <c r="NVB21" s="376"/>
      <c r="NVC21" s="377"/>
      <c r="NVD21" s="374"/>
      <c r="NVE21" s="375"/>
      <c r="NVF21" s="376"/>
      <c r="NVG21" s="377"/>
      <c r="NVH21" s="374"/>
      <c r="NVI21" s="375"/>
      <c r="NVJ21" s="376"/>
      <c r="NVK21" s="377"/>
      <c r="NVL21" s="374"/>
      <c r="NVM21" s="375"/>
      <c r="NVN21" s="376"/>
      <c r="NVO21" s="377"/>
      <c r="NVP21" s="374"/>
      <c r="NVQ21" s="375"/>
      <c r="NVR21" s="376"/>
      <c r="NVS21" s="377"/>
      <c r="NVT21" s="374"/>
      <c r="NVU21" s="375"/>
      <c r="NVV21" s="376"/>
      <c r="NVW21" s="377"/>
      <c r="NVX21" s="374"/>
      <c r="NVY21" s="375"/>
      <c r="NVZ21" s="376"/>
      <c r="NWA21" s="377"/>
      <c r="NWB21" s="374"/>
      <c r="NWC21" s="375"/>
      <c r="NWD21" s="376"/>
      <c r="NWE21" s="377"/>
      <c r="NWF21" s="374"/>
      <c r="NWG21" s="375"/>
      <c r="NWH21" s="376"/>
      <c r="NWI21" s="377"/>
      <c r="NWJ21" s="374"/>
      <c r="NWK21" s="375"/>
      <c r="NWL21" s="376"/>
      <c r="NWM21" s="377"/>
      <c r="NWN21" s="374"/>
      <c r="NWO21" s="375"/>
      <c r="NWP21" s="376"/>
      <c r="NWQ21" s="377"/>
      <c r="NWR21" s="374"/>
      <c r="NWS21" s="375"/>
      <c r="NWT21" s="376"/>
      <c r="NWU21" s="377"/>
      <c r="NWV21" s="374"/>
      <c r="NWW21" s="375"/>
      <c r="NWX21" s="376"/>
      <c r="NWY21" s="377"/>
      <c r="NWZ21" s="374"/>
      <c r="NXA21" s="375"/>
      <c r="NXB21" s="376"/>
      <c r="NXC21" s="377"/>
      <c r="NXD21" s="374"/>
      <c r="NXE21" s="375"/>
      <c r="NXF21" s="376"/>
      <c r="NXG21" s="377"/>
      <c r="NXH21" s="374"/>
      <c r="NXI21" s="375"/>
      <c r="NXJ21" s="376"/>
      <c r="NXK21" s="377"/>
      <c r="NXL21" s="374"/>
      <c r="NXM21" s="375"/>
      <c r="NXN21" s="376"/>
      <c r="NXO21" s="377"/>
      <c r="NXP21" s="374"/>
      <c r="NXQ21" s="375"/>
      <c r="NXR21" s="376"/>
      <c r="NXS21" s="377"/>
      <c r="NXT21" s="374"/>
      <c r="NXU21" s="375"/>
      <c r="NXV21" s="376"/>
      <c r="NXW21" s="377"/>
      <c r="NXX21" s="374"/>
      <c r="NXY21" s="375"/>
      <c r="NXZ21" s="376"/>
      <c r="NYA21" s="377"/>
      <c r="NYB21" s="374"/>
      <c r="NYC21" s="375"/>
      <c r="NYD21" s="376"/>
      <c r="NYE21" s="377"/>
      <c r="NYF21" s="374"/>
      <c r="NYG21" s="375"/>
      <c r="NYH21" s="376"/>
      <c r="NYI21" s="377"/>
      <c r="NYJ21" s="374"/>
      <c r="NYK21" s="375"/>
      <c r="NYL21" s="376"/>
      <c r="NYM21" s="377"/>
      <c r="NYN21" s="374"/>
      <c r="NYO21" s="375"/>
      <c r="NYP21" s="376"/>
      <c r="NYQ21" s="377"/>
      <c r="NYR21" s="374"/>
      <c r="NYS21" s="375"/>
      <c r="NYT21" s="376"/>
      <c r="NYU21" s="377"/>
      <c r="NYV21" s="374"/>
      <c r="NYW21" s="375"/>
      <c r="NYX21" s="376"/>
      <c r="NYY21" s="377"/>
      <c r="NYZ21" s="374"/>
      <c r="NZA21" s="375"/>
      <c r="NZB21" s="376"/>
      <c r="NZC21" s="377"/>
      <c r="NZD21" s="374"/>
      <c r="NZE21" s="375"/>
      <c r="NZF21" s="376"/>
      <c r="NZG21" s="377"/>
      <c r="NZH21" s="374"/>
      <c r="NZI21" s="375"/>
      <c r="NZJ21" s="376"/>
      <c r="NZK21" s="377"/>
      <c r="NZL21" s="374"/>
      <c r="NZM21" s="375"/>
      <c r="NZN21" s="376"/>
      <c r="NZO21" s="377"/>
      <c r="NZP21" s="374"/>
      <c r="NZQ21" s="375"/>
      <c r="NZR21" s="376"/>
      <c r="NZS21" s="377"/>
      <c r="NZT21" s="374"/>
      <c r="NZU21" s="375"/>
      <c r="NZV21" s="376"/>
      <c r="NZW21" s="377"/>
      <c r="NZX21" s="374"/>
      <c r="NZY21" s="375"/>
      <c r="NZZ21" s="376"/>
      <c r="OAA21" s="377"/>
      <c r="OAB21" s="374"/>
      <c r="OAC21" s="375"/>
      <c r="OAD21" s="376"/>
      <c r="OAE21" s="377"/>
      <c r="OAF21" s="374"/>
      <c r="OAG21" s="375"/>
      <c r="OAH21" s="376"/>
      <c r="OAI21" s="377"/>
      <c r="OAJ21" s="374"/>
      <c r="OAK21" s="375"/>
      <c r="OAL21" s="376"/>
      <c r="OAM21" s="377"/>
      <c r="OAN21" s="374"/>
      <c r="OAO21" s="375"/>
      <c r="OAP21" s="376"/>
      <c r="OAQ21" s="377"/>
      <c r="OAR21" s="374"/>
      <c r="OAS21" s="375"/>
      <c r="OAT21" s="376"/>
      <c r="OAU21" s="377"/>
      <c r="OAV21" s="374"/>
      <c r="OAW21" s="375"/>
      <c r="OAX21" s="376"/>
      <c r="OAY21" s="377"/>
      <c r="OAZ21" s="374"/>
      <c r="OBA21" s="375"/>
      <c r="OBB21" s="376"/>
      <c r="OBC21" s="377"/>
      <c r="OBD21" s="374"/>
      <c r="OBE21" s="375"/>
      <c r="OBF21" s="376"/>
      <c r="OBG21" s="377"/>
      <c r="OBH21" s="374"/>
      <c r="OBI21" s="375"/>
      <c r="OBJ21" s="376"/>
      <c r="OBK21" s="377"/>
      <c r="OBL21" s="374"/>
      <c r="OBM21" s="375"/>
      <c r="OBN21" s="376"/>
      <c r="OBO21" s="377"/>
      <c r="OBP21" s="374"/>
      <c r="OBQ21" s="375"/>
      <c r="OBR21" s="376"/>
      <c r="OBS21" s="377"/>
      <c r="OBT21" s="374"/>
      <c r="OBU21" s="375"/>
      <c r="OBV21" s="376"/>
      <c r="OBW21" s="377"/>
      <c r="OBX21" s="374"/>
      <c r="OBY21" s="375"/>
      <c r="OBZ21" s="376"/>
      <c r="OCA21" s="377"/>
      <c r="OCB21" s="374"/>
      <c r="OCC21" s="375"/>
      <c r="OCD21" s="376"/>
      <c r="OCE21" s="377"/>
      <c r="OCF21" s="374"/>
      <c r="OCG21" s="375"/>
      <c r="OCH21" s="376"/>
      <c r="OCI21" s="377"/>
      <c r="OCJ21" s="374"/>
      <c r="OCK21" s="375"/>
      <c r="OCL21" s="376"/>
      <c r="OCM21" s="377"/>
      <c r="OCN21" s="374"/>
      <c r="OCO21" s="375"/>
      <c r="OCP21" s="376"/>
      <c r="OCQ21" s="377"/>
      <c r="OCR21" s="374"/>
      <c r="OCS21" s="375"/>
      <c r="OCT21" s="376"/>
      <c r="OCU21" s="377"/>
      <c r="OCV21" s="374"/>
      <c r="OCW21" s="375"/>
      <c r="OCX21" s="376"/>
      <c r="OCY21" s="377"/>
      <c r="OCZ21" s="374"/>
      <c r="ODA21" s="375"/>
      <c r="ODB21" s="376"/>
      <c r="ODC21" s="377"/>
      <c r="ODD21" s="374"/>
      <c r="ODE21" s="375"/>
      <c r="ODF21" s="376"/>
      <c r="ODG21" s="377"/>
      <c r="ODH21" s="374"/>
      <c r="ODI21" s="375"/>
      <c r="ODJ21" s="376"/>
      <c r="ODK21" s="377"/>
      <c r="ODL21" s="374"/>
      <c r="ODM21" s="375"/>
      <c r="ODN21" s="376"/>
      <c r="ODO21" s="377"/>
      <c r="ODP21" s="374"/>
      <c r="ODQ21" s="375"/>
      <c r="ODR21" s="376"/>
      <c r="ODS21" s="377"/>
      <c r="ODT21" s="374"/>
      <c r="ODU21" s="375"/>
      <c r="ODV21" s="376"/>
      <c r="ODW21" s="377"/>
      <c r="ODX21" s="374"/>
      <c r="ODY21" s="375"/>
      <c r="ODZ21" s="376"/>
      <c r="OEA21" s="377"/>
      <c r="OEB21" s="374"/>
      <c r="OEC21" s="375"/>
      <c r="OED21" s="376"/>
      <c r="OEE21" s="377"/>
      <c r="OEF21" s="374"/>
      <c r="OEG21" s="375"/>
      <c r="OEH21" s="376"/>
      <c r="OEI21" s="377"/>
      <c r="OEJ21" s="374"/>
      <c r="OEK21" s="375"/>
      <c r="OEL21" s="376"/>
      <c r="OEM21" s="377"/>
      <c r="OEN21" s="374"/>
      <c r="OEO21" s="375"/>
      <c r="OEP21" s="376"/>
      <c r="OEQ21" s="377"/>
      <c r="OER21" s="374"/>
      <c r="OES21" s="375"/>
      <c r="OET21" s="376"/>
      <c r="OEU21" s="377"/>
      <c r="OEV21" s="374"/>
      <c r="OEW21" s="375"/>
      <c r="OEX21" s="376"/>
      <c r="OEY21" s="377"/>
      <c r="OEZ21" s="374"/>
      <c r="OFA21" s="375"/>
      <c r="OFB21" s="376"/>
      <c r="OFC21" s="377"/>
      <c r="OFD21" s="374"/>
      <c r="OFE21" s="375"/>
      <c r="OFF21" s="376"/>
      <c r="OFG21" s="377"/>
      <c r="OFH21" s="374"/>
      <c r="OFI21" s="375"/>
      <c r="OFJ21" s="376"/>
      <c r="OFK21" s="377"/>
      <c r="OFL21" s="374"/>
      <c r="OFM21" s="375"/>
      <c r="OFN21" s="376"/>
      <c r="OFO21" s="377"/>
      <c r="OFP21" s="374"/>
      <c r="OFQ21" s="375"/>
      <c r="OFR21" s="376"/>
      <c r="OFS21" s="377"/>
      <c r="OFT21" s="374"/>
      <c r="OFU21" s="375"/>
      <c r="OFV21" s="376"/>
      <c r="OFW21" s="377"/>
      <c r="OFX21" s="374"/>
      <c r="OFY21" s="375"/>
      <c r="OFZ21" s="376"/>
      <c r="OGA21" s="377"/>
      <c r="OGB21" s="374"/>
      <c r="OGC21" s="375"/>
      <c r="OGD21" s="376"/>
      <c r="OGE21" s="377"/>
      <c r="OGF21" s="374"/>
      <c r="OGG21" s="375"/>
      <c r="OGH21" s="376"/>
      <c r="OGI21" s="377"/>
      <c r="OGJ21" s="374"/>
      <c r="OGK21" s="375"/>
      <c r="OGL21" s="376"/>
      <c r="OGM21" s="377"/>
      <c r="OGN21" s="374"/>
      <c r="OGO21" s="375"/>
      <c r="OGP21" s="376"/>
      <c r="OGQ21" s="377"/>
      <c r="OGR21" s="374"/>
      <c r="OGS21" s="375"/>
      <c r="OGT21" s="376"/>
      <c r="OGU21" s="377"/>
      <c r="OGV21" s="374"/>
      <c r="OGW21" s="375"/>
      <c r="OGX21" s="376"/>
      <c r="OGY21" s="377"/>
      <c r="OGZ21" s="374"/>
      <c r="OHA21" s="375"/>
      <c r="OHB21" s="376"/>
      <c r="OHC21" s="377"/>
      <c r="OHD21" s="374"/>
      <c r="OHE21" s="375"/>
      <c r="OHF21" s="376"/>
      <c r="OHG21" s="377"/>
      <c r="OHH21" s="374"/>
      <c r="OHI21" s="375"/>
      <c r="OHJ21" s="376"/>
      <c r="OHK21" s="377"/>
      <c r="OHL21" s="374"/>
      <c r="OHM21" s="375"/>
      <c r="OHN21" s="376"/>
      <c r="OHO21" s="377"/>
      <c r="OHP21" s="374"/>
      <c r="OHQ21" s="375"/>
      <c r="OHR21" s="376"/>
      <c r="OHS21" s="377"/>
      <c r="OHT21" s="374"/>
      <c r="OHU21" s="375"/>
      <c r="OHV21" s="376"/>
      <c r="OHW21" s="377"/>
      <c r="OHX21" s="374"/>
      <c r="OHY21" s="375"/>
      <c r="OHZ21" s="376"/>
      <c r="OIA21" s="377"/>
      <c r="OIB21" s="374"/>
      <c r="OIC21" s="375"/>
      <c r="OID21" s="376"/>
      <c r="OIE21" s="377"/>
      <c r="OIF21" s="374"/>
      <c r="OIG21" s="375"/>
      <c r="OIH21" s="376"/>
      <c r="OII21" s="377"/>
      <c r="OIJ21" s="374"/>
      <c r="OIK21" s="375"/>
      <c r="OIL21" s="376"/>
      <c r="OIM21" s="377"/>
      <c r="OIN21" s="374"/>
      <c r="OIO21" s="375"/>
      <c r="OIP21" s="376"/>
      <c r="OIQ21" s="377"/>
      <c r="OIR21" s="374"/>
      <c r="OIS21" s="375"/>
      <c r="OIT21" s="376"/>
      <c r="OIU21" s="377"/>
      <c r="OIV21" s="374"/>
      <c r="OIW21" s="375"/>
      <c r="OIX21" s="376"/>
      <c r="OIY21" s="377"/>
      <c r="OIZ21" s="374"/>
      <c r="OJA21" s="375"/>
      <c r="OJB21" s="376"/>
      <c r="OJC21" s="377"/>
      <c r="OJD21" s="374"/>
      <c r="OJE21" s="375"/>
      <c r="OJF21" s="376"/>
      <c r="OJG21" s="377"/>
      <c r="OJH21" s="374"/>
      <c r="OJI21" s="375"/>
      <c r="OJJ21" s="376"/>
      <c r="OJK21" s="377"/>
      <c r="OJL21" s="374"/>
      <c r="OJM21" s="375"/>
      <c r="OJN21" s="376"/>
      <c r="OJO21" s="377"/>
      <c r="OJP21" s="374"/>
      <c r="OJQ21" s="375"/>
      <c r="OJR21" s="376"/>
      <c r="OJS21" s="377"/>
      <c r="OJT21" s="374"/>
      <c r="OJU21" s="375"/>
      <c r="OJV21" s="376"/>
      <c r="OJW21" s="377"/>
      <c r="OJX21" s="374"/>
      <c r="OJY21" s="375"/>
      <c r="OJZ21" s="376"/>
      <c r="OKA21" s="377"/>
      <c r="OKB21" s="374"/>
      <c r="OKC21" s="375"/>
      <c r="OKD21" s="376"/>
      <c r="OKE21" s="377"/>
      <c r="OKF21" s="374"/>
      <c r="OKG21" s="375"/>
      <c r="OKH21" s="376"/>
      <c r="OKI21" s="377"/>
      <c r="OKJ21" s="374"/>
      <c r="OKK21" s="375"/>
      <c r="OKL21" s="376"/>
      <c r="OKM21" s="377"/>
      <c r="OKN21" s="374"/>
      <c r="OKO21" s="375"/>
      <c r="OKP21" s="376"/>
      <c r="OKQ21" s="377"/>
      <c r="OKR21" s="374"/>
      <c r="OKS21" s="375"/>
      <c r="OKT21" s="376"/>
      <c r="OKU21" s="377"/>
      <c r="OKV21" s="374"/>
      <c r="OKW21" s="375"/>
      <c r="OKX21" s="376"/>
      <c r="OKY21" s="377"/>
      <c r="OKZ21" s="374"/>
      <c r="OLA21" s="375"/>
      <c r="OLB21" s="376"/>
      <c r="OLC21" s="377"/>
      <c r="OLD21" s="374"/>
      <c r="OLE21" s="375"/>
      <c r="OLF21" s="376"/>
      <c r="OLG21" s="377"/>
      <c r="OLH21" s="374"/>
      <c r="OLI21" s="375"/>
      <c r="OLJ21" s="376"/>
      <c r="OLK21" s="377"/>
      <c r="OLL21" s="374"/>
      <c r="OLM21" s="375"/>
      <c r="OLN21" s="376"/>
      <c r="OLO21" s="377"/>
      <c r="OLP21" s="374"/>
      <c r="OLQ21" s="375"/>
      <c r="OLR21" s="376"/>
      <c r="OLS21" s="377"/>
      <c r="OLT21" s="374"/>
      <c r="OLU21" s="375"/>
      <c r="OLV21" s="376"/>
      <c r="OLW21" s="377"/>
      <c r="OLX21" s="374"/>
      <c r="OLY21" s="375"/>
      <c r="OLZ21" s="376"/>
      <c r="OMA21" s="377"/>
      <c r="OMB21" s="374"/>
      <c r="OMC21" s="375"/>
      <c r="OMD21" s="376"/>
      <c r="OME21" s="377"/>
      <c r="OMF21" s="374"/>
      <c r="OMG21" s="375"/>
      <c r="OMH21" s="376"/>
      <c r="OMI21" s="377"/>
      <c r="OMJ21" s="374"/>
      <c r="OMK21" s="375"/>
      <c r="OML21" s="376"/>
      <c r="OMM21" s="377"/>
      <c r="OMN21" s="374"/>
      <c r="OMO21" s="375"/>
      <c r="OMP21" s="376"/>
      <c r="OMQ21" s="377"/>
      <c r="OMR21" s="374"/>
      <c r="OMS21" s="375"/>
      <c r="OMT21" s="376"/>
      <c r="OMU21" s="377"/>
      <c r="OMV21" s="374"/>
      <c r="OMW21" s="375"/>
      <c r="OMX21" s="376"/>
      <c r="OMY21" s="377"/>
      <c r="OMZ21" s="374"/>
      <c r="ONA21" s="375"/>
      <c r="ONB21" s="376"/>
      <c r="ONC21" s="377"/>
      <c r="OND21" s="374"/>
      <c r="ONE21" s="375"/>
      <c r="ONF21" s="376"/>
      <c r="ONG21" s="377"/>
      <c r="ONH21" s="374"/>
      <c r="ONI21" s="375"/>
      <c r="ONJ21" s="376"/>
      <c r="ONK21" s="377"/>
      <c r="ONL21" s="374"/>
      <c r="ONM21" s="375"/>
      <c r="ONN21" s="376"/>
      <c r="ONO21" s="377"/>
      <c r="ONP21" s="374"/>
      <c r="ONQ21" s="375"/>
      <c r="ONR21" s="376"/>
      <c r="ONS21" s="377"/>
      <c r="ONT21" s="374"/>
      <c r="ONU21" s="375"/>
      <c r="ONV21" s="376"/>
      <c r="ONW21" s="377"/>
      <c r="ONX21" s="374"/>
      <c r="ONY21" s="375"/>
      <c r="ONZ21" s="376"/>
      <c r="OOA21" s="377"/>
      <c r="OOB21" s="374"/>
      <c r="OOC21" s="375"/>
      <c r="OOD21" s="376"/>
      <c r="OOE21" s="377"/>
      <c r="OOF21" s="374"/>
      <c r="OOG21" s="375"/>
      <c r="OOH21" s="376"/>
      <c r="OOI21" s="377"/>
      <c r="OOJ21" s="374"/>
      <c r="OOK21" s="375"/>
      <c r="OOL21" s="376"/>
      <c r="OOM21" s="377"/>
      <c r="OON21" s="374"/>
      <c r="OOO21" s="375"/>
      <c r="OOP21" s="376"/>
      <c r="OOQ21" s="377"/>
      <c r="OOR21" s="374"/>
      <c r="OOS21" s="375"/>
      <c r="OOT21" s="376"/>
      <c r="OOU21" s="377"/>
      <c r="OOV21" s="374"/>
      <c r="OOW21" s="375"/>
      <c r="OOX21" s="376"/>
      <c r="OOY21" s="377"/>
      <c r="OOZ21" s="374"/>
      <c r="OPA21" s="375"/>
      <c r="OPB21" s="376"/>
      <c r="OPC21" s="377"/>
      <c r="OPD21" s="374"/>
      <c r="OPE21" s="375"/>
      <c r="OPF21" s="376"/>
      <c r="OPG21" s="377"/>
      <c r="OPH21" s="374"/>
      <c r="OPI21" s="375"/>
      <c r="OPJ21" s="376"/>
      <c r="OPK21" s="377"/>
      <c r="OPL21" s="374"/>
      <c r="OPM21" s="375"/>
      <c r="OPN21" s="376"/>
      <c r="OPO21" s="377"/>
      <c r="OPP21" s="374"/>
      <c r="OPQ21" s="375"/>
      <c r="OPR21" s="376"/>
      <c r="OPS21" s="377"/>
      <c r="OPT21" s="374"/>
      <c r="OPU21" s="375"/>
      <c r="OPV21" s="376"/>
      <c r="OPW21" s="377"/>
      <c r="OPX21" s="374"/>
      <c r="OPY21" s="375"/>
      <c r="OPZ21" s="376"/>
      <c r="OQA21" s="377"/>
      <c r="OQB21" s="374"/>
      <c r="OQC21" s="375"/>
      <c r="OQD21" s="376"/>
      <c r="OQE21" s="377"/>
      <c r="OQF21" s="374"/>
      <c r="OQG21" s="375"/>
      <c r="OQH21" s="376"/>
      <c r="OQI21" s="377"/>
      <c r="OQJ21" s="374"/>
      <c r="OQK21" s="375"/>
      <c r="OQL21" s="376"/>
      <c r="OQM21" s="377"/>
      <c r="OQN21" s="374"/>
      <c r="OQO21" s="375"/>
      <c r="OQP21" s="376"/>
      <c r="OQQ21" s="377"/>
      <c r="OQR21" s="374"/>
      <c r="OQS21" s="375"/>
      <c r="OQT21" s="376"/>
      <c r="OQU21" s="377"/>
      <c r="OQV21" s="374"/>
      <c r="OQW21" s="375"/>
      <c r="OQX21" s="376"/>
      <c r="OQY21" s="377"/>
      <c r="OQZ21" s="374"/>
      <c r="ORA21" s="375"/>
      <c r="ORB21" s="376"/>
      <c r="ORC21" s="377"/>
      <c r="ORD21" s="374"/>
      <c r="ORE21" s="375"/>
      <c r="ORF21" s="376"/>
      <c r="ORG21" s="377"/>
      <c r="ORH21" s="374"/>
      <c r="ORI21" s="375"/>
      <c r="ORJ21" s="376"/>
      <c r="ORK21" s="377"/>
      <c r="ORL21" s="374"/>
      <c r="ORM21" s="375"/>
      <c r="ORN21" s="376"/>
      <c r="ORO21" s="377"/>
      <c r="ORP21" s="374"/>
      <c r="ORQ21" s="375"/>
      <c r="ORR21" s="376"/>
      <c r="ORS21" s="377"/>
      <c r="ORT21" s="374"/>
      <c r="ORU21" s="375"/>
      <c r="ORV21" s="376"/>
      <c r="ORW21" s="377"/>
      <c r="ORX21" s="374"/>
      <c r="ORY21" s="375"/>
      <c r="ORZ21" s="376"/>
      <c r="OSA21" s="377"/>
      <c r="OSB21" s="374"/>
      <c r="OSC21" s="375"/>
      <c r="OSD21" s="376"/>
      <c r="OSE21" s="377"/>
      <c r="OSF21" s="374"/>
      <c r="OSG21" s="375"/>
      <c r="OSH21" s="376"/>
      <c r="OSI21" s="377"/>
      <c r="OSJ21" s="374"/>
      <c r="OSK21" s="375"/>
      <c r="OSL21" s="376"/>
      <c r="OSM21" s="377"/>
      <c r="OSN21" s="374"/>
      <c r="OSO21" s="375"/>
      <c r="OSP21" s="376"/>
      <c r="OSQ21" s="377"/>
      <c r="OSR21" s="374"/>
      <c r="OSS21" s="375"/>
      <c r="OST21" s="376"/>
      <c r="OSU21" s="377"/>
      <c r="OSV21" s="374"/>
      <c r="OSW21" s="375"/>
      <c r="OSX21" s="376"/>
      <c r="OSY21" s="377"/>
      <c r="OSZ21" s="374"/>
      <c r="OTA21" s="375"/>
      <c r="OTB21" s="376"/>
      <c r="OTC21" s="377"/>
      <c r="OTD21" s="374"/>
      <c r="OTE21" s="375"/>
      <c r="OTF21" s="376"/>
      <c r="OTG21" s="377"/>
      <c r="OTH21" s="374"/>
      <c r="OTI21" s="375"/>
      <c r="OTJ21" s="376"/>
      <c r="OTK21" s="377"/>
      <c r="OTL21" s="374"/>
      <c r="OTM21" s="375"/>
      <c r="OTN21" s="376"/>
      <c r="OTO21" s="377"/>
      <c r="OTP21" s="374"/>
      <c r="OTQ21" s="375"/>
      <c r="OTR21" s="376"/>
      <c r="OTS21" s="377"/>
      <c r="OTT21" s="374"/>
      <c r="OTU21" s="375"/>
      <c r="OTV21" s="376"/>
      <c r="OTW21" s="377"/>
      <c r="OTX21" s="374"/>
      <c r="OTY21" s="375"/>
      <c r="OTZ21" s="376"/>
      <c r="OUA21" s="377"/>
      <c r="OUB21" s="374"/>
      <c r="OUC21" s="375"/>
      <c r="OUD21" s="376"/>
      <c r="OUE21" s="377"/>
      <c r="OUF21" s="374"/>
      <c r="OUG21" s="375"/>
      <c r="OUH21" s="376"/>
      <c r="OUI21" s="377"/>
      <c r="OUJ21" s="374"/>
      <c r="OUK21" s="375"/>
      <c r="OUL21" s="376"/>
      <c r="OUM21" s="377"/>
      <c r="OUN21" s="374"/>
      <c r="OUO21" s="375"/>
      <c r="OUP21" s="376"/>
      <c r="OUQ21" s="377"/>
      <c r="OUR21" s="374"/>
      <c r="OUS21" s="375"/>
      <c r="OUT21" s="376"/>
      <c r="OUU21" s="377"/>
      <c r="OUV21" s="374"/>
      <c r="OUW21" s="375"/>
      <c r="OUX21" s="376"/>
      <c r="OUY21" s="377"/>
      <c r="OUZ21" s="374"/>
      <c r="OVA21" s="375"/>
      <c r="OVB21" s="376"/>
      <c r="OVC21" s="377"/>
      <c r="OVD21" s="374"/>
      <c r="OVE21" s="375"/>
      <c r="OVF21" s="376"/>
      <c r="OVG21" s="377"/>
      <c r="OVH21" s="374"/>
      <c r="OVI21" s="375"/>
      <c r="OVJ21" s="376"/>
      <c r="OVK21" s="377"/>
      <c r="OVL21" s="374"/>
      <c r="OVM21" s="375"/>
      <c r="OVN21" s="376"/>
      <c r="OVO21" s="377"/>
      <c r="OVP21" s="374"/>
      <c r="OVQ21" s="375"/>
      <c r="OVR21" s="376"/>
      <c r="OVS21" s="377"/>
      <c r="OVT21" s="374"/>
      <c r="OVU21" s="375"/>
      <c r="OVV21" s="376"/>
      <c r="OVW21" s="377"/>
      <c r="OVX21" s="374"/>
      <c r="OVY21" s="375"/>
      <c r="OVZ21" s="376"/>
      <c r="OWA21" s="377"/>
      <c r="OWB21" s="374"/>
      <c r="OWC21" s="375"/>
      <c r="OWD21" s="376"/>
      <c r="OWE21" s="377"/>
      <c r="OWF21" s="374"/>
      <c r="OWG21" s="375"/>
      <c r="OWH21" s="376"/>
      <c r="OWI21" s="377"/>
      <c r="OWJ21" s="374"/>
      <c r="OWK21" s="375"/>
      <c r="OWL21" s="376"/>
      <c r="OWM21" s="377"/>
      <c r="OWN21" s="374"/>
      <c r="OWO21" s="375"/>
      <c r="OWP21" s="376"/>
      <c r="OWQ21" s="377"/>
      <c r="OWR21" s="374"/>
      <c r="OWS21" s="375"/>
      <c r="OWT21" s="376"/>
      <c r="OWU21" s="377"/>
      <c r="OWV21" s="374"/>
      <c r="OWW21" s="375"/>
      <c r="OWX21" s="376"/>
      <c r="OWY21" s="377"/>
      <c r="OWZ21" s="374"/>
      <c r="OXA21" s="375"/>
      <c r="OXB21" s="376"/>
      <c r="OXC21" s="377"/>
      <c r="OXD21" s="374"/>
      <c r="OXE21" s="375"/>
      <c r="OXF21" s="376"/>
      <c r="OXG21" s="377"/>
      <c r="OXH21" s="374"/>
      <c r="OXI21" s="375"/>
      <c r="OXJ21" s="376"/>
      <c r="OXK21" s="377"/>
      <c r="OXL21" s="374"/>
      <c r="OXM21" s="375"/>
      <c r="OXN21" s="376"/>
      <c r="OXO21" s="377"/>
      <c r="OXP21" s="374"/>
      <c r="OXQ21" s="375"/>
      <c r="OXR21" s="376"/>
      <c r="OXS21" s="377"/>
      <c r="OXT21" s="374"/>
      <c r="OXU21" s="375"/>
      <c r="OXV21" s="376"/>
      <c r="OXW21" s="377"/>
      <c r="OXX21" s="374"/>
      <c r="OXY21" s="375"/>
      <c r="OXZ21" s="376"/>
      <c r="OYA21" s="377"/>
      <c r="OYB21" s="374"/>
      <c r="OYC21" s="375"/>
      <c r="OYD21" s="376"/>
      <c r="OYE21" s="377"/>
      <c r="OYF21" s="374"/>
      <c r="OYG21" s="375"/>
      <c r="OYH21" s="376"/>
      <c r="OYI21" s="377"/>
      <c r="OYJ21" s="374"/>
      <c r="OYK21" s="375"/>
      <c r="OYL21" s="376"/>
      <c r="OYM21" s="377"/>
      <c r="OYN21" s="374"/>
      <c r="OYO21" s="375"/>
      <c r="OYP21" s="376"/>
      <c r="OYQ21" s="377"/>
      <c r="OYR21" s="374"/>
      <c r="OYS21" s="375"/>
      <c r="OYT21" s="376"/>
      <c r="OYU21" s="377"/>
      <c r="OYV21" s="374"/>
      <c r="OYW21" s="375"/>
      <c r="OYX21" s="376"/>
      <c r="OYY21" s="377"/>
      <c r="OYZ21" s="374"/>
      <c r="OZA21" s="375"/>
      <c r="OZB21" s="376"/>
      <c r="OZC21" s="377"/>
      <c r="OZD21" s="374"/>
      <c r="OZE21" s="375"/>
      <c r="OZF21" s="376"/>
      <c r="OZG21" s="377"/>
      <c r="OZH21" s="374"/>
      <c r="OZI21" s="375"/>
      <c r="OZJ21" s="376"/>
      <c r="OZK21" s="377"/>
      <c r="OZL21" s="374"/>
      <c r="OZM21" s="375"/>
      <c r="OZN21" s="376"/>
      <c r="OZO21" s="377"/>
      <c r="OZP21" s="374"/>
      <c r="OZQ21" s="375"/>
      <c r="OZR21" s="376"/>
      <c r="OZS21" s="377"/>
      <c r="OZT21" s="374"/>
      <c r="OZU21" s="375"/>
      <c r="OZV21" s="376"/>
      <c r="OZW21" s="377"/>
      <c r="OZX21" s="374"/>
      <c r="OZY21" s="375"/>
      <c r="OZZ21" s="376"/>
      <c r="PAA21" s="377"/>
      <c r="PAB21" s="374"/>
      <c r="PAC21" s="375"/>
      <c r="PAD21" s="376"/>
      <c r="PAE21" s="377"/>
      <c r="PAF21" s="374"/>
      <c r="PAG21" s="375"/>
      <c r="PAH21" s="376"/>
      <c r="PAI21" s="377"/>
      <c r="PAJ21" s="374"/>
      <c r="PAK21" s="375"/>
      <c r="PAL21" s="376"/>
      <c r="PAM21" s="377"/>
      <c r="PAN21" s="374"/>
      <c r="PAO21" s="375"/>
      <c r="PAP21" s="376"/>
      <c r="PAQ21" s="377"/>
      <c r="PAR21" s="374"/>
      <c r="PAS21" s="375"/>
      <c r="PAT21" s="376"/>
      <c r="PAU21" s="377"/>
      <c r="PAV21" s="374"/>
      <c r="PAW21" s="375"/>
      <c r="PAX21" s="376"/>
      <c r="PAY21" s="377"/>
      <c r="PAZ21" s="374"/>
      <c r="PBA21" s="375"/>
      <c r="PBB21" s="376"/>
      <c r="PBC21" s="377"/>
      <c r="PBD21" s="374"/>
      <c r="PBE21" s="375"/>
      <c r="PBF21" s="376"/>
      <c r="PBG21" s="377"/>
      <c r="PBH21" s="374"/>
      <c r="PBI21" s="375"/>
      <c r="PBJ21" s="376"/>
      <c r="PBK21" s="377"/>
      <c r="PBL21" s="374"/>
      <c r="PBM21" s="375"/>
      <c r="PBN21" s="376"/>
      <c r="PBO21" s="377"/>
      <c r="PBP21" s="374"/>
      <c r="PBQ21" s="375"/>
      <c r="PBR21" s="376"/>
      <c r="PBS21" s="377"/>
      <c r="PBT21" s="374"/>
      <c r="PBU21" s="375"/>
      <c r="PBV21" s="376"/>
      <c r="PBW21" s="377"/>
      <c r="PBX21" s="374"/>
      <c r="PBY21" s="375"/>
      <c r="PBZ21" s="376"/>
      <c r="PCA21" s="377"/>
      <c r="PCB21" s="374"/>
      <c r="PCC21" s="375"/>
      <c r="PCD21" s="376"/>
      <c r="PCE21" s="377"/>
      <c r="PCF21" s="374"/>
      <c r="PCG21" s="375"/>
      <c r="PCH21" s="376"/>
      <c r="PCI21" s="377"/>
      <c r="PCJ21" s="374"/>
      <c r="PCK21" s="375"/>
      <c r="PCL21" s="376"/>
      <c r="PCM21" s="377"/>
      <c r="PCN21" s="374"/>
      <c r="PCO21" s="375"/>
      <c r="PCP21" s="376"/>
      <c r="PCQ21" s="377"/>
      <c r="PCR21" s="374"/>
      <c r="PCS21" s="375"/>
      <c r="PCT21" s="376"/>
      <c r="PCU21" s="377"/>
      <c r="PCV21" s="374"/>
      <c r="PCW21" s="375"/>
      <c r="PCX21" s="376"/>
      <c r="PCY21" s="377"/>
      <c r="PCZ21" s="374"/>
      <c r="PDA21" s="375"/>
      <c r="PDB21" s="376"/>
      <c r="PDC21" s="377"/>
      <c r="PDD21" s="374"/>
      <c r="PDE21" s="375"/>
      <c r="PDF21" s="376"/>
      <c r="PDG21" s="377"/>
      <c r="PDH21" s="374"/>
      <c r="PDI21" s="375"/>
      <c r="PDJ21" s="376"/>
      <c r="PDK21" s="377"/>
      <c r="PDL21" s="374"/>
      <c r="PDM21" s="375"/>
      <c r="PDN21" s="376"/>
      <c r="PDO21" s="377"/>
      <c r="PDP21" s="374"/>
      <c r="PDQ21" s="375"/>
      <c r="PDR21" s="376"/>
      <c r="PDS21" s="377"/>
      <c r="PDT21" s="374"/>
      <c r="PDU21" s="375"/>
      <c r="PDV21" s="376"/>
      <c r="PDW21" s="377"/>
      <c r="PDX21" s="374"/>
      <c r="PDY21" s="375"/>
      <c r="PDZ21" s="376"/>
      <c r="PEA21" s="377"/>
      <c r="PEB21" s="374"/>
      <c r="PEC21" s="375"/>
      <c r="PED21" s="376"/>
      <c r="PEE21" s="377"/>
      <c r="PEF21" s="374"/>
      <c r="PEG21" s="375"/>
      <c r="PEH21" s="376"/>
      <c r="PEI21" s="377"/>
      <c r="PEJ21" s="374"/>
      <c r="PEK21" s="375"/>
      <c r="PEL21" s="376"/>
      <c r="PEM21" s="377"/>
      <c r="PEN21" s="374"/>
      <c r="PEO21" s="375"/>
      <c r="PEP21" s="376"/>
      <c r="PEQ21" s="377"/>
      <c r="PER21" s="374"/>
      <c r="PES21" s="375"/>
      <c r="PET21" s="376"/>
      <c r="PEU21" s="377"/>
      <c r="PEV21" s="374"/>
      <c r="PEW21" s="375"/>
      <c r="PEX21" s="376"/>
      <c r="PEY21" s="377"/>
      <c r="PEZ21" s="374"/>
      <c r="PFA21" s="375"/>
      <c r="PFB21" s="376"/>
      <c r="PFC21" s="377"/>
      <c r="PFD21" s="374"/>
      <c r="PFE21" s="375"/>
      <c r="PFF21" s="376"/>
      <c r="PFG21" s="377"/>
      <c r="PFH21" s="374"/>
      <c r="PFI21" s="375"/>
      <c r="PFJ21" s="376"/>
      <c r="PFK21" s="377"/>
      <c r="PFL21" s="374"/>
      <c r="PFM21" s="375"/>
      <c r="PFN21" s="376"/>
      <c r="PFO21" s="377"/>
      <c r="PFP21" s="374"/>
      <c r="PFQ21" s="375"/>
      <c r="PFR21" s="376"/>
      <c r="PFS21" s="377"/>
      <c r="PFT21" s="374"/>
      <c r="PFU21" s="375"/>
      <c r="PFV21" s="376"/>
      <c r="PFW21" s="377"/>
      <c r="PFX21" s="374"/>
      <c r="PFY21" s="375"/>
      <c r="PFZ21" s="376"/>
      <c r="PGA21" s="377"/>
      <c r="PGB21" s="374"/>
      <c r="PGC21" s="375"/>
      <c r="PGD21" s="376"/>
      <c r="PGE21" s="377"/>
      <c r="PGF21" s="374"/>
      <c r="PGG21" s="375"/>
      <c r="PGH21" s="376"/>
      <c r="PGI21" s="377"/>
      <c r="PGJ21" s="374"/>
      <c r="PGK21" s="375"/>
      <c r="PGL21" s="376"/>
      <c r="PGM21" s="377"/>
      <c r="PGN21" s="374"/>
      <c r="PGO21" s="375"/>
      <c r="PGP21" s="376"/>
      <c r="PGQ21" s="377"/>
      <c r="PGR21" s="374"/>
      <c r="PGS21" s="375"/>
      <c r="PGT21" s="376"/>
      <c r="PGU21" s="377"/>
      <c r="PGV21" s="374"/>
      <c r="PGW21" s="375"/>
      <c r="PGX21" s="376"/>
      <c r="PGY21" s="377"/>
      <c r="PGZ21" s="374"/>
      <c r="PHA21" s="375"/>
      <c r="PHB21" s="376"/>
      <c r="PHC21" s="377"/>
      <c r="PHD21" s="374"/>
      <c r="PHE21" s="375"/>
      <c r="PHF21" s="376"/>
      <c r="PHG21" s="377"/>
      <c r="PHH21" s="374"/>
      <c r="PHI21" s="375"/>
      <c r="PHJ21" s="376"/>
      <c r="PHK21" s="377"/>
      <c r="PHL21" s="374"/>
      <c r="PHM21" s="375"/>
      <c r="PHN21" s="376"/>
      <c r="PHO21" s="377"/>
      <c r="PHP21" s="374"/>
      <c r="PHQ21" s="375"/>
      <c r="PHR21" s="376"/>
      <c r="PHS21" s="377"/>
      <c r="PHT21" s="374"/>
      <c r="PHU21" s="375"/>
      <c r="PHV21" s="376"/>
      <c r="PHW21" s="377"/>
      <c r="PHX21" s="374"/>
      <c r="PHY21" s="375"/>
      <c r="PHZ21" s="376"/>
      <c r="PIA21" s="377"/>
      <c r="PIB21" s="374"/>
      <c r="PIC21" s="375"/>
      <c r="PID21" s="376"/>
      <c r="PIE21" s="377"/>
      <c r="PIF21" s="374"/>
      <c r="PIG21" s="375"/>
      <c r="PIH21" s="376"/>
      <c r="PII21" s="377"/>
      <c r="PIJ21" s="374"/>
      <c r="PIK21" s="375"/>
      <c r="PIL21" s="376"/>
      <c r="PIM21" s="377"/>
      <c r="PIN21" s="374"/>
      <c r="PIO21" s="375"/>
      <c r="PIP21" s="376"/>
      <c r="PIQ21" s="377"/>
      <c r="PIR21" s="374"/>
      <c r="PIS21" s="375"/>
      <c r="PIT21" s="376"/>
      <c r="PIU21" s="377"/>
      <c r="PIV21" s="374"/>
      <c r="PIW21" s="375"/>
      <c r="PIX21" s="376"/>
      <c r="PIY21" s="377"/>
      <c r="PIZ21" s="374"/>
      <c r="PJA21" s="375"/>
      <c r="PJB21" s="376"/>
      <c r="PJC21" s="377"/>
      <c r="PJD21" s="374"/>
      <c r="PJE21" s="375"/>
      <c r="PJF21" s="376"/>
      <c r="PJG21" s="377"/>
      <c r="PJH21" s="374"/>
      <c r="PJI21" s="375"/>
      <c r="PJJ21" s="376"/>
      <c r="PJK21" s="377"/>
      <c r="PJL21" s="374"/>
      <c r="PJM21" s="375"/>
      <c r="PJN21" s="376"/>
      <c r="PJO21" s="377"/>
      <c r="PJP21" s="374"/>
      <c r="PJQ21" s="375"/>
      <c r="PJR21" s="376"/>
      <c r="PJS21" s="377"/>
      <c r="PJT21" s="374"/>
      <c r="PJU21" s="375"/>
      <c r="PJV21" s="376"/>
      <c r="PJW21" s="377"/>
      <c r="PJX21" s="374"/>
      <c r="PJY21" s="375"/>
      <c r="PJZ21" s="376"/>
      <c r="PKA21" s="377"/>
      <c r="PKB21" s="374"/>
      <c r="PKC21" s="375"/>
      <c r="PKD21" s="376"/>
      <c r="PKE21" s="377"/>
      <c r="PKF21" s="374"/>
      <c r="PKG21" s="375"/>
      <c r="PKH21" s="376"/>
      <c r="PKI21" s="377"/>
      <c r="PKJ21" s="374"/>
      <c r="PKK21" s="375"/>
      <c r="PKL21" s="376"/>
      <c r="PKM21" s="377"/>
      <c r="PKN21" s="374"/>
      <c r="PKO21" s="375"/>
      <c r="PKP21" s="376"/>
      <c r="PKQ21" s="377"/>
      <c r="PKR21" s="374"/>
      <c r="PKS21" s="375"/>
      <c r="PKT21" s="376"/>
      <c r="PKU21" s="377"/>
      <c r="PKV21" s="374"/>
      <c r="PKW21" s="375"/>
      <c r="PKX21" s="376"/>
      <c r="PKY21" s="377"/>
      <c r="PKZ21" s="374"/>
      <c r="PLA21" s="375"/>
      <c r="PLB21" s="376"/>
      <c r="PLC21" s="377"/>
      <c r="PLD21" s="374"/>
      <c r="PLE21" s="375"/>
      <c r="PLF21" s="376"/>
      <c r="PLG21" s="377"/>
      <c r="PLH21" s="374"/>
      <c r="PLI21" s="375"/>
      <c r="PLJ21" s="376"/>
      <c r="PLK21" s="377"/>
      <c r="PLL21" s="374"/>
      <c r="PLM21" s="375"/>
      <c r="PLN21" s="376"/>
      <c r="PLO21" s="377"/>
      <c r="PLP21" s="374"/>
      <c r="PLQ21" s="375"/>
      <c r="PLR21" s="376"/>
      <c r="PLS21" s="377"/>
      <c r="PLT21" s="374"/>
      <c r="PLU21" s="375"/>
      <c r="PLV21" s="376"/>
      <c r="PLW21" s="377"/>
      <c r="PLX21" s="374"/>
      <c r="PLY21" s="375"/>
      <c r="PLZ21" s="376"/>
      <c r="PMA21" s="377"/>
      <c r="PMB21" s="374"/>
      <c r="PMC21" s="375"/>
      <c r="PMD21" s="376"/>
      <c r="PME21" s="377"/>
      <c r="PMF21" s="374"/>
      <c r="PMG21" s="375"/>
      <c r="PMH21" s="376"/>
      <c r="PMI21" s="377"/>
      <c r="PMJ21" s="374"/>
      <c r="PMK21" s="375"/>
      <c r="PML21" s="376"/>
      <c r="PMM21" s="377"/>
      <c r="PMN21" s="374"/>
      <c r="PMO21" s="375"/>
      <c r="PMP21" s="376"/>
      <c r="PMQ21" s="377"/>
      <c r="PMR21" s="374"/>
      <c r="PMS21" s="375"/>
      <c r="PMT21" s="376"/>
      <c r="PMU21" s="377"/>
      <c r="PMV21" s="374"/>
      <c r="PMW21" s="375"/>
      <c r="PMX21" s="376"/>
      <c r="PMY21" s="377"/>
      <c r="PMZ21" s="374"/>
      <c r="PNA21" s="375"/>
      <c r="PNB21" s="376"/>
      <c r="PNC21" s="377"/>
      <c r="PND21" s="374"/>
      <c r="PNE21" s="375"/>
      <c r="PNF21" s="376"/>
      <c r="PNG21" s="377"/>
      <c r="PNH21" s="374"/>
      <c r="PNI21" s="375"/>
      <c r="PNJ21" s="376"/>
      <c r="PNK21" s="377"/>
      <c r="PNL21" s="374"/>
      <c r="PNM21" s="375"/>
      <c r="PNN21" s="376"/>
      <c r="PNO21" s="377"/>
      <c r="PNP21" s="374"/>
      <c r="PNQ21" s="375"/>
      <c r="PNR21" s="376"/>
      <c r="PNS21" s="377"/>
      <c r="PNT21" s="374"/>
      <c r="PNU21" s="375"/>
      <c r="PNV21" s="376"/>
      <c r="PNW21" s="377"/>
      <c r="PNX21" s="374"/>
      <c r="PNY21" s="375"/>
      <c r="PNZ21" s="376"/>
      <c r="POA21" s="377"/>
      <c r="POB21" s="374"/>
      <c r="POC21" s="375"/>
      <c r="POD21" s="376"/>
      <c r="POE21" s="377"/>
      <c r="POF21" s="374"/>
      <c r="POG21" s="375"/>
      <c r="POH21" s="376"/>
      <c r="POI21" s="377"/>
      <c r="POJ21" s="374"/>
      <c r="POK21" s="375"/>
      <c r="POL21" s="376"/>
      <c r="POM21" s="377"/>
      <c r="PON21" s="374"/>
      <c r="POO21" s="375"/>
      <c r="POP21" s="376"/>
      <c r="POQ21" s="377"/>
      <c r="POR21" s="374"/>
      <c r="POS21" s="375"/>
      <c r="POT21" s="376"/>
      <c r="POU21" s="377"/>
      <c r="POV21" s="374"/>
      <c r="POW21" s="375"/>
      <c r="POX21" s="376"/>
      <c r="POY21" s="377"/>
      <c r="POZ21" s="374"/>
      <c r="PPA21" s="375"/>
      <c r="PPB21" s="376"/>
      <c r="PPC21" s="377"/>
      <c r="PPD21" s="374"/>
      <c r="PPE21" s="375"/>
      <c r="PPF21" s="376"/>
      <c r="PPG21" s="377"/>
      <c r="PPH21" s="374"/>
      <c r="PPI21" s="375"/>
      <c r="PPJ21" s="376"/>
      <c r="PPK21" s="377"/>
      <c r="PPL21" s="374"/>
      <c r="PPM21" s="375"/>
      <c r="PPN21" s="376"/>
      <c r="PPO21" s="377"/>
      <c r="PPP21" s="374"/>
      <c r="PPQ21" s="375"/>
      <c r="PPR21" s="376"/>
      <c r="PPS21" s="377"/>
      <c r="PPT21" s="374"/>
      <c r="PPU21" s="375"/>
      <c r="PPV21" s="376"/>
      <c r="PPW21" s="377"/>
      <c r="PPX21" s="374"/>
      <c r="PPY21" s="375"/>
      <c r="PPZ21" s="376"/>
      <c r="PQA21" s="377"/>
      <c r="PQB21" s="374"/>
      <c r="PQC21" s="375"/>
      <c r="PQD21" s="376"/>
      <c r="PQE21" s="377"/>
      <c r="PQF21" s="374"/>
      <c r="PQG21" s="375"/>
      <c r="PQH21" s="376"/>
      <c r="PQI21" s="377"/>
      <c r="PQJ21" s="374"/>
      <c r="PQK21" s="375"/>
      <c r="PQL21" s="376"/>
      <c r="PQM21" s="377"/>
      <c r="PQN21" s="374"/>
      <c r="PQO21" s="375"/>
      <c r="PQP21" s="376"/>
      <c r="PQQ21" s="377"/>
      <c r="PQR21" s="374"/>
      <c r="PQS21" s="375"/>
      <c r="PQT21" s="376"/>
      <c r="PQU21" s="377"/>
      <c r="PQV21" s="374"/>
      <c r="PQW21" s="375"/>
      <c r="PQX21" s="376"/>
      <c r="PQY21" s="377"/>
      <c r="PQZ21" s="374"/>
      <c r="PRA21" s="375"/>
      <c r="PRB21" s="376"/>
      <c r="PRC21" s="377"/>
      <c r="PRD21" s="374"/>
      <c r="PRE21" s="375"/>
      <c r="PRF21" s="376"/>
      <c r="PRG21" s="377"/>
      <c r="PRH21" s="374"/>
      <c r="PRI21" s="375"/>
      <c r="PRJ21" s="376"/>
      <c r="PRK21" s="377"/>
      <c r="PRL21" s="374"/>
      <c r="PRM21" s="375"/>
      <c r="PRN21" s="376"/>
      <c r="PRO21" s="377"/>
      <c r="PRP21" s="374"/>
      <c r="PRQ21" s="375"/>
      <c r="PRR21" s="376"/>
      <c r="PRS21" s="377"/>
      <c r="PRT21" s="374"/>
      <c r="PRU21" s="375"/>
      <c r="PRV21" s="376"/>
      <c r="PRW21" s="377"/>
      <c r="PRX21" s="374"/>
      <c r="PRY21" s="375"/>
      <c r="PRZ21" s="376"/>
      <c r="PSA21" s="377"/>
      <c r="PSB21" s="374"/>
      <c r="PSC21" s="375"/>
      <c r="PSD21" s="376"/>
      <c r="PSE21" s="377"/>
      <c r="PSF21" s="374"/>
      <c r="PSG21" s="375"/>
      <c r="PSH21" s="376"/>
      <c r="PSI21" s="377"/>
      <c r="PSJ21" s="374"/>
      <c r="PSK21" s="375"/>
      <c r="PSL21" s="376"/>
      <c r="PSM21" s="377"/>
      <c r="PSN21" s="374"/>
      <c r="PSO21" s="375"/>
      <c r="PSP21" s="376"/>
      <c r="PSQ21" s="377"/>
      <c r="PSR21" s="374"/>
      <c r="PSS21" s="375"/>
      <c r="PST21" s="376"/>
      <c r="PSU21" s="377"/>
      <c r="PSV21" s="374"/>
      <c r="PSW21" s="375"/>
      <c r="PSX21" s="376"/>
      <c r="PSY21" s="377"/>
      <c r="PSZ21" s="374"/>
      <c r="PTA21" s="375"/>
      <c r="PTB21" s="376"/>
      <c r="PTC21" s="377"/>
      <c r="PTD21" s="374"/>
      <c r="PTE21" s="375"/>
      <c r="PTF21" s="376"/>
      <c r="PTG21" s="377"/>
      <c r="PTH21" s="374"/>
      <c r="PTI21" s="375"/>
      <c r="PTJ21" s="376"/>
      <c r="PTK21" s="377"/>
      <c r="PTL21" s="374"/>
      <c r="PTM21" s="375"/>
      <c r="PTN21" s="376"/>
      <c r="PTO21" s="377"/>
      <c r="PTP21" s="374"/>
      <c r="PTQ21" s="375"/>
      <c r="PTR21" s="376"/>
      <c r="PTS21" s="377"/>
      <c r="PTT21" s="374"/>
      <c r="PTU21" s="375"/>
      <c r="PTV21" s="376"/>
      <c r="PTW21" s="377"/>
      <c r="PTX21" s="374"/>
      <c r="PTY21" s="375"/>
      <c r="PTZ21" s="376"/>
      <c r="PUA21" s="377"/>
      <c r="PUB21" s="374"/>
      <c r="PUC21" s="375"/>
      <c r="PUD21" s="376"/>
      <c r="PUE21" s="377"/>
      <c r="PUF21" s="374"/>
      <c r="PUG21" s="375"/>
      <c r="PUH21" s="376"/>
      <c r="PUI21" s="377"/>
      <c r="PUJ21" s="374"/>
      <c r="PUK21" s="375"/>
      <c r="PUL21" s="376"/>
      <c r="PUM21" s="377"/>
      <c r="PUN21" s="374"/>
      <c r="PUO21" s="375"/>
      <c r="PUP21" s="376"/>
      <c r="PUQ21" s="377"/>
      <c r="PUR21" s="374"/>
      <c r="PUS21" s="375"/>
      <c r="PUT21" s="376"/>
      <c r="PUU21" s="377"/>
      <c r="PUV21" s="374"/>
      <c r="PUW21" s="375"/>
      <c r="PUX21" s="376"/>
      <c r="PUY21" s="377"/>
      <c r="PUZ21" s="374"/>
      <c r="PVA21" s="375"/>
      <c r="PVB21" s="376"/>
      <c r="PVC21" s="377"/>
      <c r="PVD21" s="374"/>
      <c r="PVE21" s="375"/>
      <c r="PVF21" s="376"/>
      <c r="PVG21" s="377"/>
      <c r="PVH21" s="374"/>
      <c r="PVI21" s="375"/>
      <c r="PVJ21" s="376"/>
      <c r="PVK21" s="377"/>
      <c r="PVL21" s="374"/>
      <c r="PVM21" s="375"/>
      <c r="PVN21" s="376"/>
      <c r="PVO21" s="377"/>
      <c r="PVP21" s="374"/>
      <c r="PVQ21" s="375"/>
      <c r="PVR21" s="376"/>
      <c r="PVS21" s="377"/>
      <c r="PVT21" s="374"/>
      <c r="PVU21" s="375"/>
      <c r="PVV21" s="376"/>
      <c r="PVW21" s="377"/>
      <c r="PVX21" s="374"/>
      <c r="PVY21" s="375"/>
      <c r="PVZ21" s="376"/>
      <c r="PWA21" s="377"/>
      <c r="PWB21" s="374"/>
      <c r="PWC21" s="375"/>
      <c r="PWD21" s="376"/>
      <c r="PWE21" s="377"/>
      <c r="PWF21" s="374"/>
      <c r="PWG21" s="375"/>
      <c r="PWH21" s="376"/>
      <c r="PWI21" s="377"/>
      <c r="PWJ21" s="374"/>
      <c r="PWK21" s="375"/>
      <c r="PWL21" s="376"/>
      <c r="PWM21" s="377"/>
      <c r="PWN21" s="374"/>
      <c r="PWO21" s="375"/>
      <c r="PWP21" s="376"/>
      <c r="PWQ21" s="377"/>
      <c r="PWR21" s="374"/>
      <c r="PWS21" s="375"/>
      <c r="PWT21" s="376"/>
      <c r="PWU21" s="377"/>
      <c r="PWV21" s="374"/>
      <c r="PWW21" s="375"/>
      <c r="PWX21" s="376"/>
      <c r="PWY21" s="377"/>
      <c r="PWZ21" s="374"/>
      <c r="PXA21" s="375"/>
      <c r="PXB21" s="376"/>
      <c r="PXC21" s="377"/>
      <c r="PXD21" s="374"/>
      <c r="PXE21" s="375"/>
      <c r="PXF21" s="376"/>
      <c r="PXG21" s="377"/>
      <c r="PXH21" s="374"/>
      <c r="PXI21" s="375"/>
      <c r="PXJ21" s="376"/>
      <c r="PXK21" s="377"/>
      <c r="PXL21" s="374"/>
      <c r="PXM21" s="375"/>
      <c r="PXN21" s="376"/>
      <c r="PXO21" s="377"/>
      <c r="PXP21" s="374"/>
      <c r="PXQ21" s="375"/>
      <c r="PXR21" s="376"/>
      <c r="PXS21" s="377"/>
      <c r="PXT21" s="374"/>
      <c r="PXU21" s="375"/>
      <c r="PXV21" s="376"/>
      <c r="PXW21" s="377"/>
      <c r="PXX21" s="374"/>
      <c r="PXY21" s="375"/>
      <c r="PXZ21" s="376"/>
      <c r="PYA21" s="377"/>
      <c r="PYB21" s="374"/>
      <c r="PYC21" s="375"/>
      <c r="PYD21" s="376"/>
      <c r="PYE21" s="377"/>
      <c r="PYF21" s="374"/>
      <c r="PYG21" s="375"/>
      <c r="PYH21" s="376"/>
      <c r="PYI21" s="377"/>
      <c r="PYJ21" s="374"/>
      <c r="PYK21" s="375"/>
      <c r="PYL21" s="376"/>
      <c r="PYM21" s="377"/>
      <c r="PYN21" s="374"/>
      <c r="PYO21" s="375"/>
      <c r="PYP21" s="376"/>
      <c r="PYQ21" s="377"/>
      <c r="PYR21" s="374"/>
      <c r="PYS21" s="375"/>
      <c r="PYT21" s="376"/>
      <c r="PYU21" s="377"/>
      <c r="PYV21" s="374"/>
      <c r="PYW21" s="375"/>
      <c r="PYX21" s="376"/>
      <c r="PYY21" s="377"/>
      <c r="PYZ21" s="374"/>
      <c r="PZA21" s="375"/>
      <c r="PZB21" s="376"/>
      <c r="PZC21" s="377"/>
      <c r="PZD21" s="374"/>
      <c r="PZE21" s="375"/>
      <c r="PZF21" s="376"/>
      <c r="PZG21" s="377"/>
      <c r="PZH21" s="374"/>
      <c r="PZI21" s="375"/>
      <c r="PZJ21" s="376"/>
      <c r="PZK21" s="377"/>
      <c r="PZL21" s="374"/>
      <c r="PZM21" s="375"/>
      <c r="PZN21" s="376"/>
      <c r="PZO21" s="377"/>
      <c r="PZP21" s="374"/>
      <c r="PZQ21" s="375"/>
      <c r="PZR21" s="376"/>
      <c r="PZS21" s="377"/>
      <c r="PZT21" s="374"/>
      <c r="PZU21" s="375"/>
      <c r="PZV21" s="376"/>
      <c r="PZW21" s="377"/>
      <c r="PZX21" s="374"/>
      <c r="PZY21" s="375"/>
      <c r="PZZ21" s="376"/>
      <c r="QAA21" s="377"/>
      <c r="QAB21" s="374"/>
      <c r="QAC21" s="375"/>
      <c r="QAD21" s="376"/>
      <c r="QAE21" s="377"/>
      <c r="QAF21" s="374"/>
      <c r="QAG21" s="375"/>
      <c r="QAH21" s="376"/>
      <c r="QAI21" s="377"/>
      <c r="QAJ21" s="374"/>
      <c r="QAK21" s="375"/>
      <c r="QAL21" s="376"/>
      <c r="QAM21" s="377"/>
      <c r="QAN21" s="374"/>
      <c r="QAO21" s="375"/>
      <c r="QAP21" s="376"/>
      <c r="QAQ21" s="377"/>
      <c r="QAR21" s="374"/>
      <c r="QAS21" s="375"/>
      <c r="QAT21" s="376"/>
      <c r="QAU21" s="377"/>
      <c r="QAV21" s="374"/>
      <c r="QAW21" s="375"/>
      <c r="QAX21" s="376"/>
      <c r="QAY21" s="377"/>
      <c r="QAZ21" s="374"/>
      <c r="QBA21" s="375"/>
      <c r="QBB21" s="376"/>
      <c r="QBC21" s="377"/>
      <c r="QBD21" s="374"/>
      <c r="QBE21" s="375"/>
      <c r="QBF21" s="376"/>
      <c r="QBG21" s="377"/>
      <c r="QBH21" s="374"/>
      <c r="QBI21" s="375"/>
      <c r="QBJ21" s="376"/>
      <c r="QBK21" s="377"/>
      <c r="QBL21" s="374"/>
      <c r="QBM21" s="375"/>
      <c r="QBN21" s="376"/>
      <c r="QBO21" s="377"/>
      <c r="QBP21" s="374"/>
      <c r="QBQ21" s="375"/>
      <c r="QBR21" s="376"/>
      <c r="QBS21" s="377"/>
      <c r="QBT21" s="374"/>
      <c r="QBU21" s="375"/>
      <c r="QBV21" s="376"/>
      <c r="QBW21" s="377"/>
      <c r="QBX21" s="374"/>
      <c r="QBY21" s="375"/>
      <c r="QBZ21" s="376"/>
      <c r="QCA21" s="377"/>
      <c r="QCB21" s="374"/>
      <c r="QCC21" s="375"/>
      <c r="QCD21" s="376"/>
      <c r="QCE21" s="377"/>
      <c r="QCF21" s="374"/>
      <c r="QCG21" s="375"/>
      <c r="QCH21" s="376"/>
      <c r="QCI21" s="377"/>
      <c r="QCJ21" s="374"/>
      <c r="QCK21" s="375"/>
      <c r="QCL21" s="376"/>
      <c r="QCM21" s="377"/>
      <c r="QCN21" s="374"/>
      <c r="QCO21" s="375"/>
      <c r="QCP21" s="376"/>
      <c r="QCQ21" s="377"/>
      <c r="QCR21" s="374"/>
      <c r="QCS21" s="375"/>
      <c r="QCT21" s="376"/>
      <c r="QCU21" s="377"/>
      <c r="QCV21" s="374"/>
      <c r="QCW21" s="375"/>
      <c r="QCX21" s="376"/>
      <c r="QCY21" s="377"/>
      <c r="QCZ21" s="374"/>
      <c r="QDA21" s="375"/>
      <c r="QDB21" s="376"/>
      <c r="QDC21" s="377"/>
      <c r="QDD21" s="374"/>
      <c r="QDE21" s="375"/>
      <c r="QDF21" s="376"/>
      <c r="QDG21" s="377"/>
      <c r="QDH21" s="374"/>
      <c r="QDI21" s="375"/>
      <c r="QDJ21" s="376"/>
      <c r="QDK21" s="377"/>
      <c r="QDL21" s="374"/>
      <c r="QDM21" s="375"/>
      <c r="QDN21" s="376"/>
      <c r="QDO21" s="377"/>
      <c r="QDP21" s="374"/>
      <c r="QDQ21" s="375"/>
      <c r="QDR21" s="376"/>
      <c r="QDS21" s="377"/>
      <c r="QDT21" s="374"/>
      <c r="QDU21" s="375"/>
      <c r="QDV21" s="376"/>
      <c r="QDW21" s="377"/>
      <c r="QDX21" s="374"/>
      <c r="QDY21" s="375"/>
      <c r="QDZ21" s="376"/>
      <c r="QEA21" s="377"/>
      <c r="QEB21" s="374"/>
      <c r="QEC21" s="375"/>
      <c r="QED21" s="376"/>
      <c r="QEE21" s="377"/>
      <c r="QEF21" s="374"/>
      <c r="QEG21" s="375"/>
      <c r="QEH21" s="376"/>
      <c r="QEI21" s="377"/>
      <c r="QEJ21" s="374"/>
      <c r="QEK21" s="375"/>
      <c r="QEL21" s="376"/>
      <c r="QEM21" s="377"/>
      <c r="QEN21" s="374"/>
      <c r="QEO21" s="375"/>
      <c r="QEP21" s="376"/>
      <c r="QEQ21" s="377"/>
      <c r="QER21" s="374"/>
      <c r="QES21" s="375"/>
      <c r="QET21" s="376"/>
      <c r="QEU21" s="377"/>
      <c r="QEV21" s="374"/>
      <c r="QEW21" s="375"/>
      <c r="QEX21" s="376"/>
      <c r="QEY21" s="377"/>
      <c r="QEZ21" s="374"/>
      <c r="QFA21" s="375"/>
      <c r="QFB21" s="376"/>
      <c r="QFC21" s="377"/>
      <c r="QFD21" s="374"/>
      <c r="QFE21" s="375"/>
      <c r="QFF21" s="376"/>
      <c r="QFG21" s="377"/>
      <c r="QFH21" s="374"/>
      <c r="QFI21" s="375"/>
      <c r="QFJ21" s="376"/>
      <c r="QFK21" s="377"/>
      <c r="QFL21" s="374"/>
      <c r="QFM21" s="375"/>
      <c r="QFN21" s="376"/>
      <c r="QFO21" s="377"/>
      <c r="QFP21" s="374"/>
      <c r="QFQ21" s="375"/>
      <c r="QFR21" s="376"/>
      <c r="QFS21" s="377"/>
      <c r="QFT21" s="374"/>
      <c r="QFU21" s="375"/>
      <c r="QFV21" s="376"/>
      <c r="QFW21" s="377"/>
      <c r="QFX21" s="374"/>
      <c r="QFY21" s="375"/>
      <c r="QFZ21" s="376"/>
      <c r="QGA21" s="377"/>
      <c r="QGB21" s="374"/>
      <c r="QGC21" s="375"/>
      <c r="QGD21" s="376"/>
      <c r="QGE21" s="377"/>
      <c r="QGF21" s="374"/>
      <c r="QGG21" s="375"/>
      <c r="QGH21" s="376"/>
      <c r="QGI21" s="377"/>
      <c r="QGJ21" s="374"/>
      <c r="QGK21" s="375"/>
      <c r="QGL21" s="376"/>
      <c r="QGM21" s="377"/>
      <c r="QGN21" s="374"/>
      <c r="QGO21" s="375"/>
      <c r="QGP21" s="376"/>
      <c r="QGQ21" s="377"/>
      <c r="QGR21" s="374"/>
      <c r="QGS21" s="375"/>
      <c r="QGT21" s="376"/>
      <c r="QGU21" s="377"/>
      <c r="QGV21" s="374"/>
      <c r="QGW21" s="375"/>
      <c r="QGX21" s="376"/>
      <c r="QGY21" s="377"/>
      <c r="QGZ21" s="374"/>
      <c r="QHA21" s="375"/>
      <c r="QHB21" s="376"/>
      <c r="QHC21" s="377"/>
      <c r="QHD21" s="374"/>
      <c r="QHE21" s="375"/>
      <c r="QHF21" s="376"/>
      <c r="QHG21" s="377"/>
      <c r="QHH21" s="374"/>
      <c r="QHI21" s="375"/>
      <c r="QHJ21" s="376"/>
      <c r="QHK21" s="377"/>
      <c r="QHL21" s="374"/>
      <c r="QHM21" s="375"/>
      <c r="QHN21" s="376"/>
      <c r="QHO21" s="377"/>
      <c r="QHP21" s="374"/>
      <c r="QHQ21" s="375"/>
      <c r="QHR21" s="376"/>
      <c r="QHS21" s="377"/>
      <c r="QHT21" s="374"/>
      <c r="QHU21" s="375"/>
      <c r="QHV21" s="376"/>
      <c r="QHW21" s="377"/>
      <c r="QHX21" s="374"/>
      <c r="QHY21" s="375"/>
      <c r="QHZ21" s="376"/>
      <c r="QIA21" s="377"/>
      <c r="QIB21" s="374"/>
      <c r="QIC21" s="375"/>
      <c r="QID21" s="376"/>
      <c r="QIE21" s="377"/>
      <c r="QIF21" s="374"/>
      <c r="QIG21" s="375"/>
      <c r="QIH21" s="376"/>
      <c r="QII21" s="377"/>
      <c r="QIJ21" s="374"/>
      <c r="QIK21" s="375"/>
      <c r="QIL21" s="376"/>
      <c r="QIM21" s="377"/>
      <c r="QIN21" s="374"/>
      <c r="QIO21" s="375"/>
      <c r="QIP21" s="376"/>
      <c r="QIQ21" s="377"/>
      <c r="QIR21" s="374"/>
      <c r="QIS21" s="375"/>
      <c r="QIT21" s="376"/>
      <c r="QIU21" s="377"/>
      <c r="QIV21" s="374"/>
      <c r="QIW21" s="375"/>
      <c r="QIX21" s="376"/>
      <c r="QIY21" s="377"/>
      <c r="QIZ21" s="374"/>
      <c r="QJA21" s="375"/>
      <c r="QJB21" s="376"/>
      <c r="QJC21" s="377"/>
      <c r="QJD21" s="374"/>
      <c r="QJE21" s="375"/>
      <c r="QJF21" s="376"/>
      <c r="QJG21" s="377"/>
      <c r="QJH21" s="374"/>
      <c r="QJI21" s="375"/>
      <c r="QJJ21" s="376"/>
      <c r="QJK21" s="377"/>
      <c r="QJL21" s="374"/>
      <c r="QJM21" s="375"/>
      <c r="QJN21" s="376"/>
      <c r="QJO21" s="377"/>
      <c r="QJP21" s="374"/>
      <c r="QJQ21" s="375"/>
      <c r="QJR21" s="376"/>
      <c r="QJS21" s="377"/>
      <c r="QJT21" s="374"/>
      <c r="QJU21" s="375"/>
      <c r="QJV21" s="376"/>
      <c r="QJW21" s="377"/>
      <c r="QJX21" s="374"/>
      <c r="QJY21" s="375"/>
      <c r="QJZ21" s="376"/>
      <c r="QKA21" s="377"/>
      <c r="QKB21" s="374"/>
      <c r="QKC21" s="375"/>
      <c r="QKD21" s="376"/>
      <c r="QKE21" s="377"/>
      <c r="QKF21" s="374"/>
      <c r="QKG21" s="375"/>
      <c r="QKH21" s="376"/>
      <c r="QKI21" s="377"/>
      <c r="QKJ21" s="374"/>
      <c r="QKK21" s="375"/>
      <c r="QKL21" s="376"/>
      <c r="QKM21" s="377"/>
      <c r="QKN21" s="374"/>
      <c r="QKO21" s="375"/>
      <c r="QKP21" s="376"/>
      <c r="QKQ21" s="377"/>
      <c r="QKR21" s="374"/>
      <c r="QKS21" s="375"/>
      <c r="QKT21" s="376"/>
      <c r="QKU21" s="377"/>
      <c r="QKV21" s="374"/>
      <c r="QKW21" s="375"/>
      <c r="QKX21" s="376"/>
      <c r="QKY21" s="377"/>
      <c r="QKZ21" s="374"/>
      <c r="QLA21" s="375"/>
      <c r="QLB21" s="376"/>
      <c r="QLC21" s="377"/>
      <c r="QLD21" s="374"/>
      <c r="QLE21" s="375"/>
      <c r="QLF21" s="376"/>
      <c r="QLG21" s="377"/>
      <c r="QLH21" s="374"/>
      <c r="QLI21" s="375"/>
      <c r="QLJ21" s="376"/>
      <c r="QLK21" s="377"/>
      <c r="QLL21" s="374"/>
      <c r="QLM21" s="375"/>
      <c r="QLN21" s="376"/>
      <c r="QLO21" s="377"/>
      <c r="QLP21" s="374"/>
      <c r="QLQ21" s="375"/>
      <c r="QLR21" s="376"/>
      <c r="QLS21" s="377"/>
      <c r="QLT21" s="374"/>
      <c r="QLU21" s="375"/>
      <c r="QLV21" s="376"/>
      <c r="QLW21" s="377"/>
      <c r="QLX21" s="374"/>
      <c r="QLY21" s="375"/>
      <c r="QLZ21" s="376"/>
      <c r="QMA21" s="377"/>
      <c r="QMB21" s="374"/>
      <c r="QMC21" s="375"/>
      <c r="QMD21" s="376"/>
      <c r="QME21" s="377"/>
      <c r="QMF21" s="374"/>
      <c r="QMG21" s="375"/>
      <c r="QMH21" s="376"/>
      <c r="QMI21" s="377"/>
      <c r="QMJ21" s="374"/>
      <c r="QMK21" s="375"/>
      <c r="QML21" s="376"/>
      <c r="QMM21" s="377"/>
      <c r="QMN21" s="374"/>
      <c r="QMO21" s="375"/>
      <c r="QMP21" s="376"/>
      <c r="QMQ21" s="377"/>
      <c r="QMR21" s="374"/>
      <c r="QMS21" s="375"/>
      <c r="QMT21" s="376"/>
      <c r="QMU21" s="377"/>
      <c r="QMV21" s="374"/>
      <c r="QMW21" s="375"/>
      <c r="QMX21" s="376"/>
      <c r="QMY21" s="377"/>
      <c r="QMZ21" s="374"/>
      <c r="QNA21" s="375"/>
      <c r="QNB21" s="376"/>
      <c r="QNC21" s="377"/>
      <c r="QND21" s="374"/>
      <c r="QNE21" s="375"/>
      <c r="QNF21" s="376"/>
      <c r="QNG21" s="377"/>
      <c r="QNH21" s="374"/>
      <c r="QNI21" s="375"/>
      <c r="QNJ21" s="376"/>
      <c r="QNK21" s="377"/>
      <c r="QNL21" s="374"/>
      <c r="QNM21" s="375"/>
      <c r="QNN21" s="376"/>
      <c r="QNO21" s="377"/>
      <c r="QNP21" s="374"/>
      <c r="QNQ21" s="375"/>
      <c r="QNR21" s="376"/>
      <c r="QNS21" s="377"/>
      <c r="QNT21" s="374"/>
      <c r="QNU21" s="375"/>
      <c r="QNV21" s="376"/>
      <c r="QNW21" s="377"/>
      <c r="QNX21" s="374"/>
      <c r="QNY21" s="375"/>
      <c r="QNZ21" s="376"/>
      <c r="QOA21" s="377"/>
      <c r="QOB21" s="374"/>
      <c r="QOC21" s="375"/>
      <c r="QOD21" s="376"/>
      <c r="QOE21" s="377"/>
      <c r="QOF21" s="374"/>
      <c r="QOG21" s="375"/>
      <c r="QOH21" s="376"/>
      <c r="QOI21" s="377"/>
      <c r="QOJ21" s="374"/>
      <c r="QOK21" s="375"/>
      <c r="QOL21" s="376"/>
      <c r="QOM21" s="377"/>
      <c r="QON21" s="374"/>
      <c r="QOO21" s="375"/>
      <c r="QOP21" s="376"/>
      <c r="QOQ21" s="377"/>
      <c r="QOR21" s="374"/>
      <c r="QOS21" s="375"/>
      <c r="QOT21" s="376"/>
      <c r="QOU21" s="377"/>
      <c r="QOV21" s="374"/>
      <c r="QOW21" s="375"/>
      <c r="QOX21" s="376"/>
      <c r="QOY21" s="377"/>
      <c r="QOZ21" s="374"/>
      <c r="QPA21" s="375"/>
      <c r="QPB21" s="376"/>
      <c r="QPC21" s="377"/>
      <c r="QPD21" s="374"/>
      <c r="QPE21" s="375"/>
      <c r="QPF21" s="376"/>
      <c r="QPG21" s="377"/>
      <c r="QPH21" s="374"/>
      <c r="QPI21" s="375"/>
      <c r="QPJ21" s="376"/>
      <c r="QPK21" s="377"/>
      <c r="QPL21" s="374"/>
      <c r="QPM21" s="375"/>
      <c r="QPN21" s="376"/>
      <c r="QPO21" s="377"/>
      <c r="QPP21" s="374"/>
      <c r="QPQ21" s="375"/>
      <c r="QPR21" s="376"/>
      <c r="QPS21" s="377"/>
      <c r="QPT21" s="374"/>
      <c r="QPU21" s="375"/>
      <c r="QPV21" s="376"/>
      <c r="QPW21" s="377"/>
      <c r="QPX21" s="374"/>
      <c r="QPY21" s="375"/>
      <c r="QPZ21" s="376"/>
      <c r="QQA21" s="377"/>
      <c r="QQB21" s="374"/>
      <c r="QQC21" s="375"/>
      <c r="QQD21" s="376"/>
      <c r="QQE21" s="377"/>
      <c r="QQF21" s="374"/>
      <c r="QQG21" s="375"/>
      <c r="QQH21" s="376"/>
      <c r="QQI21" s="377"/>
      <c r="QQJ21" s="374"/>
      <c r="QQK21" s="375"/>
      <c r="QQL21" s="376"/>
      <c r="QQM21" s="377"/>
      <c r="QQN21" s="374"/>
      <c r="QQO21" s="375"/>
      <c r="QQP21" s="376"/>
      <c r="QQQ21" s="377"/>
      <c r="QQR21" s="374"/>
      <c r="QQS21" s="375"/>
      <c r="QQT21" s="376"/>
      <c r="QQU21" s="377"/>
      <c r="QQV21" s="374"/>
      <c r="QQW21" s="375"/>
      <c r="QQX21" s="376"/>
      <c r="QQY21" s="377"/>
      <c r="QQZ21" s="374"/>
      <c r="QRA21" s="375"/>
      <c r="QRB21" s="376"/>
      <c r="QRC21" s="377"/>
      <c r="QRD21" s="374"/>
      <c r="QRE21" s="375"/>
      <c r="QRF21" s="376"/>
      <c r="QRG21" s="377"/>
      <c r="QRH21" s="374"/>
      <c r="QRI21" s="375"/>
      <c r="QRJ21" s="376"/>
      <c r="QRK21" s="377"/>
      <c r="QRL21" s="374"/>
      <c r="QRM21" s="375"/>
      <c r="QRN21" s="376"/>
      <c r="QRO21" s="377"/>
      <c r="QRP21" s="374"/>
      <c r="QRQ21" s="375"/>
      <c r="QRR21" s="376"/>
      <c r="QRS21" s="377"/>
      <c r="QRT21" s="374"/>
      <c r="QRU21" s="375"/>
      <c r="QRV21" s="376"/>
      <c r="QRW21" s="377"/>
      <c r="QRX21" s="374"/>
      <c r="QRY21" s="375"/>
      <c r="QRZ21" s="376"/>
      <c r="QSA21" s="377"/>
      <c r="QSB21" s="374"/>
      <c r="QSC21" s="375"/>
      <c r="QSD21" s="376"/>
      <c r="QSE21" s="377"/>
      <c r="QSF21" s="374"/>
      <c r="QSG21" s="375"/>
      <c r="QSH21" s="376"/>
      <c r="QSI21" s="377"/>
      <c r="QSJ21" s="374"/>
      <c r="QSK21" s="375"/>
      <c r="QSL21" s="376"/>
      <c r="QSM21" s="377"/>
      <c r="QSN21" s="374"/>
      <c r="QSO21" s="375"/>
      <c r="QSP21" s="376"/>
      <c r="QSQ21" s="377"/>
      <c r="QSR21" s="374"/>
      <c r="QSS21" s="375"/>
      <c r="QST21" s="376"/>
      <c r="QSU21" s="377"/>
      <c r="QSV21" s="374"/>
      <c r="QSW21" s="375"/>
      <c r="QSX21" s="376"/>
      <c r="QSY21" s="377"/>
      <c r="QSZ21" s="374"/>
      <c r="QTA21" s="375"/>
      <c r="QTB21" s="376"/>
      <c r="QTC21" s="377"/>
      <c r="QTD21" s="374"/>
      <c r="QTE21" s="375"/>
      <c r="QTF21" s="376"/>
      <c r="QTG21" s="377"/>
      <c r="QTH21" s="374"/>
      <c r="QTI21" s="375"/>
      <c r="QTJ21" s="376"/>
      <c r="QTK21" s="377"/>
      <c r="QTL21" s="374"/>
      <c r="QTM21" s="375"/>
      <c r="QTN21" s="376"/>
      <c r="QTO21" s="377"/>
      <c r="QTP21" s="374"/>
      <c r="QTQ21" s="375"/>
      <c r="QTR21" s="376"/>
      <c r="QTS21" s="377"/>
      <c r="QTT21" s="374"/>
      <c r="QTU21" s="375"/>
      <c r="QTV21" s="376"/>
      <c r="QTW21" s="377"/>
      <c r="QTX21" s="374"/>
      <c r="QTY21" s="375"/>
      <c r="QTZ21" s="376"/>
      <c r="QUA21" s="377"/>
      <c r="QUB21" s="374"/>
      <c r="QUC21" s="375"/>
      <c r="QUD21" s="376"/>
      <c r="QUE21" s="377"/>
      <c r="QUF21" s="374"/>
      <c r="QUG21" s="375"/>
      <c r="QUH21" s="376"/>
      <c r="QUI21" s="377"/>
      <c r="QUJ21" s="374"/>
      <c r="QUK21" s="375"/>
      <c r="QUL21" s="376"/>
      <c r="QUM21" s="377"/>
      <c r="QUN21" s="374"/>
      <c r="QUO21" s="375"/>
      <c r="QUP21" s="376"/>
      <c r="QUQ21" s="377"/>
      <c r="QUR21" s="374"/>
      <c r="QUS21" s="375"/>
      <c r="QUT21" s="376"/>
      <c r="QUU21" s="377"/>
      <c r="QUV21" s="374"/>
      <c r="QUW21" s="375"/>
      <c r="QUX21" s="376"/>
      <c r="QUY21" s="377"/>
      <c r="QUZ21" s="374"/>
      <c r="QVA21" s="375"/>
      <c r="QVB21" s="376"/>
      <c r="QVC21" s="377"/>
      <c r="QVD21" s="374"/>
      <c r="QVE21" s="375"/>
      <c r="QVF21" s="376"/>
      <c r="QVG21" s="377"/>
      <c r="QVH21" s="374"/>
      <c r="QVI21" s="375"/>
      <c r="QVJ21" s="376"/>
      <c r="QVK21" s="377"/>
      <c r="QVL21" s="374"/>
      <c r="QVM21" s="375"/>
      <c r="QVN21" s="376"/>
      <c r="QVO21" s="377"/>
      <c r="QVP21" s="374"/>
      <c r="QVQ21" s="375"/>
      <c r="QVR21" s="376"/>
      <c r="QVS21" s="377"/>
      <c r="QVT21" s="374"/>
      <c r="QVU21" s="375"/>
      <c r="QVV21" s="376"/>
      <c r="QVW21" s="377"/>
      <c r="QVX21" s="374"/>
      <c r="QVY21" s="375"/>
      <c r="QVZ21" s="376"/>
      <c r="QWA21" s="377"/>
      <c r="QWB21" s="374"/>
      <c r="QWC21" s="375"/>
      <c r="QWD21" s="376"/>
      <c r="QWE21" s="377"/>
      <c r="QWF21" s="374"/>
      <c r="QWG21" s="375"/>
      <c r="QWH21" s="376"/>
      <c r="QWI21" s="377"/>
      <c r="QWJ21" s="374"/>
      <c r="QWK21" s="375"/>
      <c r="QWL21" s="376"/>
      <c r="QWM21" s="377"/>
      <c r="QWN21" s="374"/>
      <c r="QWO21" s="375"/>
      <c r="QWP21" s="376"/>
      <c r="QWQ21" s="377"/>
      <c r="QWR21" s="374"/>
      <c r="QWS21" s="375"/>
      <c r="QWT21" s="376"/>
      <c r="QWU21" s="377"/>
      <c r="QWV21" s="374"/>
      <c r="QWW21" s="375"/>
      <c r="QWX21" s="376"/>
      <c r="QWY21" s="377"/>
      <c r="QWZ21" s="374"/>
      <c r="QXA21" s="375"/>
      <c r="QXB21" s="376"/>
      <c r="QXC21" s="377"/>
      <c r="QXD21" s="374"/>
      <c r="QXE21" s="375"/>
      <c r="QXF21" s="376"/>
      <c r="QXG21" s="377"/>
      <c r="QXH21" s="374"/>
      <c r="QXI21" s="375"/>
      <c r="QXJ21" s="376"/>
      <c r="QXK21" s="377"/>
      <c r="QXL21" s="374"/>
      <c r="QXM21" s="375"/>
      <c r="QXN21" s="376"/>
      <c r="QXO21" s="377"/>
      <c r="QXP21" s="374"/>
      <c r="QXQ21" s="375"/>
      <c r="QXR21" s="376"/>
      <c r="QXS21" s="377"/>
      <c r="QXT21" s="374"/>
      <c r="QXU21" s="375"/>
      <c r="QXV21" s="376"/>
      <c r="QXW21" s="377"/>
      <c r="QXX21" s="374"/>
      <c r="QXY21" s="375"/>
      <c r="QXZ21" s="376"/>
      <c r="QYA21" s="377"/>
      <c r="QYB21" s="374"/>
      <c r="QYC21" s="375"/>
      <c r="QYD21" s="376"/>
      <c r="QYE21" s="377"/>
      <c r="QYF21" s="374"/>
      <c r="QYG21" s="375"/>
      <c r="QYH21" s="376"/>
      <c r="QYI21" s="377"/>
      <c r="QYJ21" s="374"/>
      <c r="QYK21" s="375"/>
      <c r="QYL21" s="376"/>
      <c r="QYM21" s="377"/>
      <c r="QYN21" s="374"/>
      <c r="QYO21" s="375"/>
      <c r="QYP21" s="376"/>
      <c r="QYQ21" s="377"/>
      <c r="QYR21" s="374"/>
      <c r="QYS21" s="375"/>
      <c r="QYT21" s="376"/>
      <c r="QYU21" s="377"/>
      <c r="QYV21" s="374"/>
      <c r="QYW21" s="375"/>
      <c r="QYX21" s="376"/>
      <c r="QYY21" s="377"/>
      <c r="QYZ21" s="374"/>
      <c r="QZA21" s="375"/>
      <c r="QZB21" s="376"/>
      <c r="QZC21" s="377"/>
      <c r="QZD21" s="374"/>
      <c r="QZE21" s="375"/>
      <c r="QZF21" s="376"/>
      <c r="QZG21" s="377"/>
      <c r="QZH21" s="374"/>
      <c r="QZI21" s="375"/>
      <c r="QZJ21" s="376"/>
      <c r="QZK21" s="377"/>
      <c r="QZL21" s="374"/>
      <c r="QZM21" s="375"/>
      <c r="QZN21" s="376"/>
      <c r="QZO21" s="377"/>
      <c r="QZP21" s="374"/>
      <c r="QZQ21" s="375"/>
      <c r="QZR21" s="376"/>
      <c r="QZS21" s="377"/>
      <c r="QZT21" s="374"/>
      <c r="QZU21" s="375"/>
      <c r="QZV21" s="376"/>
      <c r="QZW21" s="377"/>
      <c r="QZX21" s="374"/>
      <c r="QZY21" s="375"/>
      <c r="QZZ21" s="376"/>
      <c r="RAA21" s="377"/>
      <c r="RAB21" s="374"/>
      <c r="RAC21" s="375"/>
      <c r="RAD21" s="376"/>
      <c r="RAE21" s="377"/>
      <c r="RAF21" s="374"/>
      <c r="RAG21" s="375"/>
      <c r="RAH21" s="376"/>
      <c r="RAI21" s="377"/>
      <c r="RAJ21" s="374"/>
      <c r="RAK21" s="375"/>
      <c r="RAL21" s="376"/>
      <c r="RAM21" s="377"/>
      <c r="RAN21" s="374"/>
      <c r="RAO21" s="375"/>
      <c r="RAP21" s="376"/>
      <c r="RAQ21" s="377"/>
      <c r="RAR21" s="374"/>
      <c r="RAS21" s="375"/>
      <c r="RAT21" s="376"/>
      <c r="RAU21" s="377"/>
      <c r="RAV21" s="374"/>
      <c r="RAW21" s="375"/>
      <c r="RAX21" s="376"/>
      <c r="RAY21" s="377"/>
      <c r="RAZ21" s="374"/>
      <c r="RBA21" s="375"/>
      <c r="RBB21" s="376"/>
      <c r="RBC21" s="377"/>
      <c r="RBD21" s="374"/>
      <c r="RBE21" s="375"/>
      <c r="RBF21" s="376"/>
      <c r="RBG21" s="377"/>
      <c r="RBH21" s="374"/>
      <c r="RBI21" s="375"/>
      <c r="RBJ21" s="376"/>
      <c r="RBK21" s="377"/>
      <c r="RBL21" s="374"/>
      <c r="RBM21" s="375"/>
      <c r="RBN21" s="376"/>
      <c r="RBO21" s="377"/>
      <c r="RBP21" s="374"/>
      <c r="RBQ21" s="375"/>
      <c r="RBR21" s="376"/>
      <c r="RBS21" s="377"/>
      <c r="RBT21" s="374"/>
      <c r="RBU21" s="375"/>
      <c r="RBV21" s="376"/>
      <c r="RBW21" s="377"/>
      <c r="RBX21" s="374"/>
      <c r="RBY21" s="375"/>
      <c r="RBZ21" s="376"/>
      <c r="RCA21" s="377"/>
      <c r="RCB21" s="374"/>
      <c r="RCC21" s="375"/>
      <c r="RCD21" s="376"/>
      <c r="RCE21" s="377"/>
      <c r="RCF21" s="374"/>
      <c r="RCG21" s="375"/>
      <c r="RCH21" s="376"/>
      <c r="RCI21" s="377"/>
      <c r="RCJ21" s="374"/>
      <c r="RCK21" s="375"/>
      <c r="RCL21" s="376"/>
      <c r="RCM21" s="377"/>
      <c r="RCN21" s="374"/>
      <c r="RCO21" s="375"/>
      <c r="RCP21" s="376"/>
      <c r="RCQ21" s="377"/>
      <c r="RCR21" s="374"/>
      <c r="RCS21" s="375"/>
      <c r="RCT21" s="376"/>
      <c r="RCU21" s="377"/>
      <c r="RCV21" s="374"/>
      <c r="RCW21" s="375"/>
      <c r="RCX21" s="376"/>
      <c r="RCY21" s="377"/>
      <c r="RCZ21" s="374"/>
      <c r="RDA21" s="375"/>
      <c r="RDB21" s="376"/>
      <c r="RDC21" s="377"/>
      <c r="RDD21" s="374"/>
      <c r="RDE21" s="375"/>
      <c r="RDF21" s="376"/>
      <c r="RDG21" s="377"/>
      <c r="RDH21" s="374"/>
      <c r="RDI21" s="375"/>
      <c r="RDJ21" s="376"/>
      <c r="RDK21" s="377"/>
      <c r="RDL21" s="374"/>
      <c r="RDM21" s="375"/>
      <c r="RDN21" s="376"/>
      <c r="RDO21" s="377"/>
      <c r="RDP21" s="374"/>
      <c r="RDQ21" s="375"/>
      <c r="RDR21" s="376"/>
      <c r="RDS21" s="377"/>
      <c r="RDT21" s="374"/>
      <c r="RDU21" s="375"/>
      <c r="RDV21" s="376"/>
      <c r="RDW21" s="377"/>
      <c r="RDX21" s="374"/>
      <c r="RDY21" s="375"/>
      <c r="RDZ21" s="376"/>
      <c r="REA21" s="377"/>
      <c r="REB21" s="374"/>
      <c r="REC21" s="375"/>
      <c r="RED21" s="376"/>
      <c r="REE21" s="377"/>
      <c r="REF21" s="374"/>
      <c r="REG21" s="375"/>
      <c r="REH21" s="376"/>
      <c r="REI21" s="377"/>
      <c r="REJ21" s="374"/>
      <c r="REK21" s="375"/>
      <c r="REL21" s="376"/>
      <c r="REM21" s="377"/>
      <c r="REN21" s="374"/>
      <c r="REO21" s="375"/>
      <c r="REP21" s="376"/>
      <c r="REQ21" s="377"/>
      <c r="RER21" s="374"/>
      <c r="RES21" s="375"/>
      <c r="RET21" s="376"/>
      <c r="REU21" s="377"/>
      <c r="REV21" s="374"/>
      <c r="REW21" s="375"/>
      <c r="REX21" s="376"/>
      <c r="REY21" s="377"/>
      <c r="REZ21" s="374"/>
      <c r="RFA21" s="375"/>
      <c r="RFB21" s="376"/>
      <c r="RFC21" s="377"/>
      <c r="RFD21" s="374"/>
      <c r="RFE21" s="375"/>
      <c r="RFF21" s="376"/>
      <c r="RFG21" s="377"/>
      <c r="RFH21" s="374"/>
      <c r="RFI21" s="375"/>
      <c r="RFJ21" s="376"/>
      <c r="RFK21" s="377"/>
      <c r="RFL21" s="374"/>
      <c r="RFM21" s="375"/>
      <c r="RFN21" s="376"/>
      <c r="RFO21" s="377"/>
      <c r="RFP21" s="374"/>
      <c r="RFQ21" s="375"/>
      <c r="RFR21" s="376"/>
      <c r="RFS21" s="377"/>
      <c r="RFT21" s="374"/>
      <c r="RFU21" s="375"/>
      <c r="RFV21" s="376"/>
      <c r="RFW21" s="377"/>
      <c r="RFX21" s="374"/>
      <c r="RFY21" s="375"/>
      <c r="RFZ21" s="376"/>
      <c r="RGA21" s="377"/>
      <c r="RGB21" s="374"/>
      <c r="RGC21" s="375"/>
      <c r="RGD21" s="376"/>
      <c r="RGE21" s="377"/>
      <c r="RGF21" s="374"/>
      <c r="RGG21" s="375"/>
      <c r="RGH21" s="376"/>
      <c r="RGI21" s="377"/>
      <c r="RGJ21" s="374"/>
      <c r="RGK21" s="375"/>
      <c r="RGL21" s="376"/>
      <c r="RGM21" s="377"/>
      <c r="RGN21" s="374"/>
      <c r="RGO21" s="375"/>
      <c r="RGP21" s="376"/>
      <c r="RGQ21" s="377"/>
      <c r="RGR21" s="374"/>
      <c r="RGS21" s="375"/>
      <c r="RGT21" s="376"/>
      <c r="RGU21" s="377"/>
      <c r="RGV21" s="374"/>
      <c r="RGW21" s="375"/>
      <c r="RGX21" s="376"/>
      <c r="RGY21" s="377"/>
      <c r="RGZ21" s="374"/>
      <c r="RHA21" s="375"/>
      <c r="RHB21" s="376"/>
      <c r="RHC21" s="377"/>
      <c r="RHD21" s="374"/>
      <c r="RHE21" s="375"/>
      <c r="RHF21" s="376"/>
      <c r="RHG21" s="377"/>
      <c r="RHH21" s="374"/>
      <c r="RHI21" s="375"/>
      <c r="RHJ21" s="376"/>
      <c r="RHK21" s="377"/>
      <c r="RHL21" s="374"/>
      <c r="RHM21" s="375"/>
      <c r="RHN21" s="376"/>
      <c r="RHO21" s="377"/>
      <c r="RHP21" s="374"/>
      <c r="RHQ21" s="375"/>
      <c r="RHR21" s="376"/>
      <c r="RHS21" s="377"/>
      <c r="RHT21" s="374"/>
      <c r="RHU21" s="375"/>
      <c r="RHV21" s="376"/>
      <c r="RHW21" s="377"/>
      <c r="RHX21" s="374"/>
      <c r="RHY21" s="375"/>
      <c r="RHZ21" s="376"/>
      <c r="RIA21" s="377"/>
      <c r="RIB21" s="374"/>
      <c r="RIC21" s="375"/>
      <c r="RID21" s="376"/>
      <c r="RIE21" s="377"/>
      <c r="RIF21" s="374"/>
      <c r="RIG21" s="375"/>
      <c r="RIH21" s="376"/>
      <c r="RII21" s="377"/>
      <c r="RIJ21" s="374"/>
      <c r="RIK21" s="375"/>
      <c r="RIL21" s="376"/>
      <c r="RIM21" s="377"/>
      <c r="RIN21" s="374"/>
      <c r="RIO21" s="375"/>
      <c r="RIP21" s="376"/>
      <c r="RIQ21" s="377"/>
      <c r="RIR21" s="374"/>
      <c r="RIS21" s="375"/>
      <c r="RIT21" s="376"/>
      <c r="RIU21" s="377"/>
      <c r="RIV21" s="374"/>
      <c r="RIW21" s="375"/>
      <c r="RIX21" s="376"/>
      <c r="RIY21" s="377"/>
      <c r="RIZ21" s="374"/>
      <c r="RJA21" s="375"/>
      <c r="RJB21" s="376"/>
      <c r="RJC21" s="377"/>
      <c r="RJD21" s="374"/>
      <c r="RJE21" s="375"/>
      <c r="RJF21" s="376"/>
      <c r="RJG21" s="377"/>
      <c r="RJH21" s="374"/>
      <c r="RJI21" s="375"/>
      <c r="RJJ21" s="376"/>
      <c r="RJK21" s="377"/>
      <c r="RJL21" s="374"/>
      <c r="RJM21" s="375"/>
      <c r="RJN21" s="376"/>
      <c r="RJO21" s="377"/>
      <c r="RJP21" s="374"/>
      <c r="RJQ21" s="375"/>
      <c r="RJR21" s="376"/>
      <c r="RJS21" s="377"/>
      <c r="RJT21" s="374"/>
      <c r="RJU21" s="375"/>
      <c r="RJV21" s="376"/>
      <c r="RJW21" s="377"/>
      <c r="RJX21" s="374"/>
      <c r="RJY21" s="375"/>
      <c r="RJZ21" s="376"/>
      <c r="RKA21" s="377"/>
      <c r="RKB21" s="374"/>
      <c r="RKC21" s="375"/>
      <c r="RKD21" s="376"/>
      <c r="RKE21" s="377"/>
      <c r="RKF21" s="374"/>
      <c r="RKG21" s="375"/>
      <c r="RKH21" s="376"/>
      <c r="RKI21" s="377"/>
      <c r="RKJ21" s="374"/>
      <c r="RKK21" s="375"/>
      <c r="RKL21" s="376"/>
      <c r="RKM21" s="377"/>
      <c r="RKN21" s="374"/>
      <c r="RKO21" s="375"/>
      <c r="RKP21" s="376"/>
      <c r="RKQ21" s="377"/>
      <c r="RKR21" s="374"/>
      <c r="RKS21" s="375"/>
      <c r="RKT21" s="376"/>
      <c r="RKU21" s="377"/>
      <c r="RKV21" s="374"/>
      <c r="RKW21" s="375"/>
      <c r="RKX21" s="376"/>
      <c r="RKY21" s="377"/>
      <c r="RKZ21" s="374"/>
      <c r="RLA21" s="375"/>
      <c r="RLB21" s="376"/>
      <c r="RLC21" s="377"/>
      <c r="RLD21" s="374"/>
      <c r="RLE21" s="375"/>
      <c r="RLF21" s="376"/>
      <c r="RLG21" s="377"/>
      <c r="RLH21" s="374"/>
      <c r="RLI21" s="375"/>
      <c r="RLJ21" s="376"/>
      <c r="RLK21" s="377"/>
      <c r="RLL21" s="374"/>
      <c r="RLM21" s="375"/>
      <c r="RLN21" s="376"/>
      <c r="RLO21" s="377"/>
      <c r="RLP21" s="374"/>
      <c r="RLQ21" s="375"/>
      <c r="RLR21" s="376"/>
      <c r="RLS21" s="377"/>
      <c r="RLT21" s="374"/>
      <c r="RLU21" s="375"/>
      <c r="RLV21" s="376"/>
      <c r="RLW21" s="377"/>
      <c r="RLX21" s="374"/>
      <c r="RLY21" s="375"/>
      <c r="RLZ21" s="376"/>
      <c r="RMA21" s="377"/>
      <c r="RMB21" s="374"/>
      <c r="RMC21" s="375"/>
      <c r="RMD21" s="376"/>
      <c r="RME21" s="377"/>
      <c r="RMF21" s="374"/>
      <c r="RMG21" s="375"/>
      <c r="RMH21" s="376"/>
      <c r="RMI21" s="377"/>
      <c r="RMJ21" s="374"/>
      <c r="RMK21" s="375"/>
      <c r="RML21" s="376"/>
      <c r="RMM21" s="377"/>
      <c r="RMN21" s="374"/>
      <c r="RMO21" s="375"/>
      <c r="RMP21" s="376"/>
      <c r="RMQ21" s="377"/>
      <c r="RMR21" s="374"/>
      <c r="RMS21" s="375"/>
      <c r="RMT21" s="376"/>
      <c r="RMU21" s="377"/>
      <c r="RMV21" s="374"/>
      <c r="RMW21" s="375"/>
      <c r="RMX21" s="376"/>
      <c r="RMY21" s="377"/>
      <c r="RMZ21" s="374"/>
      <c r="RNA21" s="375"/>
      <c r="RNB21" s="376"/>
      <c r="RNC21" s="377"/>
      <c r="RND21" s="374"/>
      <c r="RNE21" s="375"/>
      <c r="RNF21" s="376"/>
      <c r="RNG21" s="377"/>
      <c r="RNH21" s="374"/>
      <c r="RNI21" s="375"/>
      <c r="RNJ21" s="376"/>
      <c r="RNK21" s="377"/>
      <c r="RNL21" s="374"/>
      <c r="RNM21" s="375"/>
      <c r="RNN21" s="376"/>
      <c r="RNO21" s="377"/>
      <c r="RNP21" s="374"/>
      <c r="RNQ21" s="375"/>
      <c r="RNR21" s="376"/>
      <c r="RNS21" s="377"/>
      <c r="RNT21" s="374"/>
      <c r="RNU21" s="375"/>
      <c r="RNV21" s="376"/>
      <c r="RNW21" s="377"/>
      <c r="RNX21" s="374"/>
      <c r="RNY21" s="375"/>
      <c r="RNZ21" s="376"/>
      <c r="ROA21" s="377"/>
      <c r="ROB21" s="374"/>
      <c r="ROC21" s="375"/>
      <c r="ROD21" s="376"/>
      <c r="ROE21" s="377"/>
      <c r="ROF21" s="374"/>
      <c r="ROG21" s="375"/>
      <c r="ROH21" s="376"/>
      <c r="ROI21" s="377"/>
      <c r="ROJ21" s="374"/>
      <c r="ROK21" s="375"/>
      <c r="ROL21" s="376"/>
      <c r="ROM21" s="377"/>
      <c r="RON21" s="374"/>
      <c r="ROO21" s="375"/>
      <c r="ROP21" s="376"/>
      <c r="ROQ21" s="377"/>
      <c r="ROR21" s="374"/>
      <c r="ROS21" s="375"/>
      <c r="ROT21" s="376"/>
      <c r="ROU21" s="377"/>
      <c r="ROV21" s="374"/>
      <c r="ROW21" s="375"/>
      <c r="ROX21" s="376"/>
      <c r="ROY21" s="377"/>
      <c r="ROZ21" s="374"/>
      <c r="RPA21" s="375"/>
      <c r="RPB21" s="376"/>
      <c r="RPC21" s="377"/>
      <c r="RPD21" s="374"/>
      <c r="RPE21" s="375"/>
      <c r="RPF21" s="376"/>
      <c r="RPG21" s="377"/>
      <c r="RPH21" s="374"/>
      <c r="RPI21" s="375"/>
      <c r="RPJ21" s="376"/>
      <c r="RPK21" s="377"/>
      <c r="RPL21" s="374"/>
      <c r="RPM21" s="375"/>
      <c r="RPN21" s="376"/>
      <c r="RPO21" s="377"/>
      <c r="RPP21" s="374"/>
      <c r="RPQ21" s="375"/>
      <c r="RPR21" s="376"/>
      <c r="RPS21" s="377"/>
      <c r="RPT21" s="374"/>
      <c r="RPU21" s="375"/>
      <c r="RPV21" s="376"/>
      <c r="RPW21" s="377"/>
      <c r="RPX21" s="374"/>
      <c r="RPY21" s="375"/>
      <c r="RPZ21" s="376"/>
      <c r="RQA21" s="377"/>
      <c r="RQB21" s="374"/>
      <c r="RQC21" s="375"/>
      <c r="RQD21" s="376"/>
      <c r="RQE21" s="377"/>
      <c r="RQF21" s="374"/>
      <c r="RQG21" s="375"/>
      <c r="RQH21" s="376"/>
      <c r="RQI21" s="377"/>
      <c r="RQJ21" s="374"/>
      <c r="RQK21" s="375"/>
      <c r="RQL21" s="376"/>
      <c r="RQM21" s="377"/>
      <c r="RQN21" s="374"/>
      <c r="RQO21" s="375"/>
      <c r="RQP21" s="376"/>
      <c r="RQQ21" s="377"/>
      <c r="RQR21" s="374"/>
      <c r="RQS21" s="375"/>
      <c r="RQT21" s="376"/>
      <c r="RQU21" s="377"/>
      <c r="RQV21" s="374"/>
      <c r="RQW21" s="375"/>
      <c r="RQX21" s="376"/>
      <c r="RQY21" s="377"/>
      <c r="RQZ21" s="374"/>
      <c r="RRA21" s="375"/>
      <c r="RRB21" s="376"/>
      <c r="RRC21" s="377"/>
      <c r="RRD21" s="374"/>
      <c r="RRE21" s="375"/>
      <c r="RRF21" s="376"/>
      <c r="RRG21" s="377"/>
      <c r="RRH21" s="374"/>
      <c r="RRI21" s="375"/>
      <c r="RRJ21" s="376"/>
      <c r="RRK21" s="377"/>
      <c r="RRL21" s="374"/>
      <c r="RRM21" s="375"/>
      <c r="RRN21" s="376"/>
      <c r="RRO21" s="377"/>
      <c r="RRP21" s="374"/>
      <c r="RRQ21" s="375"/>
      <c r="RRR21" s="376"/>
      <c r="RRS21" s="377"/>
      <c r="RRT21" s="374"/>
      <c r="RRU21" s="375"/>
      <c r="RRV21" s="376"/>
      <c r="RRW21" s="377"/>
      <c r="RRX21" s="374"/>
      <c r="RRY21" s="375"/>
      <c r="RRZ21" s="376"/>
      <c r="RSA21" s="377"/>
      <c r="RSB21" s="374"/>
      <c r="RSC21" s="375"/>
      <c r="RSD21" s="376"/>
      <c r="RSE21" s="377"/>
      <c r="RSF21" s="374"/>
      <c r="RSG21" s="375"/>
      <c r="RSH21" s="376"/>
      <c r="RSI21" s="377"/>
      <c r="RSJ21" s="374"/>
      <c r="RSK21" s="375"/>
      <c r="RSL21" s="376"/>
      <c r="RSM21" s="377"/>
      <c r="RSN21" s="374"/>
      <c r="RSO21" s="375"/>
      <c r="RSP21" s="376"/>
      <c r="RSQ21" s="377"/>
      <c r="RSR21" s="374"/>
      <c r="RSS21" s="375"/>
      <c r="RST21" s="376"/>
      <c r="RSU21" s="377"/>
      <c r="RSV21" s="374"/>
      <c r="RSW21" s="375"/>
      <c r="RSX21" s="376"/>
      <c r="RSY21" s="377"/>
      <c r="RSZ21" s="374"/>
      <c r="RTA21" s="375"/>
      <c r="RTB21" s="376"/>
      <c r="RTC21" s="377"/>
      <c r="RTD21" s="374"/>
      <c r="RTE21" s="375"/>
      <c r="RTF21" s="376"/>
      <c r="RTG21" s="377"/>
      <c r="RTH21" s="374"/>
      <c r="RTI21" s="375"/>
      <c r="RTJ21" s="376"/>
      <c r="RTK21" s="377"/>
      <c r="RTL21" s="374"/>
      <c r="RTM21" s="375"/>
      <c r="RTN21" s="376"/>
      <c r="RTO21" s="377"/>
      <c r="RTP21" s="374"/>
      <c r="RTQ21" s="375"/>
      <c r="RTR21" s="376"/>
      <c r="RTS21" s="377"/>
      <c r="RTT21" s="374"/>
      <c r="RTU21" s="375"/>
      <c r="RTV21" s="376"/>
      <c r="RTW21" s="377"/>
      <c r="RTX21" s="374"/>
      <c r="RTY21" s="375"/>
      <c r="RTZ21" s="376"/>
      <c r="RUA21" s="377"/>
      <c r="RUB21" s="374"/>
      <c r="RUC21" s="375"/>
      <c r="RUD21" s="376"/>
      <c r="RUE21" s="377"/>
      <c r="RUF21" s="374"/>
      <c r="RUG21" s="375"/>
      <c r="RUH21" s="376"/>
      <c r="RUI21" s="377"/>
      <c r="RUJ21" s="374"/>
      <c r="RUK21" s="375"/>
      <c r="RUL21" s="376"/>
      <c r="RUM21" s="377"/>
      <c r="RUN21" s="374"/>
      <c r="RUO21" s="375"/>
      <c r="RUP21" s="376"/>
      <c r="RUQ21" s="377"/>
      <c r="RUR21" s="374"/>
      <c r="RUS21" s="375"/>
      <c r="RUT21" s="376"/>
      <c r="RUU21" s="377"/>
      <c r="RUV21" s="374"/>
      <c r="RUW21" s="375"/>
      <c r="RUX21" s="376"/>
      <c r="RUY21" s="377"/>
      <c r="RUZ21" s="374"/>
      <c r="RVA21" s="375"/>
      <c r="RVB21" s="376"/>
      <c r="RVC21" s="377"/>
      <c r="RVD21" s="374"/>
      <c r="RVE21" s="375"/>
      <c r="RVF21" s="376"/>
      <c r="RVG21" s="377"/>
      <c r="RVH21" s="374"/>
      <c r="RVI21" s="375"/>
      <c r="RVJ21" s="376"/>
      <c r="RVK21" s="377"/>
      <c r="RVL21" s="374"/>
      <c r="RVM21" s="375"/>
      <c r="RVN21" s="376"/>
      <c r="RVO21" s="377"/>
      <c r="RVP21" s="374"/>
      <c r="RVQ21" s="375"/>
      <c r="RVR21" s="376"/>
      <c r="RVS21" s="377"/>
      <c r="RVT21" s="374"/>
      <c r="RVU21" s="375"/>
      <c r="RVV21" s="376"/>
      <c r="RVW21" s="377"/>
      <c r="RVX21" s="374"/>
      <c r="RVY21" s="375"/>
      <c r="RVZ21" s="376"/>
      <c r="RWA21" s="377"/>
      <c r="RWB21" s="374"/>
      <c r="RWC21" s="375"/>
      <c r="RWD21" s="376"/>
      <c r="RWE21" s="377"/>
      <c r="RWF21" s="374"/>
      <c r="RWG21" s="375"/>
      <c r="RWH21" s="376"/>
      <c r="RWI21" s="377"/>
      <c r="RWJ21" s="374"/>
      <c r="RWK21" s="375"/>
      <c r="RWL21" s="376"/>
      <c r="RWM21" s="377"/>
      <c r="RWN21" s="374"/>
      <c r="RWO21" s="375"/>
      <c r="RWP21" s="376"/>
      <c r="RWQ21" s="377"/>
      <c r="RWR21" s="374"/>
      <c r="RWS21" s="375"/>
      <c r="RWT21" s="376"/>
      <c r="RWU21" s="377"/>
      <c r="RWV21" s="374"/>
      <c r="RWW21" s="375"/>
      <c r="RWX21" s="376"/>
      <c r="RWY21" s="377"/>
      <c r="RWZ21" s="374"/>
      <c r="RXA21" s="375"/>
      <c r="RXB21" s="376"/>
      <c r="RXC21" s="377"/>
      <c r="RXD21" s="374"/>
      <c r="RXE21" s="375"/>
      <c r="RXF21" s="376"/>
      <c r="RXG21" s="377"/>
      <c r="RXH21" s="374"/>
      <c r="RXI21" s="375"/>
      <c r="RXJ21" s="376"/>
      <c r="RXK21" s="377"/>
      <c r="RXL21" s="374"/>
      <c r="RXM21" s="375"/>
      <c r="RXN21" s="376"/>
      <c r="RXO21" s="377"/>
      <c r="RXP21" s="374"/>
      <c r="RXQ21" s="375"/>
      <c r="RXR21" s="376"/>
      <c r="RXS21" s="377"/>
      <c r="RXT21" s="374"/>
      <c r="RXU21" s="375"/>
      <c r="RXV21" s="376"/>
      <c r="RXW21" s="377"/>
      <c r="RXX21" s="374"/>
      <c r="RXY21" s="375"/>
      <c r="RXZ21" s="376"/>
      <c r="RYA21" s="377"/>
      <c r="RYB21" s="374"/>
      <c r="RYC21" s="375"/>
      <c r="RYD21" s="376"/>
      <c r="RYE21" s="377"/>
      <c r="RYF21" s="374"/>
      <c r="RYG21" s="375"/>
      <c r="RYH21" s="376"/>
      <c r="RYI21" s="377"/>
      <c r="RYJ21" s="374"/>
      <c r="RYK21" s="375"/>
      <c r="RYL21" s="376"/>
      <c r="RYM21" s="377"/>
      <c r="RYN21" s="374"/>
      <c r="RYO21" s="375"/>
      <c r="RYP21" s="376"/>
      <c r="RYQ21" s="377"/>
      <c r="RYR21" s="374"/>
      <c r="RYS21" s="375"/>
      <c r="RYT21" s="376"/>
      <c r="RYU21" s="377"/>
      <c r="RYV21" s="374"/>
      <c r="RYW21" s="375"/>
      <c r="RYX21" s="376"/>
      <c r="RYY21" s="377"/>
      <c r="RYZ21" s="374"/>
      <c r="RZA21" s="375"/>
      <c r="RZB21" s="376"/>
      <c r="RZC21" s="377"/>
      <c r="RZD21" s="374"/>
      <c r="RZE21" s="375"/>
      <c r="RZF21" s="376"/>
      <c r="RZG21" s="377"/>
      <c r="RZH21" s="374"/>
      <c r="RZI21" s="375"/>
      <c r="RZJ21" s="376"/>
      <c r="RZK21" s="377"/>
      <c r="RZL21" s="374"/>
      <c r="RZM21" s="375"/>
      <c r="RZN21" s="376"/>
      <c r="RZO21" s="377"/>
      <c r="RZP21" s="374"/>
      <c r="RZQ21" s="375"/>
      <c r="RZR21" s="376"/>
      <c r="RZS21" s="377"/>
      <c r="RZT21" s="374"/>
      <c r="RZU21" s="375"/>
      <c r="RZV21" s="376"/>
      <c r="RZW21" s="377"/>
      <c r="RZX21" s="374"/>
      <c r="RZY21" s="375"/>
      <c r="RZZ21" s="376"/>
      <c r="SAA21" s="377"/>
      <c r="SAB21" s="374"/>
      <c r="SAC21" s="375"/>
      <c r="SAD21" s="376"/>
      <c r="SAE21" s="377"/>
      <c r="SAF21" s="374"/>
      <c r="SAG21" s="375"/>
      <c r="SAH21" s="376"/>
      <c r="SAI21" s="377"/>
      <c r="SAJ21" s="374"/>
      <c r="SAK21" s="375"/>
      <c r="SAL21" s="376"/>
      <c r="SAM21" s="377"/>
      <c r="SAN21" s="374"/>
      <c r="SAO21" s="375"/>
      <c r="SAP21" s="376"/>
      <c r="SAQ21" s="377"/>
      <c r="SAR21" s="374"/>
      <c r="SAS21" s="375"/>
      <c r="SAT21" s="376"/>
      <c r="SAU21" s="377"/>
      <c r="SAV21" s="374"/>
      <c r="SAW21" s="375"/>
      <c r="SAX21" s="376"/>
      <c r="SAY21" s="377"/>
      <c r="SAZ21" s="374"/>
      <c r="SBA21" s="375"/>
      <c r="SBB21" s="376"/>
      <c r="SBC21" s="377"/>
      <c r="SBD21" s="374"/>
      <c r="SBE21" s="375"/>
      <c r="SBF21" s="376"/>
      <c r="SBG21" s="377"/>
      <c r="SBH21" s="374"/>
      <c r="SBI21" s="375"/>
      <c r="SBJ21" s="376"/>
      <c r="SBK21" s="377"/>
      <c r="SBL21" s="374"/>
      <c r="SBM21" s="375"/>
      <c r="SBN21" s="376"/>
      <c r="SBO21" s="377"/>
      <c r="SBP21" s="374"/>
      <c r="SBQ21" s="375"/>
      <c r="SBR21" s="376"/>
      <c r="SBS21" s="377"/>
      <c r="SBT21" s="374"/>
      <c r="SBU21" s="375"/>
      <c r="SBV21" s="376"/>
      <c r="SBW21" s="377"/>
      <c r="SBX21" s="374"/>
      <c r="SBY21" s="375"/>
      <c r="SBZ21" s="376"/>
      <c r="SCA21" s="377"/>
      <c r="SCB21" s="374"/>
      <c r="SCC21" s="375"/>
      <c r="SCD21" s="376"/>
      <c r="SCE21" s="377"/>
      <c r="SCF21" s="374"/>
      <c r="SCG21" s="375"/>
      <c r="SCH21" s="376"/>
      <c r="SCI21" s="377"/>
      <c r="SCJ21" s="374"/>
      <c r="SCK21" s="375"/>
      <c r="SCL21" s="376"/>
      <c r="SCM21" s="377"/>
      <c r="SCN21" s="374"/>
      <c r="SCO21" s="375"/>
      <c r="SCP21" s="376"/>
      <c r="SCQ21" s="377"/>
      <c r="SCR21" s="374"/>
      <c r="SCS21" s="375"/>
      <c r="SCT21" s="376"/>
      <c r="SCU21" s="377"/>
      <c r="SCV21" s="374"/>
      <c r="SCW21" s="375"/>
      <c r="SCX21" s="376"/>
      <c r="SCY21" s="377"/>
      <c r="SCZ21" s="374"/>
      <c r="SDA21" s="375"/>
      <c r="SDB21" s="376"/>
      <c r="SDC21" s="377"/>
      <c r="SDD21" s="374"/>
      <c r="SDE21" s="375"/>
      <c r="SDF21" s="376"/>
      <c r="SDG21" s="377"/>
      <c r="SDH21" s="374"/>
      <c r="SDI21" s="375"/>
      <c r="SDJ21" s="376"/>
      <c r="SDK21" s="377"/>
      <c r="SDL21" s="374"/>
      <c r="SDM21" s="375"/>
      <c r="SDN21" s="376"/>
      <c r="SDO21" s="377"/>
      <c r="SDP21" s="374"/>
      <c r="SDQ21" s="375"/>
      <c r="SDR21" s="376"/>
      <c r="SDS21" s="377"/>
      <c r="SDT21" s="374"/>
      <c r="SDU21" s="375"/>
      <c r="SDV21" s="376"/>
      <c r="SDW21" s="377"/>
      <c r="SDX21" s="374"/>
      <c r="SDY21" s="375"/>
      <c r="SDZ21" s="376"/>
      <c r="SEA21" s="377"/>
      <c r="SEB21" s="374"/>
      <c r="SEC21" s="375"/>
      <c r="SED21" s="376"/>
      <c r="SEE21" s="377"/>
      <c r="SEF21" s="374"/>
      <c r="SEG21" s="375"/>
      <c r="SEH21" s="376"/>
      <c r="SEI21" s="377"/>
      <c r="SEJ21" s="374"/>
      <c r="SEK21" s="375"/>
      <c r="SEL21" s="376"/>
      <c r="SEM21" s="377"/>
      <c r="SEN21" s="374"/>
      <c r="SEO21" s="375"/>
      <c r="SEP21" s="376"/>
      <c r="SEQ21" s="377"/>
      <c r="SER21" s="374"/>
      <c r="SES21" s="375"/>
      <c r="SET21" s="376"/>
      <c r="SEU21" s="377"/>
      <c r="SEV21" s="374"/>
      <c r="SEW21" s="375"/>
      <c r="SEX21" s="376"/>
      <c r="SEY21" s="377"/>
      <c r="SEZ21" s="374"/>
      <c r="SFA21" s="375"/>
      <c r="SFB21" s="376"/>
      <c r="SFC21" s="377"/>
      <c r="SFD21" s="374"/>
      <c r="SFE21" s="375"/>
      <c r="SFF21" s="376"/>
      <c r="SFG21" s="377"/>
      <c r="SFH21" s="374"/>
      <c r="SFI21" s="375"/>
      <c r="SFJ21" s="376"/>
      <c r="SFK21" s="377"/>
      <c r="SFL21" s="374"/>
      <c r="SFM21" s="375"/>
      <c r="SFN21" s="376"/>
      <c r="SFO21" s="377"/>
      <c r="SFP21" s="374"/>
      <c r="SFQ21" s="375"/>
      <c r="SFR21" s="376"/>
      <c r="SFS21" s="377"/>
      <c r="SFT21" s="374"/>
      <c r="SFU21" s="375"/>
      <c r="SFV21" s="376"/>
      <c r="SFW21" s="377"/>
      <c r="SFX21" s="374"/>
      <c r="SFY21" s="375"/>
      <c r="SFZ21" s="376"/>
      <c r="SGA21" s="377"/>
      <c r="SGB21" s="374"/>
      <c r="SGC21" s="375"/>
      <c r="SGD21" s="376"/>
      <c r="SGE21" s="377"/>
      <c r="SGF21" s="374"/>
      <c r="SGG21" s="375"/>
      <c r="SGH21" s="376"/>
      <c r="SGI21" s="377"/>
      <c r="SGJ21" s="374"/>
      <c r="SGK21" s="375"/>
      <c r="SGL21" s="376"/>
      <c r="SGM21" s="377"/>
      <c r="SGN21" s="374"/>
      <c r="SGO21" s="375"/>
      <c r="SGP21" s="376"/>
      <c r="SGQ21" s="377"/>
      <c r="SGR21" s="374"/>
      <c r="SGS21" s="375"/>
      <c r="SGT21" s="376"/>
      <c r="SGU21" s="377"/>
      <c r="SGV21" s="374"/>
      <c r="SGW21" s="375"/>
      <c r="SGX21" s="376"/>
      <c r="SGY21" s="377"/>
      <c r="SGZ21" s="374"/>
      <c r="SHA21" s="375"/>
      <c r="SHB21" s="376"/>
      <c r="SHC21" s="377"/>
      <c r="SHD21" s="374"/>
      <c r="SHE21" s="375"/>
      <c r="SHF21" s="376"/>
      <c r="SHG21" s="377"/>
      <c r="SHH21" s="374"/>
      <c r="SHI21" s="375"/>
      <c r="SHJ21" s="376"/>
      <c r="SHK21" s="377"/>
      <c r="SHL21" s="374"/>
      <c r="SHM21" s="375"/>
      <c r="SHN21" s="376"/>
      <c r="SHO21" s="377"/>
      <c r="SHP21" s="374"/>
      <c r="SHQ21" s="375"/>
      <c r="SHR21" s="376"/>
      <c r="SHS21" s="377"/>
      <c r="SHT21" s="374"/>
      <c r="SHU21" s="375"/>
      <c r="SHV21" s="376"/>
      <c r="SHW21" s="377"/>
      <c r="SHX21" s="374"/>
      <c r="SHY21" s="375"/>
      <c r="SHZ21" s="376"/>
      <c r="SIA21" s="377"/>
      <c r="SIB21" s="374"/>
      <c r="SIC21" s="375"/>
      <c r="SID21" s="376"/>
      <c r="SIE21" s="377"/>
      <c r="SIF21" s="374"/>
      <c r="SIG21" s="375"/>
      <c r="SIH21" s="376"/>
      <c r="SII21" s="377"/>
      <c r="SIJ21" s="374"/>
      <c r="SIK21" s="375"/>
      <c r="SIL21" s="376"/>
      <c r="SIM21" s="377"/>
      <c r="SIN21" s="374"/>
      <c r="SIO21" s="375"/>
      <c r="SIP21" s="376"/>
      <c r="SIQ21" s="377"/>
      <c r="SIR21" s="374"/>
      <c r="SIS21" s="375"/>
      <c r="SIT21" s="376"/>
      <c r="SIU21" s="377"/>
      <c r="SIV21" s="374"/>
      <c r="SIW21" s="375"/>
      <c r="SIX21" s="376"/>
      <c r="SIY21" s="377"/>
      <c r="SIZ21" s="374"/>
      <c r="SJA21" s="375"/>
      <c r="SJB21" s="376"/>
      <c r="SJC21" s="377"/>
      <c r="SJD21" s="374"/>
      <c r="SJE21" s="375"/>
      <c r="SJF21" s="376"/>
      <c r="SJG21" s="377"/>
      <c r="SJH21" s="374"/>
      <c r="SJI21" s="375"/>
      <c r="SJJ21" s="376"/>
      <c r="SJK21" s="377"/>
      <c r="SJL21" s="374"/>
      <c r="SJM21" s="375"/>
      <c r="SJN21" s="376"/>
      <c r="SJO21" s="377"/>
      <c r="SJP21" s="374"/>
      <c r="SJQ21" s="375"/>
      <c r="SJR21" s="376"/>
      <c r="SJS21" s="377"/>
      <c r="SJT21" s="374"/>
      <c r="SJU21" s="375"/>
      <c r="SJV21" s="376"/>
      <c r="SJW21" s="377"/>
      <c r="SJX21" s="374"/>
      <c r="SJY21" s="375"/>
      <c r="SJZ21" s="376"/>
      <c r="SKA21" s="377"/>
      <c r="SKB21" s="374"/>
      <c r="SKC21" s="375"/>
      <c r="SKD21" s="376"/>
      <c r="SKE21" s="377"/>
      <c r="SKF21" s="374"/>
      <c r="SKG21" s="375"/>
      <c r="SKH21" s="376"/>
      <c r="SKI21" s="377"/>
      <c r="SKJ21" s="374"/>
      <c r="SKK21" s="375"/>
      <c r="SKL21" s="376"/>
      <c r="SKM21" s="377"/>
      <c r="SKN21" s="374"/>
      <c r="SKO21" s="375"/>
      <c r="SKP21" s="376"/>
      <c r="SKQ21" s="377"/>
      <c r="SKR21" s="374"/>
      <c r="SKS21" s="375"/>
      <c r="SKT21" s="376"/>
      <c r="SKU21" s="377"/>
      <c r="SKV21" s="374"/>
      <c r="SKW21" s="375"/>
      <c r="SKX21" s="376"/>
      <c r="SKY21" s="377"/>
      <c r="SKZ21" s="374"/>
      <c r="SLA21" s="375"/>
      <c r="SLB21" s="376"/>
      <c r="SLC21" s="377"/>
      <c r="SLD21" s="374"/>
      <c r="SLE21" s="375"/>
      <c r="SLF21" s="376"/>
      <c r="SLG21" s="377"/>
      <c r="SLH21" s="374"/>
      <c r="SLI21" s="375"/>
      <c r="SLJ21" s="376"/>
      <c r="SLK21" s="377"/>
      <c r="SLL21" s="374"/>
      <c r="SLM21" s="375"/>
      <c r="SLN21" s="376"/>
      <c r="SLO21" s="377"/>
      <c r="SLP21" s="374"/>
      <c r="SLQ21" s="375"/>
      <c r="SLR21" s="376"/>
      <c r="SLS21" s="377"/>
      <c r="SLT21" s="374"/>
      <c r="SLU21" s="375"/>
      <c r="SLV21" s="376"/>
      <c r="SLW21" s="377"/>
      <c r="SLX21" s="374"/>
      <c r="SLY21" s="375"/>
      <c r="SLZ21" s="376"/>
      <c r="SMA21" s="377"/>
      <c r="SMB21" s="374"/>
      <c r="SMC21" s="375"/>
      <c r="SMD21" s="376"/>
      <c r="SME21" s="377"/>
      <c r="SMF21" s="374"/>
      <c r="SMG21" s="375"/>
      <c r="SMH21" s="376"/>
      <c r="SMI21" s="377"/>
      <c r="SMJ21" s="374"/>
      <c r="SMK21" s="375"/>
      <c r="SML21" s="376"/>
      <c r="SMM21" s="377"/>
      <c r="SMN21" s="374"/>
      <c r="SMO21" s="375"/>
      <c r="SMP21" s="376"/>
      <c r="SMQ21" s="377"/>
      <c r="SMR21" s="374"/>
      <c r="SMS21" s="375"/>
      <c r="SMT21" s="376"/>
      <c r="SMU21" s="377"/>
      <c r="SMV21" s="374"/>
      <c r="SMW21" s="375"/>
      <c r="SMX21" s="376"/>
      <c r="SMY21" s="377"/>
      <c r="SMZ21" s="374"/>
      <c r="SNA21" s="375"/>
      <c r="SNB21" s="376"/>
      <c r="SNC21" s="377"/>
      <c r="SND21" s="374"/>
      <c r="SNE21" s="375"/>
      <c r="SNF21" s="376"/>
      <c r="SNG21" s="377"/>
      <c r="SNH21" s="374"/>
      <c r="SNI21" s="375"/>
      <c r="SNJ21" s="376"/>
      <c r="SNK21" s="377"/>
      <c r="SNL21" s="374"/>
      <c r="SNM21" s="375"/>
      <c r="SNN21" s="376"/>
      <c r="SNO21" s="377"/>
      <c r="SNP21" s="374"/>
      <c r="SNQ21" s="375"/>
      <c r="SNR21" s="376"/>
      <c r="SNS21" s="377"/>
      <c r="SNT21" s="374"/>
      <c r="SNU21" s="375"/>
      <c r="SNV21" s="376"/>
      <c r="SNW21" s="377"/>
      <c r="SNX21" s="374"/>
      <c r="SNY21" s="375"/>
      <c r="SNZ21" s="376"/>
      <c r="SOA21" s="377"/>
      <c r="SOB21" s="374"/>
      <c r="SOC21" s="375"/>
      <c r="SOD21" s="376"/>
      <c r="SOE21" s="377"/>
      <c r="SOF21" s="374"/>
      <c r="SOG21" s="375"/>
      <c r="SOH21" s="376"/>
      <c r="SOI21" s="377"/>
      <c r="SOJ21" s="374"/>
      <c r="SOK21" s="375"/>
      <c r="SOL21" s="376"/>
      <c r="SOM21" s="377"/>
      <c r="SON21" s="374"/>
      <c r="SOO21" s="375"/>
      <c r="SOP21" s="376"/>
      <c r="SOQ21" s="377"/>
      <c r="SOR21" s="374"/>
      <c r="SOS21" s="375"/>
      <c r="SOT21" s="376"/>
      <c r="SOU21" s="377"/>
      <c r="SOV21" s="374"/>
      <c r="SOW21" s="375"/>
      <c r="SOX21" s="376"/>
      <c r="SOY21" s="377"/>
      <c r="SOZ21" s="374"/>
      <c r="SPA21" s="375"/>
      <c r="SPB21" s="376"/>
      <c r="SPC21" s="377"/>
      <c r="SPD21" s="374"/>
      <c r="SPE21" s="375"/>
      <c r="SPF21" s="376"/>
      <c r="SPG21" s="377"/>
      <c r="SPH21" s="374"/>
      <c r="SPI21" s="375"/>
      <c r="SPJ21" s="376"/>
      <c r="SPK21" s="377"/>
      <c r="SPL21" s="374"/>
      <c r="SPM21" s="375"/>
      <c r="SPN21" s="376"/>
      <c r="SPO21" s="377"/>
      <c r="SPP21" s="374"/>
      <c r="SPQ21" s="375"/>
      <c r="SPR21" s="376"/>
      <c r="SPS21" s="377"/>
      <c r="SPT21" s="374"/>
      <c r="SPU21" s="375"/>
      <c r="SPV21" s="376"/>
      <c r="SPW21" s="377"/>
      <c r="SPX21" s="374"/>
      <c r="SPY21" s="375"/>
      <c r="SPZ21" s="376"/>
      <c r="SQA21" s="377"/>
      <c r="SQB21" s="374"/>
      <c r="SQC21" s="375"/>
      <c r="SQD21" s="376"/>
      <c r="SQE21" s="377"/>
      <c r="SQF21" s="374"/>
      <c r="SQG21" s="375"/>
      <c r="SQH21" s="376"/>
      <c r="SQI21" s="377"/>
      <c r="SQJ21" s="374"/>
      <c r="SQK21" s="375"/>
      <c r="SQL21" s="376"/>
      <c r="SQM21" s="377"/>
      <c r="SQN21" s="374"/>
      <c r="SQO21" s="375"/>
      <c r="SQP21" s="376"/>
      <c r="SQQ21" s="377"/>
      <c r="SQR21" s="374"/>
      <c r="SQS21" s="375"/>
      <c r="SQT21" s="376"/>
      <c r="SQU21" s="377"/>
      <c r="SQV21" s="374"/>
      <c r="SQW21" s="375"/>
      <c r="SQX21" s="376"/>
      <c r="SQY21" s="377"/>
      <c r="SQZ21" s="374"/>
      <c r="SRA21" s="375"/>
      <c r="SRB21" s="376"/>
      <c r="SRC21" s="377"/>
      <c r="SRD21" s="374"/>
      <c r="SRE21" s="375"/>
      <c r="SRF21" s="376"/>
      <c r="SRG21" s="377"/>
      <c r="SRH21" s="374"/>
      <c r="SRI21" s="375"/>
      <c r="SRJ21" s="376"/>
      <c r="SRK21" s="377"/>
      <c r="SRL21" s="374"/>
      <c r="SRM21" s="375"/>
      <c r="SRN21" s="376"/>
      <c r="SRO21" s="377"/>
      <c r="SRP21" s="374"/>
      <c r="SRQ21" s="375"/>
      <c r="SRR21" s="376"/>
      <c r="SRS21" s="377"/>
      <c r="SRT21" s="374"/>
      <c r="SRU21" s="375"/>
      <c r="SRV21" s="376"/>
      <c r="SRW21" s="377"/>
      <c r="SRX21" s="374"/>
      <c r="SRY21" s="375"/>
      <c r="SRZ21" s="376"/>
      <c r="SSA21" s="377"/>
      <c r="SSB21" s="374"/>
      <c r="SSC21" s="375"/>
      <c r="SSD21" s="376"/>
      <c r="SSE21" s="377"/>
      <c r="SSF21" s="374"/>
      <c r="SSG21" s="375"/>
      <c r="SSH21" s="376"/>
      <c r="SSI21" s="377"/>
      <c r="SSJ21" s="374"/>
      <c r="SSK21" s="375"/>
      <c r="SSL21" s="376"/>
      <c r="SSM21" s="377"/>
      <c r="SSN21" s="374"/>
      <c r="SSO21" s="375"/>
      <c r="SSP21" s="376"/>
      <c r="SSQ21" s="377"/>
      <c r="SSR21" s="374"/>
      <c r="SSS21" s="375"/>
      <c r="SST21" s="376"/>
      <c r="SSU21" s="377"/>
      <c r="SSV21" s="374"/>
      <c r="SSW21" s="375"/>
      <c r="SSX21" s="376"/>
      <c r="SSY21" s="377"/>
      <c r="SSZ21" s="374"/>
      <c r="STA21" s="375"/>
      <c r="STB21" s="376"/>
      <c r="STC21" s="377"/>
      <c r="STD21" s="374"/>
      <c r="STE21" s="375"/>
      <c r="STF21" s="376"/>
      <c r="STG21" s="377"/>
      <c r="STH21" s="374"/>
      <c r="STI21" s="375"/>
      <c r="STJ21" s="376"/>
      <c r="STK21" s="377"/>
      <c r="STL21" s="374"/>
      <c r="STM21" s="375"/>
      <c r="STN21" s="376"/>
      <c r="STO21" s="377"/>
      <c r="STP21" s="374"/>
      <c r="STQ21" s="375"/>
      <c r="STR21" s="376"/>
      <c r="STS21" s="377"/>
      <c r="STT21" s="374"/>
      <c r="STU21" s="375"/>
      <c r="STV21" s="376"/>
      <c r="STW21" s="377"/>
      <c r="STX21" s="374"/>
      <c r="STY21" s="375"/>
      <c r="STZ21" s="376"/>
      <c r="SUA21" s="377"/>
      <c r="SUB21" s="374"/>
      <c r="SUC21" s="375"/>
      <c r="SUD21" s="376"/>
      <c r="SUE21" s="377"/>
      <c r="SUF21" s="374"/>
      <c r="SUG21" s="375"/>
      <c r="SUH21" s="376"/>
      <c r="SUI21" s="377"/>
      <c r="SUJ21" s="374"/>
      <c r="SUK21" s="375"/>
      <c r="SUL21" s="376"/>
      <c r="SUM21" s="377"/>
      <c r="SUN21" s="374"/>
      <c r="SUO21" s="375"/>
      <c r="SUP21" s="376"/>
      <c r="SUQ21" s="377"/>
      <c r="SUR21" s="374"/>
      <c r="SUS21" s="375"/>
      <c r="SUT21" s="376"/>
      <c r="SUU21" s="377"/>
      <c r="SUV21" s="374"/>
      <c r="SUW21" s="375"/>
      <c r="SUX21" s="376"/>
      <c r="SUY21" s="377"/>
      <c r="SUZ21" s="374"/>
      <c r="SVA21" s="375"/>
      <c r="SVB21" s="376"/>
      <c r="SVC21" s="377"/>
      <c r="SVD21" s="374"/>
      <c r="SVE21" s="375"/>
      <c r="SVF21" s="376"/>
      <c r="SVG21" s="377"/>
      <c r="SVH21" s="374"/>
      <c r="SVI21" s="375"/>
      <c r="SVJ21" s="376"/>
      <c r="SVK21" s="377"/>
      <c r="SVL21" s="374"/>
      <c r="SVM21" s="375"/>
      <c r="SVN21" s="376"/>
      <c r="SVO21" s="377"/>
      <c r="SVP21" s="374"/>
      <c r="SVQ21" s="375"/>
      <c r="SVR21" s="376"/>
      <c r="SVS21" s="377"/>
      <c r="SVT21" s="374"/>
      <c r="SVU21" s="375"/>
      <c r="SVV21" s="376"/>
      <c r="SVW21" s="377"/>
      <c r="SVX21" s="374"/>
      <c r="SVY21" s="375"/>
      <c r="SVZ21" s="376"/>
      <c r="SWA21" s="377"/>
      <c r="SWB21" s="374"/>
      <c r="SWC21" s="375"/>
      <c r="SWD21" s="376"/>
      <c r="SWE21" s="377"/>
      <c r="SWF21" s="374"/>
      <c r="SWG21" s="375"/>
      <c r="SWH21" s="376"/>
      <c r="SWI21" s="377"/>
      <c r="SWJ21" s="374"/>
      <c r="SWK21" s="375"/>
      <c r="SWL21" s="376"/>
      <c r="SWM21" s="377"/>
      <c r="SWN21" s="374"/>
      <c r="SWO21" s="375"/>
      <c r="SWP21" s="376"/>
      <c r="SWQ21" s="377"/>
      <c r="SWR21" s="374"/>
      <c r="SWS21" s="375"/>
      <c r="SWT21" s="376"/>
      <c r="SWU21" s="377"/>
      <c r="SWV21" s="374"/>
      <c r="SWW21" s="375"/>
      <c r="SWX21" s="376"/>
      <c r="SWY21" s="377"/>
      <c r="SWZ21" s="374"/>
      <c r="SXA21" s="375"/>
      <c r="SXB21" s="376"/>
      <c r="SXC21" s="377"/>
      <c r="SXD21" s="374"/>
      <c r="SXE21" s="375"/>
      <c r="SXF21" s="376"/>
      <c r="SXG21" s="377"/>
      <c r="SXH21" s="374"/>
      <c r="SXI21" s="375"/>
      <c r="SXJ21" s="376"/>
      <c r="SXK21" s="377"/>
      <c r="SXL21" s="374"/>
      <c r="SXM21" s="375"/>
      <c r="SXN21" s="376"/>
      <c r="SXO21" s="377"/>
      <c r="SXP21" s="374"/>
      <c r="SXQ21" s="375"/>
      <c r="SXR21" s="376"/>
      <c r="SXS21" s="377"/>
      <c r="SXT21" s="374"/>
      <c r="SXU21" s="375"/>
      <c r="SXV21" s="376"/>
      <c r="SXW21" s="377"/>
      <c r="SXX21" s="374"/>
      <c r="SXY21" s="375"/>
      <c r="SXZ21" s="376"/>
      <c r="SYA21" s="377"/>
      <c r="SYB21" s="374"/>
      <c r="SYC21" s="375"/>
      <c r="SYD21" s="376"/>
      <c r="SYE21" s="377"/>
      <c r="SYF21" s="374"/>
      <c r="SYG21" s="375"/>
      <c r="SYH21" s="376"/>
      <c r="SYI21" s="377"/>
      <c r="SYJ21" s="374"/>
      <c r="SYK21" s="375"/>
      <c r="SYL21" s="376"/>
      <c r="SYM21" s="377"/>
      <c r="SYN21" s="374"/>
      <c r="SYO21" s="375"/>
      <c r="SYP21" s="376"/>
      <c r="SYQ21" s="377"/>
      <c r="SYR21" s="374"/>
      <c r="SYS21" s="375"/>
      <c r="SYT21" s="376"/>
      <c r="SYU21" s="377"/>
      <c r="SYV21" s="374"/>
      <c r="SYW21" s="375"/>
      <c r="SYX21" s="376"/>
      <c r="SYY21" s="377"/>
      <c r="SYZ21" s="374"/>
      <c r="SZA21" s="375"/>
      <c r="SZB21" s="376"/>
      <c r="SZC21" s="377"/>
      <c r="SZD21" s="374"/>
      <c r="SZE21" s="375"/>
      <c r="SZF21" s="376"/>
      <c r="SZG21" s="377"/>
      <c r="SZH21" s="374"/>
      <c r="SZI21" s="375"/>
      <c r="SZJ21" s="376"/>
      <c r="SZK21" s="377"/>
      <c r="SZL21" s="374"/>
      <c r="SZM21" s="375"/>
      <c r="SZN21" s="376"/>
      <c r="SZO21" s="377"/>
      <c r="SZP21" s="374"/>
      <c r="SZQ21" s="375"/>
      <c r="SZR21" s="376"/>
      <c r="SZS21" s="377"/>
      <c r="SZT21" s="374"/>
      <c r="SZU21" s="375"/>
      <c r="SZV21" s="376"/>
      <c r="SZW21" s="377"/>
      <c r="SZX21" s="374"/>
      <c r="SZY21" s="375"/>
      <c r="SZZ21" s="376"/>
      <c r="TAA21" s="377"/>
      <c r="TAB21" s="374"/>
      <c r="TAC21" s="375"/>
      <c r="TAD21" s="376"/>
      <c r="TAE21" s="377"/>
      <c r="TAF21" s="374"/>
      <c r="TAG21" s="375"/>
      <c r="TAH21" s="376"/>
      <c r="TAI21" s="377"/>
      <c r="TAJ21" s="374"/>
      <c r="TAK21" s="375"/>
      <c r="TAL21" s="376"/>
      <c r="TAM21" s="377"/>
      <c r="TAN21" s="374"/>
      <c r="TAO21" s="375"/>
      <c r="TAP21" s="376"/>
      <c r="TAQ21" s="377"/>
      <c r="TAR21" s="374"/>
      <c r="TAS21" s="375"/>
      <c r="TAT21" s="376"/>
      <c r="TAU21" s="377"/>
      <c r="TAV21" s="374"/>
      <c r="TAW21" s="375"/>
      <c r="TAX21" s="376"/>
      <c r="TAY21" s="377"/>
      <c r="TAZ21" s="374"/>
      <c r="TBA21" s="375"/>
      <c r="TBB21" s="376"/>
      <c r="TBC21" s="377"/>
      <c r="TBD21" s="374"/>
      <c r="TBE21" s="375"/>
      <c r="TBF21" s="376"/>
      <c r="TBG21" s="377"/>
      <c r="TBH21" s="374"/>
      <c r="TBI21" s="375"/>
      <c r="TBJ21" s="376"/>
      <c r="TBK21" s="377"/>
      <c r="TBL21" s="374"/>
      <c r="TBM21" s="375"/>
      <c r="TBN21" s="376"/>
      <c r="TBO21" s="377"/>
      <c r="TBP21" s="374"/>
      <c r="TBQ21" s="375"/>
      <c r="TBR21" s="376"/>
      <c r="TBS21" s="377"/>
      <c r="TBT21" s="374"/>
      <c r="TBU21" s="375"/>
      <c r="TBV21" s="376"/>
      <c r="TBW21" s="377"/>
      <c r="TBX21" s="374"/>
      <c r="TBY21" s="375"/>
      <c r="TBZ21" s="376"/>
      <c r="TCA21" s="377"/>
      <c r="TCB21" s="374"/>
      <c r="TCC21" s="375"/>
      <c r="TCD21" s="376"/>
      <c r="TCE21" s="377"/>
      <c r="TCF21" s="374"/>
      <c r="TCG21" s="375"/>
      <c r="TCH21" s="376"/>
      <c r="TCI21" s="377"/>
      <c r="TCJ21" s="374"/>
      <c r="TCK21" s="375"/>
      <c r="TCL21" s="376"/>
      <c r="TCM21" s="377"/>
      <c r="TCN21" s="374"/>
      <c r="TCO21" s="375"/>
      <c r="TCP21" s="376"/>
      <c r="TCQ21" s="377"/>
      <c r="TCR21" s="374"/>
      <c r="TCS21" s="375"/>
      <c r="TCT21" s="376"/>
      <c r="TCU21" s="377"/>
      <c r="TCV21" s="374"/>
      <c r="TCW21" s="375"/>
      <c r="TCX21" s="376"/>
      <c r="TCY21" s="377"/>
      <c r="TCZ21" s="374"/>
      <c r="TDA21" s="375"/>
      <c r="TDB21" s="376"/>
      <c r="TDC21" s="377"/>
      <c r="TDD21" s="374"/>
      <c r="TDE21" s="375"/>
      <c r="TDF21" s="376"/>
      <c r="TDG21" s="377"/>
      <c r="TDH21" s="374"/>
      <c r="TDI21" s="375"/>
      <c r="TDJ21" s="376"/>
      <c r="TDK21" s="377"/>
      <c r="TDL21" s="374"/>
      <c r="TDM21" s="375"/>
      <c r="TDN21" s="376"/>
      <c r="TDO21" s="377"/>
      <c r="TDP21" s="374"/>
      <c r="TDQ21" s="375"/>
      <c r="TDR21" s="376"/>
      <c r="TDS21" s="377"/>
      <c r="TDT21" s="374"/>
      <c r="TDU21" s="375"/>
      <c r="TDV21" s="376"/>
      <c r="TDW21" s="377"/>
      <c r="TDX21" s="374"/>
      <c r="TDY21" s="375"/>
      <c r="TDZ21" s="376"/>
      <c r="TEA21" s="377"/>
      <c r="TEB21" s="374"/>
      <c r="TEC21" s="375"/>
      <c r="TED21" s="376"/>
      <c r="TEE21" s="377"/>
      <c r="TEF21" s="374"/>
      <c r="TEG21" s="375"/>
      <c r="TEH21" s="376"/>
      <c r="TEI21" s="377"/>
      <c r="TEJ21" s="374"/>
      <c r="TEK21" s="375"/>
      <c r="TEL21" s="376"/>
      <c r="TEM21" s="377"/>
      <c r="TEN21" s="374"/>
      <c r="TEO21" s="375"/>
      <c r="TEP21" s="376"/>
      <c r="TEQ21" s="377"/>
      <c r="TER21" s="374"/>
      <c r="TES21" s="375"/>
      <c r="TET21" s="376"/>
      <c r="TEU21" s="377"/>
      <c r="TEV21" s="374"/>
      <c r="TEW21" s="375"/>
      <c r="TEX21" s="376"/>
      <c r="TEY21" s="377"/>
      <c r="TEZ21" s="374"/>
      <c r="TFA21" s="375"/>
      <c r="TFB21" s="376"/>
      <c r="TFC21" s="377"/>
      <c r="TFD21" s="374"/>
      <c r="TFE21" s="375"/>
      <c r="TFF21" s="376"/>
      <c r="TFG21" s="377"/>
      <c r="TFH21" s="374"/>
      <c r="TFI21" s="375"/>
      <c r="TFJ21" s="376"/>
      <c r="TFK21" s="377"/>
      <c r="TFL21" s="374"/>
      <c r="TFM21" s="375"/>
      <c r="TFN21" s="376"/>
      <c r="TFO21" s="377"/>
      <c r="TFP21" s="374"/>
      <c r="TFQ21" s="375"/>
      <c r="TFR21" s="376"/>
      <c r="TFS21" s="377"/>
      <c r="TFT21" s="374"/>
      <c r="TFU21" s="375"/>
      <c r="TFV21" s="376"/>
      <c r="TFW21" s="377"/>
      <c r="TFX21" s="374"/>
      <c r="TFY21" s="375"/>
      <c r="TFZ21" s="376"/>
      <c r="TGA21" s="377"/>
      <c r="TGB21" s="374"/>
      <c r="TGC21" s="375"/>
      <c r="TGD21" s="376"/>
      <c r="TGE21" s="377"/>
      <c r="TGF21" s="374"/>
      <c r="TGG21" s="375"/>
      <c r="TGH21" s="376"/>
      <c r="TGI21" s="377"/>
      <c r="TGJ21" s="374"/>
      <c r="TGK21" s="375"/>
      <c r="TGL21" s="376"/>
      <c r="TGM21" s="377"/>
      <c r="TGN21" s="374"/>
      <c r="TGO21" s="375"/>
      <c r="TGP21" s="376"/>
      <c r="TGQ21" s="377"/>
      <c r="TGR21" s="374"/>
      <c r="TGS21" s="375"/>
      <c r="TGT21" s="376"/>
      <c r="TGU21" s="377"/>
      <c r="TGV21" s="374"/>
      <c r="TGW21" s="375"/>
      <c r="TGX21" s="376"/>
      <c r="TGY21" s="377"/>
      <c r="TGZ21" s="374"/>
      <c r="THA21" s="375"/>
      <c r="THB21" s="376"/>
      <c r="THC21" s="377"/>
      <c r="THD21" s="374"/>
      <c r="THE21" s="375"/>
      <c r="THF21" s="376"/>
      <c r="THG21" s="377"/>
      <c r="THH21" s="374"/>
      <c r="THI21" s="375"/>
      <c r="THJ21" s="376"/>
      <c r="THK21" s="377"/>
      <c r="THL21" s="374"/>
      <c r="THM21" s="375"/>
      <c r="THN21" s="376"/>
      <c r="THO21" s="377"/>
      <c r="THP21" s="374"/>
      <c r="THQ21" s="375"/>
      <c r="THR21" s="376"/>
      <c r="THS21" s="377"/>
      <c r="THT21" s="374"/>
      <c r="THU21" s="375"/>
      <c r="THV21" s="376"/>
      <c r="THW21" s="377"/>
      <c r="THX21" s="374"/>
      <c r="THY21" s="375"/>
      <c r="THZ21" s="376"/>
      <c r="TIA21" s="377"/>
      <c r="TIB21" s="374"/>
      <c r="TIC21" s="375"/>
      <c r="TID21" s="376"/>
      <c r="TIE21" s="377"/>
      <c r="TIF21" s="374"/>
      <c r="TIG21" s="375"/>
      <c r="TIH21" s="376"/>
      <c r="TII21" s="377"/>
      <c r="TIJ21" s="374"/>
      <c r="TIK21" s="375"/>
      <c r="TIL21" s="376"/>
      <c r="TIM21" s="377"/>
      <c r="TIN21" s="374"/>
      <c r="TIO21" s="375"/>
      <c r="TIP21" s="376"/>
      <c r="TIQ21" s="377"/>
      <c r="TIR21" s="374"/>
      <c r="TIS21" s="375"/>
      <c r="TIT21" s="376"/>
      <c r="TIU21" s="377"/>
      <c r="TIV21" s="374"/>
      <c r="TIW21" s="375"/>
      <c r="TIX21" s="376"/>
      <c r="TIY21" s="377"/>
      <c r="TIZ21" s="374"/>
      <c r="TJA21" s="375"/>
      <c r="TJB21" s="376"/>
      <c r="TJC21" s="377"/>
      <c r="TJD21" s="374"/>
      <c r="TJE21" s="375"/>
      <c r="TJF21" s="376"/>
      <c r="TJG21" s="377"/>
      <c r="TJH21" s="374"/>
      <c r="TJI21" s="375"/>
      <c r="TJJ21" s="376"/>
      <c r="TJK21" s="377"/>
      <c r="TJL21" s="374"/>
      <c r="TJM21" s="375"/>
      <c r="TJN21" s="376"/>
      <c r="TJO21" s="377"/>
      <c r="TJP21" s="374"/>
      <c r="TJQ21" s="375"/>
      <c r="TJR21" s="376"/>
      <c r="TJS21" s="377"/>
      <c r="TJT21" s="374"/>
      <c r="TJU21" s="375"/>
      <c r="TJV21" s="376"/>
      <c r="TJW21" s="377"/>
      <c r="TJX21" s="374"/>
      <c r="TJY21" s="375"/>
      <c r="TJZ21" s="376"/>
      <c r="TKA21" s="377"/>
      <c r="TKB21" s="374"/>
      <c r="TKC21" s="375"/>
      <c r="TKD21" s="376"/>
      <c r="TKE21" s="377"/>
      <c r="TKF21" s="374"/>
      <c r="TKG21" s="375"/>
      <c r="TKH21" s="376"/>
      <c r="TKI21" s="377"/>
      <c r="TKJ21" s="374"/>
      <c r="TKK21" s="375"/>
      <c r="TKL21" s="376"/>
      <c r="TKM21" s="377"/>
      <c r="TKN21" s="374"/>
      <c r="TKO21" s="375"/>
      <c r="TKP21" s="376"/>
      <c r="TKQ21" s="377"/>
      <c r="TKR21" s="374"/>
      <c r="TKS21" s="375"/>
      <c r="TKT21" s="376"/>
      <c r="TKU21" s="377"/>
      <c r="TKV21" s="374"/>
      <c r="TKW21" s="375"/>
      <c r="TKX21" s="376"/>
      <c r="TKY21" s="377"/>
      <c r="TKZ21" s="374"/>
      <c r="TLA21" s="375"/>
      <c r="TLB21" s="376"/>
      <c r="TLC21" s="377"/>
      <c r="TLD21" s="374"/>
      <c r="TLE21" s="375"/>
      <c r="TLF21" s="376"/>
      <c r="TLG21" s="377"/>
      <c r="TLH21" s="374"/>
      <c r="TLI21" s="375"/>
      <c r="TLJ21" s="376"/>
      <c r="TLK21" s="377"/>
      <c r="TLL21" s="374"/>
      <c r="TLM21" s="375"/>
      <c r="TLN21" s="376"/>
      <c r="TLO21" s="377"/>
      <c r="TLP21" s="374"/>
      <c r="TLQ21" s="375"/>
      <c r="TLR21" s="376"/>
      <c r="TLS21" s="377"/>
      <c r="TLT21" s="374"/>
      <c r="TLU21" s="375"/>
      <c r="TLV21" s="376"/>
      <c r="TLW21" s="377"/>
      <c r="TLX21" s="374"/>
      <c r="TLY21" s="375"/>
      <c r="TLZ21" s="376"/>
      <c r="TMA21" s="377"/>
      <c r="TMB21" s="374"/>
      <c r="TMC21" s="375"/>
      <c r="TMD21" s="376"/>
      <c r="TME21" s="377"/>
      <c r="TMF21" s="374"/>
      <c r="TMG21" s="375"/>
      <c r="TMH21" s="376"/>
      <c r="TMI21" s="377"/>
      <c r="TMJ21" s="374"/>
      <c r="TMK21" s="375"/>
      <c r="TML21" s="376"/>
      <c r="TMM21" s="377"/>
      <c r="TMN21" s="374"/>
      <c r="TMO21" s="375"/>
      <c r="TMP21" s="376"/>
      <c r="TMQ21" s="377"/>
      <c r="TMR21" s="374"/>
      <c r="TMS21" s="375"/>
      <c r="TMT21" s="376"/>
      <c r="TMU21" s="377"/>
      <c r="TMV21" s="374"/>
      <c r="TMW21" s="375"/>
      <c r="TMX21" s="376"/>
      <c r="TMY21" s="377"/>
      <c r="TMZ21" s="374"/>
      <c r="TNA21" s="375"/>
      <c r="TNB21" s="376"/>
      <c r="TNC21" s="377"/>
      <c r="TND21" s="374"/>
      <c r="TNE21" s="375"/>
      <c r="TNF21" s="376"/>
      <c r="TNG21" s="377"/>
      <c r="TNH21" s="374"/>
      <c r="TNI21" s="375"/>
      <c r="TNJ21" s="376"/>
      <c r="TNK21" s="377"/>
      <c r="TNL21" s="374"/>
      <c r="TNM21" s="375"/>
      <c r="TNN21" s="376"/>
      <c r="TNO21" s="377"/>
      <c r="TNP21" s="374"/>
      <c r="TNQ21" s="375"/>
      <c r="TNR21" s="376"/>
      <c r="TNS21" s="377"/>
      <c r="TNT21" s="374"/>
      <c r="TNU21" s="375"/>
      <c r="TNV21" s="376"/>
      <c r="TNW21" s="377"/>
      <c r="TNX21" s="374"/>
      <c r="TNY21" s="375"/>
      <c r="TNZ21" s="376"/>
      <c r="TOA21" s="377"/>
      <c r="TOB21" s="374"/>
      <c r="TOC21" s="375"/>
      <c r="TOD21" s="376"/>
      <c r="TOE21" s="377"/>
      <c r="TOF21" s="374"/>
      <c r="TOG21" s="375"/>
      <c r="TOH21" s="376"/>
      <c r="TOI21" s="377"/>
      <c r="TOJ21" s="374"/>
      <c r="TOK21" s="375"/>
      <c r="TOL21" s="376"/>
      <c r="TOM21" s="377"/>
      <c r="TON21" s="374"/>
      <c r="TOO21" s="375"/>
      <c r="TOP21" s="376"/>
      <c r="TOQ21" s="377"/>
      <c r="TOR21" s="374"/>
      <c r="TOS21" s="375"/>
      <c r="TOT21" s="376"/>
      <c r="TOU21" s="377"/>
      <c r="TOV21" s="374"/>
      <c r="TOW21" s="375"/>
      <c r="TOX21" s="376"/>
      <c r="TOY21" s="377"/>
      <c r="TOZ21" s="374"/>
      <c r="TPA21" s="375"/>
      <c r="TPB21" s="376"/>
      <c r="TPC21" s="377"/>
      <c r="TPD21" s="374"/>
      <c r="TPE21" s="375"/>
      <c r="TPF21" s="376"/>
      <c r="TPG21" s="377"/>
      <c r="TPH21" s="374"/>
      <c r="TPI21" s="375"/>
      <c r="TPJ21" s="376"/>
      <c r="TPK21" s="377"/>
      <c r="TPL21" s="374"/>
      <c r="TPM21" s="375"/>
      <c r="TPN21" s="376"/>
      <c r="TPO21" s="377"/>
      <c r="TPP21" s="374"/>
      <c r="TPQ21" s="375"/>
      <c r="TPR21" s="376"/>
      <c r="TPS21" s="377"/>
      <c r="TPT21" s="374"/>
      <c r="TPU21" s="375"/>
      <c r="TPV21" s="376"/>
      <c r="TPW21" s="377"/>
      <c r="TPX21" s="374"/>
      <c r="TPY21" s="375"/>
      <c r="TPZ21" s="376"/>
      <c r="TQA21" s="377"/>
      <c r="TQB21" s="374"/>
      <c r="TQC21" s="375"/>
      <c r="TQD21" s="376"/>
      <c r="TQE21" s="377"/>
      <c r="TQF21" s="374"/>
      <c r="TQG21" s="375"/>
      <c r="TQH21" s="376"/>
      <c r="TQI21" s="377"/>
      <c r="TQJ21" s="374"/>
      <c r="TQK21" s="375"/>
      <c r="TQL21" s="376"/>
      <c r="TQM21" s="377"/>
      <c r="TQN21" s="374"/>
      <c r="TQO21" s="375"/>
      <c r="TQP21" s="376"/>
      <c r="TQQ21" s="377"/>
      <c r="TQR21" s="374"/>
      <c r="TQS21" s="375"/>
      <c r="TQT21" s="376"/>
      <c r="TQU21" s="377"/>
      <c r="TQV21" s="374"/>
      <c r="TQW21" s="375"/>
      <c r="TQX21" s="376"/>
      <c r="TQY21" s="377"/>
      <c r="TQZ21" s="374"/>
      <c r="TRA21" s="375"/>
      <c r="TRB21" s="376"/>
      <c r="TRC21" s="377"/>
      <c r="TRD21" s="374"/>
      <c r="TRE21" s="375"/>
      <c r="TRF21" s="376"/>
      <c r="TRG21" s="377"/>
      <c r="TRH21" s="374"/>
      <c r="TRI21" s="375"/>
      <c r="TRJ21" s="376"/>
      <c r="TRK21" s="377"/>
      <c r="TRL21" s="374"/>
      <c r="TRM21" s="375"/>
      <c r="TRN21" s="376"/>
      <c r="TRO21" s="377"/>
      <c r="TRP21" s="374"/>
      <c r="TRQ21" s="375"/>
      <c r="TRR21" s="376"/>
      <c r="TRS21" s="377"/>
      <c r="TRT21" s="374"/>
      <c r="TRU21" s="375"/>
      <c r="TRV21" s="376"/>
      <c r="TRW21" s="377"/>
      <c r="TRX21" s="374"/>
      <c r="TRY21" s="375"/>
      <c r="TRZ21" s="376"/>
      <c r="TSA21" s="377"/>
      <c r="TSB21" s="374"/>
      <c r="TSC21" s="375"/>
      <c r="TSD21" s="376"/>
      <c r="TSE21" s="377"/>
      <c r="TSF21" s="374"/>
      <c r="TSG21" s="375"/>
      <c r="TSH21" s="376"/>
      <c r="TSI21" s="377"/>
      <c r="TSJ21" s="374"/>
      <c r="TSK21" s="375"/>
      <c r="TSL21" s="376"/>
      <c r="TSM21" s="377"/>
      <c r="TSN21" s="374"/>
      <c r="TSO21" s="375"/>
      <c r="TSP21" s="376"/>
      <c r="TSQ21" s="377"/>
      <c r="TSR21" s="374"/>
      <c r="TSS21" s="375"/>
      <c r="TST21" s="376"/>
      <c r="TSU21" s="377"/>
      <c r="TSV21" s="374"/>
      <c r="TSW21" s="375"/>
      <c r="TSX21" s="376"/>
      <c r="TSY21" s="377"/>
      <c r="TSZ21" s="374"/>
      <c r="TTA21" s="375"/>
      <c r="TTB21" s="376"/>
      <c r="TTC21" s="377"/>
      <c r="TTD21" s="374"/>
      <c r="TTE21" s="375"/>
      <c r="TTF21" s="376"/>
      <c r="TTG21" s="377"/>
      <c r="TTH21" s="374"/>
      <c r="TTI21" s="375"/>
      <c r="TTJ21" s="376"/>
      <c r="TTK21" s="377"/>
      <c r="TTL21" s="374"/>
      <c r="TTM21" s="375"/>
      <c r="TTN21" s="376"/>
      <c r="TTO21" s="377"/>
      <c r="TTP21" s="374"/>
      <c r="TTQ21" s="375"/>
      <c r="TTR21" s="376"/>
      <c r="TTS21" s="377"/>
      <c r="TTT21" s="374"/>
      <c r="TTU21" s="375"/>
      <c r="TTV21" s="376"/>
      <c r="TTW21" s="377"/>
      <c r="TTX21" s="374"/>
      <c r="TTY21" s="375"/>
      <c r="TTZ21" s="376"/>
      <c r="TUA21" s="377"/>
      <c r="TUB21" s="374"/>
      <c r="TUC21" s="375"/>
      <c r="TUD21" s="376"/>
      <c r="TUE21" s="377"/>
      <c r="TUF21" s="374"/>
      <c r="TUG21" s="375"/>
      <c r="TUH21" s="376"/>
      <c r="TUI21" s="377"/>
      <c r="TUJ21" s="374"/>
      <c r="TUK21" s="375"/>
      <c r="TUL21" s="376"/>
      <c r="TUM21" s="377"/>
      <c r="TUN21" s="374"/>
      <c r="TUO21" s="375"/>
      <c r="TUP21" s="376"/>
      <c r="TUQ21" s="377"/>
      <c r="TUR21" s="374"/>
      <c r="TUS21" s="375"/>
      <c r="TUT21" s="376"/>
      <c r="TUU21" s="377"/>
      <c r="TUV21" s="374"/>
      <c r="TUW21" s="375"/>
      <c r="TUX21" s="376"/>
      <c r="TUY21" s="377"/>
      <c r="TUZ21" s="374"/>
      <c r="TVA21" s="375"/>
      <c r="TVB21" s="376"/>
      <c r="TVC21" s="377"/>
      <c r="TVD21" s="374"/>
      <c r="TVE21" s="375"/>
      <c r="TVF21" s="376"/>
      <c r="TVG21" s="377"/>
      <c r="TVH21" s="374"/>
      <c r="TVI21" s="375"/>
      <c r="TVJ21" s="376"/>
      <c r="TVK21" s="377"/>
      <c r="TVL21" s="374"/>
      <c r="TVM21" s="375"/>
      <c r="TVN21" s="376"/>
      <c r="TVO21" s="377"/>
      <c r="TVP21" s="374"/>
      <c r="TVQ21" s="375"/>
      <c r="TVR21" s="376"/>
      <c r="TVS21" s="377"/>
      <c r="TVT21" s="374"/>
      <c r="TVU21" s="375"/>
      <c r="TVV21" s="376"/>
      <c r="TVW21" s="377"/>
      <c r="TVX21" s="374"/>
      <c r="TVY21" s="375"/>
      <c r="TVZ21" s="376"/>
      <c r="TWA21" s="377"/>
      <c r="TWB21" s="374"/>
      <c r="TWC21" s="375"/>
      <c r="TWD21" s="376"/>
      <c r="TWE21" s="377"/>
      <c r="TWF21" s="374"/>
      <c r="TWG21" s="375"/>
      <c r="TWH21" s="376"/>
      <c r="TWI21" s="377"/>
      <c r="TWJ21" s="374"/>
      <c r="TWK21" s="375"/>
      <c r="TWL21" s="376"/>
      <c r="TWM21" s="377"/>
      <c r="TWN21" s="374"/>
      <c r="TWO21" s="375"/>
      <c r="TWP21" s="376"/>
      <c r="TWQ21" s="377"/>
      <c r="TWR21" s="374"/>
      <c r="TWS21" s="375"/>
      <c r="TWT21" s="376"/>
      <c r="TWU21" s="377"/>
      <c r="TWV21" s="374"/>
      <c r="TWW21" s="375"/>
      <c r="TWX21" s="376"/>
      <c r="TWY21" s="377"/>
      <c r="TWZ21" s="374"/>
      <c r="TXA21" s="375"/>
      <c r="TXB21" s="376"/>
      <c r="TXC21" s="377"/>
      <c r="TXD21" s="374"/>
      <c r="TXE21" s="375"/>
      <c r="TXF21" s="376"/>
      <c r="TXG21" s="377"/>
      <c r="TXH21" s="374"/>
      <c r="TXI21" s="375"/>
      <c r="TXJ21" s="376"/>
      <c r="TXK21" s="377"/>
      <c r="TXL21" s="374"/>
      <c r="TXM21" s="375"/>
      <c r="TXN21" s="376"/>
      <c r="TXO21" s="377"/>
      <c r="TXP21" s="374"/>
      <c r="TXQ21" s="375"/>
      <c r="TXR21" s="376"/>
      <c r="TXS21" s="377"/>
      <c r="TXT21" s="374"/>
      <c r="TXU21" s="375"/>
      <c r="TXV21" s="376"/>
      <c r="TXW21" s="377"/>
      <c r="TXX21" s="374"/>
      <c r="TXY21" s="375"/>
      <c r="TXZ21" s="376"/>
      <c r="TYA21" s="377"/>
      <c r="TYB21" s="374"/>
      <c r="TYC21" s="375"/>
      <c r="TYD21" s="376"/>
      <c r="TYE21" s="377"/>
      <c r="TYF21" s="374"/>
      <c r="TYG21" s="375"/>
      <c r="TYH21" s="376"/>
      <c r="TYI21" s="377"/>
      <c r="TYJ21" s="374"/>
      <c r="TYK21" s="375"/>
      <c r="TYL21" s="376"/>
      <c r="TYM21" s="377"/>
      <c r="TYN21" s="374"/>
      <c r="TYO21" s="375"/>
      <c r="TYP21" s="376"/>
      <c r="TYQ21" s="377"/>
      <c r="TYR21" s="374"/>
      <c r="TYS21" s="375"/>
      <c r="TYT21" s="376"/>
      <c r="TYU21" s="377"/>
      <c r="TYV21" s="374"/>
      <c r="TYW21" s="375"/>
      <c r="TYX21" s="376"/>
      <c r="TYY21" s="377"/>
      <c r="TYZ21" s="374"/>
      <c r="TZA21" s="375"/>
      <c r="TZB21" s="376"/>
      <c r="TZC21" s="377"/>
      <c r="TZD21" s="374"/>
      <c r="TZE21" s="375"/>
      <c r="TZF21" s="376"/>
      <c r="TZG21" s="377"/>
      <c r="TZH21" s="374"/>
      <c r="TZI21" s="375"/>
      <c r="TZJ21" s="376"/>
      <c r="TZK21" s="377"/>
      <c r="TZL21" s="374"/>
      <c r="TZM21" s="375"/>
      <c r="TZN21" s="376"/>
      <c r="TZO21" s="377"/>
      <c r="TZP21" s="374"/>
      <c r="TZQ21" s="375"/>
      <c r="TZR21" s="376"/>
      <c r="TZS21" s="377"/>
      <c r="TZT21" s="374"/>
      <c r="TZU21" s="375"/>
      <c r="TZV21" s="376"/>
      <c r="TZW21" s="377"/>
      <c r="TZX21" s="374"/>
      <c r="TZY21" s="375"/>
      <c r="TZZ21" s="376"/>
      <c r="UAA21" s="377"/>
      <c r="UAB21" s="374"/>
      <c r="UAC21" s="375"/>
      <c r="UAD21" s="376"/>
      <c r="UAE21" s="377"/>
      <c r="UAF21" s="374"/>
      <c r="UAG21" s="375"/>
      <c r="UAH21" s="376"/>
      <c r="UAI21" s="377"/>
      <c r="UAJ21" s="374"/>
      <c r="UAK21" s="375"/>
      <c r="UAL21" s="376"/>
      <c r="UAM21" s="377"/>
      <c r="UAN21" s="374"/>
      <c r="UAO21" s="375"/>
      <c r="UAP21" s="376"/>
      <c r="UAQ21" s="377"/>
      <c r="UAR21" s="374"/>
      <c r="UAS21" s="375"/>
      <c r="UAT21" s="376"/>
      <c r="UAU21" s="377"/>
      <c r="UAV21" s="374"/>
      <c r="UAW21" s="375"/>
      <c r="UAX21" s="376"/>
      <c r="UAY21" s="377"/>
      <c r="UAZ21" s="374"/>
      <c r="UBA21" s="375"/>
      <c r="UBB21" s="376"/>
      <c r="UBC21" s="377"/>
      <c r="UBD21" s="374"/>
      <c r="UBE21" s="375"/>
      <c r="UBF21" s="376"/>
      <c r="UBG21" s="377"/>
      <c r="UBH21" s="374"/>
      <c r="UBI21" s="375"/>
      <c r="UBJ21" s="376"/>
      <c r="UBK21" s="377"/>
      <c r="UBL21" s="374"/>
      <c r="UBM21" s="375"/>
      <c r="UBN21" s="376"/>
      <c r="UBO21" s="377"/>
      <c r="UBP21" s="374"/>
      <c r="UBQ21" s="375"/>
      <c r="UBR21" s="376"/>
      <c r="UBS21" s="377"/>
      <c r="UBT21" s="374"/>
      <c r="UBU21" s="375"/>
      <c r="UBV21" s="376"/>
      <c r="UBW21" s="377"/>
      <c r="UBX21" s="374"/>
      <c r="UBY21" s="375"/>
      <c r="UBZ21" s="376"/>
      <c r="UCA21" s="377"/>
      <c r="UCB21" s="374"/>
      <c r="UCC21" s="375"/>
      <c r="UCD21" s="376"/>
      <c r="UCE21" s="377"/>
      <c r="UCF21" s="374"/>
      <c r="UCG21" s="375"/>
      <c r="UCH21" s="376"/>
      <c r="UCI21" s="377"/>
      <c r="UCJ21" s="374"/>
      <c r="UCK21" s="375"/>
      <c r="UCL21" s="376"/>
      <c r="UCM21" s="377"/>
      <c r="UCN21" s="374"/>
      <c r="UCO21" s="375"/>
      <c r="UCP21" s="376"/>
      <c r="UCQ21" s="377"/>
      <c r="UCR21" s="374"/>
      <c r="UCS21" s="375"/>
      <c r="UCT21" s="376"/>
      <c r="UCU21" s="377"/>
      <c r="UCV21" s="374"/>
      <c r="UCW21" s="375"/>
      <c r="UCX21" s="376"/>
      <c r="UCY21" s="377"/>
      <c r="UCZ21" s="374"/>
      <c r="UDA21" s="375"/>
      <c r="UDB21" s="376"/>
      <c r="UDC21" s="377"/>
      <c r="UDD21" s="374"/>
      <c r="UDE21" s="375"/>
      <c r="UDF21" s="376"/>
      <c r="UDG21" s="377"/>
      <c r="UDH21" s="374"/>
      <c r="UDI21" s="375"/>
      <c r="UDJ21" s="376"/>
      <c r="UDK21" s="377"/>
      <c r="UDL21" s="374"/>
      <c r="UDM21" s="375"/>
      <c r="UDN21" s="376"/>
      <c r="UDO21" s="377"/>
      <c r="UDP21" s="374"/>
      <c r="UDQ21" s="375"/>
      <c r="UDR21" s="376"/>
      <c r="UDS21" s="377"/>
      <c r="UDT21" s="374"/>
      <c r="UDU21" s="375"/>
      <c r="UDV21" s="376"/>
      <c r="UDW21" s="377"/>
      <c r="UDX21" s="374"/>
      <c r="UDY21" s="375"/>
      <c r="UDZ21" s="376"/>
      <c r="UEA21" s="377"/>
      <c r="UEB21" s="374"/>
      <c r="UEC21" s="375"/>
      <c r="UED21" s="376"/>
      <c r="UEE21" s="377"/>
      <c r="UEF21" s="374"/>
      <c r="UEG21" s="375"/>
      <c r="UEH21" s="376"/>
      <c r="UEI21" s="377"/>
      <c r="UEJ21" s="374"/>
      <c r="UEK21" s="375"/>
      <c r="UEL21" s="376"/>
      <c r="UEM21" s="377"/>
      <c r="UEN21" s="374"/>
      <c r="UEO21" s="375"/>
      <c r="UEP21" s="376"/>
      <c r="UEQ21" s="377"/>
      <c r="UER21" s="374"/>
      <c r="UES21" s="375"/>
      <c r="UET21" s="376"/>
      <c r="UEU21" s="377"/>
      <c r="UEV21" s="374"/>
      <c r="UEW21" s="375"/>
      <c r="UEX21" s="376"/>
      <c r="UEY21" s="377"/>
      <c r="UEZ21" s="374"/>
      <c r="UFA21" s="375"/>
      <c r="UFB21" s="376"/>
      <c r="UFC21" s="377"/>
      <c r="UFD21" s="374"/>
      <c r="UFE21" s="375"/>
      <c r="UFF21" s="376"/>
      <c r="UFG21" s="377"/>
      <c r="UFH21" s="374"/>
      <c r="UFI21" s="375"/>
      <c r="UFJ21" s="376"/>
      <c r="UFK21" s="377"/>
      <c r="UFL21" s="374"/>
      <c r="UFM21" s="375"/>
      <c r="UFN21" s="376"/>
      <c r="UFO21" s="377"/>
      <c r="UFP21" s="374"/>
      <c r="UFQ21" s="375"/>
      <c r="UFR21" s="376"/>
      <c r="UFS21" s="377"/>
      <c r="UFT21" s="374"/>
      <c r="UFU21" s="375"/>
      <c r="UFV21" s="376"/>
      <c r="UFW21" s="377"/>
      <c r="UFX21" s="374"/>
      <c r="UFY21" s="375"/>
      <c r="UFZ21" s="376"/>
      <c r="UGA21" s="377"/>
      <c r="UGB21" s="374"/>
      <c r="UGC21" s="375"/>
      <c r="UGD21" s="376"/>
      <c r="UGE21" s="377"/>
      <c r="UGF21" s="374"/>
      <c r="UGG21" s="375"/>
      <c r="UGH21" s="376"/>
      <c r="UGI21" s="377"/>
      <c r="UGJ21" s="374"/>
      <c r="UGK21" s="375"/>
      <c r="UGL21" s="376"/>
      <c r="UGM21" s="377"/>
      <c r="UGN21" s="374"/>
      <c r="UGO21" s="375"/>
      <c r="UGP21" s="376"/>
      <c r="UGQ21" s="377"/>
      <c r="UGR21" s="374"/>
      <c r="UGS21" s="375"/>
      <c r="UGT21" s="376"/>
      <c r="UGU21" s="377"/>
      <c r="UGV21" s="374"/>
      <c r="UGW21" s="375"/>
      <c r="UGX21" s="376"/>
      <c r="UGY21" s="377"/>
      <c r="UGZ21" s="374"/>
      <c r="UHA21" s="375"/>
      <c r="UHB21" s="376"/>
      <c r="UHC21" s="377"/>
      <c r="UHD21" s="374"/>
      <c r="UHE21" s="375"/>
      <c r="UHF21" s="376"/>
      <c r="UHG21" s="377"/>
      <c r="UHH21" s="374"/>
      <c r="UHI21" s="375"/>
      <c r="UHJ21" s="376"/>
      <c r="UHK21" s="377"/>
      <c r="UHL21" s="374"/>
      <c r="UHM21" s="375"/>
      <c r="UHN21" s="376"/>
      <c r="UHO21" s="377"/>
      <c r="UHP21" s="374"/>
      <c r="UHQ21" s="375"/>
      <c r="UHR21" s="376"/>
      <c r="UHS21" s="377"/>
      <c r="UHT21" s="374"/>
      <c r="UHU21" s="375"/>
      <c r="UHV21" s="376"/>
      <c r="UHW21" s="377"/>
      <c r="UHX21" s="374"/>
      <c r="UHY21" s="375"/>
      <c r="UHZ21" s="376"/>
      <c r="UIA21" s="377"/>
      <c r="UIB21" s="374"/>
      <c r="UIC21" s="375"/>
      <c r="UID21" s="376"/>
      <c r="UIE21" s="377"/>
      <c r="UIF21" s="374"/>
      <c r="UIG21" s="375"/>
      <c r="UIH21" s="376"/>
      <c r="UII21" s="377"/>
      <c r="UIJ21" s="374"/>
      <c r="UIK21" s="375"/>
      <c r="UIL21" s="376"/>
      <c r="UIM21" s="377"/>
      <c r="UIN21" s="374"/>
      <c r="UIO21" s="375"/>
      <c r="UIP21" s="376"/>
      <c r="UIQ21" s="377"/>
      <c r="UIR21" s="374"/>
      <c r="UIS21" s="375"/>
      <c r="UIT21" s="376"/>
      <c r="UIU21" s="377"/>
      <c r="UIV21" s="374"/>
      <c r="UIW21" s="375"/>
      <c r="UIX21" s="376"/>
      <c r="UIY21" s="377"/>
      <c r="UIZ21" s="374"/>
      <c r="UJA21" s="375"/>
      <c r="UJB21" s="376"/>
      <c r="UJC21" s="377"/>
      <c r="UJD21" s="374"/>
      <c r="UJE21" s="375"/>
      <c r="UJF21" s="376"/>
      <c r="UJG21" s="377"/>
      <c r="UJH21" s="374"/>
      <c r="UJI21" s="375"/>
      <c r="UJJ21" s="376"/>
      <c r="UJK21" s="377"/>
      <c r="UJL21" s="374"/>
      <c r="UJM21" s="375"/>
      <c r="UJN21" s="376"/>
      <c r="UJO21" s="377"/>
      <c r="UJP21" s="374"/>
      <c r="UJQ21" s="375"/>
      <c r="UJR21" s="376"/>
      <c r="UJS21" s="377"/>
      <c r="UJT21" s="374"/>
      <c r="UJU21" s="375"/>
      <c r="UJV21" s="376"/>
      <c r="UJW21" s="377"/>
      <c r="UJX21" s="374"/>
      <c r="UJY21" s="375"/>
      <c r="UJZ21" s="376"/>
      <c r="UKA21" s="377"/>
      <c r="UKB21" s="374"/>
      <c r="UKC21" s="375"/>
      <c r="UKD21" s="376"/>
      <c r="UKE21" s="377"/>
      <c r="UKF21" s="374"/>
      <c r="UKG21" s="375"/>
      <c r="UKH21" s="376"/>
      <c r="UKI21" s="377"/>
      <c r="UKJ21" s="374"/>
      <c r="UKK21" s="375"/>
      <c r="UKL21" s="376"/>
      <c r="UKM21" s="377"/>
      <c r="UKN21" s="374"/>
      <c r="UKO21" s="375"/>
      <c r="UKP21" s="376"/>
      <c r="UKQ21" s="377"/>
      <c r="UKR21" s="374"/>
      <c r="UKS21" s="375"/>
      <c r="UKT21" s="376"/>
      <c r="UKU21" s="377"/>
      <c r="UKV21" s="374"/>
      <c r="UKW21" s="375"/>
      <c r="UKX21" s="376"/>
      <c r="UKY21" s="377"/>
      <c r="UKZ21" s="374"/>
      <c r="ULA21" s="375"/>
      <c r="ULB21" s="376"/>
      <c r="ULC21" s="377"/>
      <c r="ULD21" s="374"/>
      <c r="ULE21" s="375"/>
      <c r="ULF21" s="376"/>
      <c r="ULG21" s="377"/>
      <c r="ULH21" s="374"/>
      <c r="ULI21" s="375"/>
      <c r="ULJ21" s="376"/>
      <c r="ULK21" s="377"/>
      <c r="ULL21" s="374"/>
      <c r="ULM21" s="375"/>
      <c r="ULN21" s="376"/>
      <c r="ULO21" s="377"/>
      <c r="ULP21" s="374"/>
      <c r="ULQ21" s="375"/>
      <c r="ULR21" s="376"/>
      <c r="ULS21" s="377"/>
      <c r="ULT21" s="374"/>
      <c r="ULU21" s="375"/>
      <c r="ULV21" s="376"/>
      <c r="ULW21" s="377"/>
      <c r="ULX21" s="374"/>
      <c r="ULY21" s="375"/>
      <c r="ULZ21" s="376"/>
      <c r="UMA21" s="377"/>
      <c r="UMB21" s="374"/>
      <c r="UMC21" s="375"/>
      <c r="UMD21" s="376"/>
      <c r="UME21" s="377"/>
      <c r="UMF21" s="374"/>
      <c r="UMG21" s="375"/>
      <c r="UMH21" s="376"/>
      <c r="UMI21" s="377"/>
      <c r="UMJ21" s="374"/>
      <c r="UMK21" s="375"/>
      <c r="UML21" s="376"/>
      <c r="UMM21" s="377"/>
      <c r="UMN21" s="374"/>
      <c r="UMO21" s="375"/>
      <c r="UMP21" s="376"/>
      <c r="UMQ21" s="377"/>
      <c r="UMR21" s="374"/>
      <c r="UMS21" s="375"/>
      <c r="UMT21" s="376"/>
      <c r="UMU21" s="377"/>
      <c r="UMV21" s="374"/>
      <c r="UMW21" s="375"/>
      <c r="UMX21" s="376"/>
      <c r="UMY21" s="377"/>
      <c r="UMZ21" s="374"/>
      <c r="UNA21" s="375"/>
      <c r="UNB21" s="376"/>
      <c r="UNC21" s="377"/>
      <c r="UND21" s="374"/>
      <c r="UNE21" s="375"/>
      <c r="UNF21" s="376"/>
      <c r="UNG21" s="377"/>
      <c r="UNH21" s="374"/>
      <c r="UNI21" s="375"/>
      <c r="UNJ21" s="376"/>
      <c r="UNK21" s="377"/>
      <c r="UNL21" s="374"/>
      <c r="UNM21" s="375"/>
      <c r="UNN21" s="376"/>
      <c r="UNO21" s="377"/>
      <c r="UNP21" s="374"/>
      <c r="UNQ21" s="375"/>
      <c r="UNR21" s="376"/>
      <c r="UNS21" s="377"/>
      <c r="UNT21" s="374"/>
      <c r="UNU21" s="375"/>
      <c r="UNV21" s="376"/>
      <c r="UNW21" s="377"/>
      <c r="UNX21" s="374"/>
      <c r="UNY21" s="375"/>
      <c r="UNZ21" s="376"/>
      <c r="UOA21" s="377"/>
      <c r="UOB21" s="374"/>
      <c r="UOC21" s="375"/>
      <c r="UOD21" s="376"/>
      <c r="UOE21" s="377"/>
      <c r="UOF21" s="374"/>
      <c r="UOG21" s="375"/>
      <c r="UOH21" s="376"/>
      <c r="UOI21" s="377"/>
      <c r="UOJ21" s="374"/>
      <c r="UOK21" s="375"/>
      <c r="UOL21" s="376"/>
      <c r="UOM21" s="377"/>
      <c r="UON21" s="374"/>
      <c r="UOO21" s="375"/>
      <c r="UOP21" s="376"/>
      <c r="UOQ21" s="377"/>
      <c r="UOR21" s="374"/>
      <c r="UOS21" s="375"/>
      <c r="UOT21" s="376"/>
      <c r="UOU21" s="377"/>
      <c r="UOV21" s="374"/>
      <c r="UOW21" s="375"/>
      <c r="UOX21" s="376"/>
      <c r="UOY21" s="377"/>
      <c r="UOZ21" s="374"/>
      <c r="UPA21" s="375"/>
      <c r="UPB21" s="376"/>
      <c r="UPC21" s="377"/>
      <c r="UPD21" s="374"/>
      <c r="UPE21" s="375"/>
      <c r="UPF21" s="376"/>
      <c r="UPG21" s="377"/>
      <c r="UPH21" s="374"/>
      <c r="UPI21" s="375"/>
      <c r="UPJ21" s="376"/>
      <c r="UPK21" s="377"/>
      <c r="UPL21" s="374"/>
      <c r="UPM21" s="375"/>
      <c r="UPN21" s="376"/>
      <c r="UPO21" s="377"/>
      <c r="UPP21" s="374"/>
      <c r="UPQ21" s="375"/>
      <c r="UPR21" s="376"/>
      <c r="UPS21" s="377"/>
      <c r="UPT21" s="374"/>
      <c r="UPU21" s="375"/>
      <c r="UPV21" s="376"/>
      <c r="UPW21" s="377"/>
      <c r="UPX21" s="374"/>
      <c r="UPY21" s="375"/>
      <c r="UPZ21" s="376"/>
      <c r="UQA21" s="377"/>
      <c r="UQB21" s="374"/>
      <c r="UQC21" s="375"/>
      <c r="UQD21" s="376"/>
      <c r="UQE21" s="377"/>
      <c r="UQF21" s="374"/>
      <c r="UQG21" s="375"/>
      <c r="UQH21" s="376"/>
      <c r="UQI21" s="377"/>
      <c r="UQJ21" s="374"/>
      <c r="UQK21" s="375"/>
      <c r="UQL21" s="376"/>
      <c r="UQM21" s="377"/>
      <c r="UQN21" s="374"/>
      <c r="UQO21" s="375"/>
      <c r="UQP21" s="376"/>
      <c r="UQQ21" s="377"/>
      <c r="UQR21" s="374"/>
      <c r="UQS21" s="375"/>
      <c r="UQT21" s="376"/>
      <c r="UQU21" s="377"/>
      <c r="UQV21" s="374"/>
      <c r="UQW21" s="375"/>
      <c r="UQX21" s="376"/>
      <c r="UQY21" s="377"/>
      <c r="UQZ21" s="374"/>
      <c r="URA21" s="375"/>
      <c r="URB21" s="376"/>
      <c r="URC21" s="377"/>
      <c r="URD21" s="374"/>
      <c r="URE21" s="375"/>
      <c r="URF21" s="376"/>
      <c r="URG21" s="377"/>
      <c r="URH21" s="374"/>
      <c r="URI21" s="375"/>
      <c r="URJ21" s="376"/>
      <c r="URK21" s="377"/>
      <c r="URL21" s="374"/>
      <c r="URM21" s="375"/>
      <c r="URN21" s="376"/>
      <c r="URO21" s="377"/>
      <c r="URP21" s="374"/>
      <c r="URQ21" s="375"/>
      <c r="URR21" s="376"/>
      <c r="URS21" s="377"/>
      <c r="URT21" s="374"/>
      <c r="URU21" s="375"/>
      <c r="URV21" s="376"/>
      <c r="URW21" s="377"/>
      <c r="URX21" s="374"/>
      <c r="URY21" s="375"/>
      <c r="URZ21" s="376"/>
      <c r="USA21" s="377"/>
      <c r="USB21" s="374"/>
      <c r="USC21" s="375"/>
      <c r="USD21" s="376"/>
      <c r="USE21" s="377"/>
      <c r="USF21" s="374"/>
      <c r="USG21" s="375"/>
      <c r="USH21" s="376"/>
      <c r="USI21" s="377"/>
      <c r="USJ21" s="374"/>
      <c r="USK21" s="375"/>
      <c r="USL21" s="376"/>
      <c r="USM21" s="377"/>
      <c r="USN21" s="374"/>
      <c r="USO21" s="375"/>
      <c r="USP21" s="376"/>
      <c r="USQ21" s="377"/>
      <c r="USR21" s="374"/>
      <c r="USS21" s="375"/>
      <c r="UST21" s="376"/>
      <c r="USU21" s="377"/>
      <c r="USV21" s="374"/>
      <c r="USW21" s="375"/>
      <c r="USX21" s="376"/>
      <c r="USY21" s="377"/>
      <c r="USZ21" s="374"/>
      <c r="UTA21" s="375"/>
      <c r="UTB21" s="376"/>
      <c r="UTC21" s="377"/>
      <c r="UTD21" s="374"/>
      <c r="UTE21" s="375"/>
      <c r="UTF21" s="376"/>
      <c r="UTG21" s="377"/>
      <c r="UTH21" s="374"/>
      <c r="UTI21" s="375"/>
      <c r="UTJ21" s="376"/>
      <c r="UTK21" s="377"/>
      <c r="UTL21" s="374"/>
      <c r="UTM21" s="375"/>
      <c r="UTN21" s="376"/>
      <c r="UTO21" s="377"/>
      <c r="UTP21" s="374"/>
      <c r="UTQ21" s="375"/>
      <c r="UTR21" s="376"/>
      <c r="UTS21" s="377"/>
      <c r="UTT21" s="374"/>
      <c r="UTU21" s="375"/>
      <c r="UTV21" s="376"/>
      <c r="UTW21" s="377"/>
      <c r="UTX21" s="374"/>
      <c r="UTY21" s="375"/>
      <c r="UTZ21" s="376"/>
      <c r="UUA21" s="377"/>
      <c r="UUB21" s="374"/>
      <c r="UUC21" s="375"/>
      <c r="UUD21" s="376"/>
      <c r="UUE21" s="377"/>
      <c r="UUF21" s="374"/>
      <c r="UUG21" s="375"/>
      <c r="UUH21" s="376"/>
      <c r="UUI21" s="377"/>
      <c r="UUJ21" s="374"/>
      <c r="UUK21" s="375"/>
      <c r="UUL21" s="376"/>
      <c r="UUM21" s="377"/>
      <c r="UUN21" s="374"/>
      <c r="UUO21" s="375"/>
      <c r="UUP21" s="376"/>
      <c r="UUQ21" s="377"/>
      <c r="UUR21" s="374"/>
      <c r="UUS21" s="375"/>
      <c r="UUT21" s="376"/>
      <c r="UUU21" s="377"/>
      <c r="UUV21" s="374"/>
      <c r="UUW21" s="375"/>
      <c r="UUX21" s="376"/>
      <c r="UUY21" s="377"/>
      <c r="UUZ21" s="374"/>
      <c r="UVA21" s="375"/>
      <c r="UVB21" s="376"/>
      <c r="UVC21" s="377"/>
      <c r="UVD21" s="374"/>
      <c r="UVE21" s="375"/>
      <c r="UVF21" s="376"/>
      <c r="UVG21" s="377"/>
      <c r="UVH21" s="374"/>
      <c r="UVI21" s="375"/>
      <c r="UVJ21" s="376"/>
      <c r="UVK21" s="377"/>
      <c r="UVL21" s="374"/>
      <c r="UVM21" s="375"/>
      <c r="UVN21" s="376"/>
      <c r="UVO21" s="377"/>
      <c r="UVP21" s="374"/>
      <c r="UVQ21" s="375"/>
      <c r="UVR21" s="376"/>
      <c r="UVS21" s="377"/>
      <c r="UVT21" s="374"/>
      <c r="UVU21" s="375"/>
      <c r="UVV21" s="376"/>
      <c r="UVW21" s="377"/>
      <c r="UVX21" s="374"/>
      <c r="UVY21" s="375"/>
      <c r="UVZ21" s="376"/>
      <c r="UWA21" s="377"/>
      <c r="UWB21" s="374"/>
      <c r="UWC21" s="375"/>
      <c r="UWD21" s="376"/>
      <c r="UWE21" s="377"/>
      <c r="UWF21" s="374"/>
      <c r="UWG21" s="375"/>
      <c r="UWH21" s="376"/>
      <c r="UWI21" s="377"/>
      <c r="UWJ21" s="374"/>
      <c r="UWK21" s="375"/>
      <c r="UWL21" s="376"/>
      <c r="UWM21" s="377"/>
      <c r="UWN21" s="374"/>
      <c r="UWO21" s="375"/>
      <c r="UWP21" s="376"/>
      <c r="UWQ21" s="377"/>
      <c r="UWR21" s="374"/>
      <c r="UWS21" s="375"/>
      <c r="UWT21" s="376"/>
      <c r="UWU21" s="377"/>
      <c r="UWV21" s="374"/>
      <c r="UWW21" s="375"/>
      <c r="UWX21" s="376"/>
      <c r="UWY21" s="377"/>
      <c r="UWZ21" s="374"/>
      <c r="UXA21" s="375"/>
      <c r="UXB21" s="376"/>
      <c r="UXC21" s="377"/>
      <c r="UXD21" s="374"/>
      <c r="UXE21" s="375"/>
      <c r="UXF21" s="376"/>
      <c r="UXG21" s="377"/>
      <c r="UXH21" s="374"/>
      <c r="UXI21" s="375"/>
      <c r="UXJ21" s="376"/>
      <c r="UXK21" s="377"/>
      <c r="UXL21" s="374"/>
      <c r="UXM21" s="375"/>
      <c r="UXN21" s="376"/>
      <c r="UXO21" s="377"/>
      <c r="UXP21" s="374"/>
      <c r="UXQ21" s="375"/>
      <c r="UXR21" s="376"/>
      <c r="UXS21" s="377"/>
      <c r="UXT21" s="374"/>
      <c r="UXU21" s="375"/>
      <c r="UXV21" s="376"/>
      <c r="UXW21" s="377"/>
      <c r="UXX21" s="374"/>
      <c r="UXY21" s="375"/>
      <c r="UXZ21" s="376"/>
      <c r="UYA21" s="377"/>
      <c r="UYB21" s="374"/>
      <c r="UYC21" s="375"/>
      <c r="UYD21" s="376"/>
      <c r="UYE21" s="377"/>
      <c r="UYF21" s="374"/>
      <c r="UYG21" s="375"/>
      <c r="UYH21" s="376"/>
      <c r="UYI21" s="377"/>
      <c r="UYJ21" s="374"/>
      <c r="UYK21" s="375"/>
      <c r="UYL21" s="376"/>
      <c r="UYM21" s="377"/>
      <c r="UYN21" s="374"/>
      <c r="UYO21" s="375"/>
      <c r="UYP21" s="376"/>
      <c r="UYQ21" s="377"/>
      <c r="UYR21" s="374"/>
      <c r="UYS21" s="375"/>
      <c r="UYT21" s="376"/>
      <c r="UYU21" s="377"/>
      <c r="UYV21" s="374"/>
      <c r="UYW21" s="375"/>
      <c r="UYX21" s="376"/>
      <c r="UYY21" s="377"/>
      <c r="UYZ21" s="374"/>
      <c r="UZA21" s="375"/>
      <c r="UZB21" s="376"/>
      <c r="UZC21" s="377"/>
      <c r="UZD21" s="374"/>
      <c r="UZE21" s="375"/>
      <c r="UZF21" s="376"/>
      <c r="UZG21" s="377"/>
      <c r="UZH21" s="374"/>
      <c r="UZI21" s="375"/>
      <c r="UZJ21" s="376"/>
      <c r="UZK21" s="377"/>
      <c r="UZL21" s="374"/>
      <c r="UZM21" s="375"/>
      <c r="UZN21" s="376"/>
      <c r="UZO21" s="377"/>
      <c r="UZP21" s="374"/>
      <c r="UZQ21" s="375"/>
      <c r="UZR21" s="376"/>
      <c r="UZS21" s="377"/>
      <c r="UZT21" s="374"/>
      <c r="UZU21" s="375"/>
      <c r="UZV21" s="376"/>
      <c r="UZW21" s="377"/>
      <c r="UZX21" s="374"/>
      <c r="UZY21" s="375"/>
      <c r="UZZ21" s="376"/>
      <c r="VAA21" s="377"/>
      <c r="VAB21" s="374"/>
      <c r="VAC21" s="375"/>
      <c r="VAD21" s="376"/>
      <c r="VAE21" s="377"/>
      <c r="VAF21" s="374"/>
      <c r="VAG21" s="375"/>
      <c r="VAH21" s="376"/>
      <c r="VAI21" s="377"/>
      <c r="VAJ21" s="374"/>
      <c r="VAK21" s="375"/>
      <c r="VAL21" s="376"/>
      <c r="VAM21" s="377"/>
      <c r="VAN21" s="374"/>
      <c r="VAO21" s="375"/>
      <c r="VAP21" s="376"/>
      <c r="VAQ21" s="377"/>
      <c r="VAR21" s="374"/>
      <c r="VAS21" s="375"/>
      <c r="VAT21" s="376"/>
      <c r="VAU21" s="377"/>
      <c r="VAV21" s="374"/>
      <c r="VAW21" s="375"/>
      <c r="VAX21" s="376"/>
      <c r="VAY21" s="377"/>
      <c r="VAZ21" s="374"/>
      <c r="VBA21" s="375"/>
      <c r="VBB21" s="376"/>
      <c r="VBC21" s="377"/>
      <c r="VBD21" s="374"/>
      <c r="VBE21" s="375"/>
      <c r="VBF21" s="376"/>
      <c r="VBG21" s="377"/>
      <c r="VBH21" s="374"/>
      <c r="VBI21" s="375"/>
      <c r="VBJ21" s="376"/>
      <c r="VBK21" s="377"/>
      <c r="VBL21" s="374"/>
      <c r="VBM21" s="375"/>
      <c r="VBN21" s="376"/>
      <c r="VBO21" s="377"/>
      <c r="VBP21" s="374"/>
      <c r="VBQ21" s="375"/>
      <c r="VBR21" s="376"/>
      <c r="VBS21" s="377"/>
      <c r="VBT21" s="374"/>
      <c r="VBU21" s="375"/>
      <c r="VBV21" s="376"/>
      <c r="VBW21" s="377"/>
      <c r="VBX21" s="374"/>
      <c r="VBY21" s="375"/>
      <c r="VBZ21" s="376"/>
      <c r="VCA21" s="377"/>
      <c r="VCB21" s="374"/>
      <c r="VCC21" s="375"/>
      <c r="VCD21" s="376"/>
      <c r="VCE21" s="377"/>
      <c r="VCF21" s="374"/>
      <c r="VCG21" s="375"/>
      <c r="VCH21" s="376"/>
      <c r="VCI21" s="377"/>
      <c r="VCJ21" s="374"/>
      <c r="VCK21" s="375"/>
      <c r="VCL21" s="376"/>
      <c r="VCM21" s="377"/>
      <c r="VCN21" s="374"/>
      <c r="VCO21" s="375"/>
      <c r="VCP21" s="376"/>
      <c r="VCQ21" s="377"/>
      <c r="VCR21" s="374"/>
      <c r="VCS21" s="375"/>
      <c r="VCT21" s="376"/>
      <c r="VCU21" s="377"/>
      <c r="VCV21" s="374"/>
      <c r="VCW21" s="375"/>
      <c r="VCX21" s="376"/>
      <c r="VCY21" s="377"/>
      <c r="VCZ21" s="374"/>
      <c r="VDA21" s="375"/>
      <c r="VDB21" s="376"/>
      <c r="VDC21" s="377"/>
      <c r="VDD21" s="374"/>
      <c r="VDE21" s="375"/>
      <c r="VDF21" s="376"/>
      <c r="VDG21" s="377"/>
      <c r="VDH21" s="374"/>
      <c r="VDI21" s="375"/>
      <c r="VDJ21" s="376"/>
      <c r="VDK21" s="377"/>
      <c r="VDL21" s="374"/>
      <c r="VDM21" s="375"/>
      <c r="VDN21" s="376"/>
      <c r="VDO21" s="377"/>
      <c r="VDP21" s="374"/>
      <c r="VDQ21" s="375"/>
      <c r="VDR21" s="376"/>
      <c r="VDS21" s="377"/>
      <c r="VDT21" s="374"/>
      <c r="VDU21" s="375"/>
      <c r="VDV21" s="376"/>
      <c r="VDW21" s="377"/>
      <c r="VDX21" s="374"/>
      <c r="VDY21" s="375"/>
      <c r="VDZ21" s="376"/>
      <c r="VEA21" s="377"/>
      <c r="VEB21" s="374"/>
      <c r="VEC21" s="375"/>
      <c r="VED21" s="376"/>
      <c r="VEE21" s="377"/>
      <c r="VEF21" s="374"/>
      <c r="VEG21" s="375"/>
      <c r="VEH21" s="376"/>
      <c r="VEI21" s="377"/>
      <c r="VEJ21" s="374"/>
      <c r="VEK21" s="375"/>
      <c r="VEL21" s="376"/>
      <c r="VEM21" s="377"/>
      <c r="VEN21" s="374"/>
      <c r="VEO21" s="375"/>
      <c r="VEP21" s="376"/>
      <c r="VEQ21" s="377"/>
      <c r="VER21" s="374"/>
      <c r="VES21" s="375"/>
      <c r="VET21" s="376"/>
      <c r="VEU21" s="377"/>
      <c r="VEV21" s="374"/>
      <c r="VEW21" s="375"/>
      <c r="VEX21" s="376"/>
      <c r="VEY21" s="377"/>
      <c r="VEZ21" s="374"/>
      <c r="VFA21" s="375"/>
      <c r="VFB21" s="376"/>
      <c r="VFC21" s="377"/>
      <c r="VFD21" s="374"/>
      <c r="VFE21" s="375"/>
      <c r="VFF21" s="376"/>
      <c r="VFG21" s="377"/>
      <c r="VFH21" s="374"/>
      <c r="VFI21" s="375"/>
      <c r="VFJ21" s="376"/>
      <c r="VFK21" s="377"/>
      <c r="VFL21" s="374"/>
      <c r="VFM21" s="375"/>
      <c r="VFN21" s="376"/>
      <c r="VFO21" s="377"/>
      <c r="VFP21" s="374"/>
      <c r="VFQ21" s="375"/>
      <c r="VFR21" s="376"/>
      <c r="VFS21" s="377"/>
      <c r="VFT21" s="374"/>
      <c r="VFU21" s="375"/>
      <c r="VFV21" s="376"/>
      <c r="VFW21" s="377"/>
      <c r="VFX21" s="374"/>
      <c r="VFY21" s="375"/>
      <c r="VFZ21" s="376"/>
      <c r="VGA21" s="377"/>
      <c r="VGB21" s="374"/>
      <c r="VGC21" s="375"/>
      <c r="VGD21" s="376"/>
      <c r="VGE21" s="377"/>
      <c r="VGF21" s="374"/>
      <c r="VGG21" s="375"/>
      <c r="VGH21" s="376"/>
      <c r="VGI21" s="377"/>
      <c r="VGJ21" s="374"/>
      <c r="VGK21" s="375"/>
      <c r="VGL21" s="376"/>
      <c r="VGM21" s="377"/>
      <c r="VGN21" s="374"/>
      <c r="VGO21" s="375"/>
      <c r="VGP21" s="376"/>
      <c r="VGQ21" s="377"/>
      <c r="VGR21" s="374"/>
      <c r="VGS21" s="375"/>
      <c r="VGT21" s="376"/>
      <c r="VGU21" s="377"/>
      <c r="VGV21" s="374"/>
      <c r="VGW21" s="375"/>
      <c r="VGX21" s="376"/>
      <c r="VGY21" s="377"/>
      <c r="VGZ21" s="374"/>
      <c r="VHA21" s="375"/>
      <c r="VHB21" s="376"/>
      <c r="VHC21" s="377"/>
      <c r="VHD21" s="374"/>
      <c r="VHE21" s="375"/>
      <c r="VHF21" s="376"/>
      <c r="VHG21" s="377"/>
      <c r="VHH21" s="374"/>
      <c r="VHI21" s="375"/>
      <c r="VHJ21" s="376"/>
      <c r="VHK21" s="377"/>
      <c r="VHL21" s="374"/>
      <c r="VHM21" s="375"/>
      <c r="VHN21" s="376"/>
      <c r="VHO21" s="377"/>
      <c r="VHP21" s="374"/>
      <c r="VHQ21" s="375"/>
      <c r="VHR21" s="376"/>
      <c r="VHS21" s="377"/>
      <c r="VHT21" s="374"/>
      <c r="VHU21" s="375"/>
      <c r="VHV21" s="376"/>
      <c r="VHW21" s="377"/>
      <c r="VHX21" s="374"/>
      <c r="VHY21" s="375"/>
      <c r="VHZ21" s="376"/>
      <c r="VIA21" s="377"/>
      <c r="VIB21" s="374"/>
      <c r="VIC21" s="375"/>
      <c r="VID21" s="376"/>
      <c r="VIE21" s="377"/>
      <c r="VIF21" s="374"/>
      <c r="VIG21" s="375"/>
      <c r="VIH21" s="376"/>
      <c r="VII21" s="377"/>
      <c r="VIJ21" s="374"/>
      <c r="VIK21" s="375"/>
      <c r="VIL21" s="376"/>
      <c r="VIM21" s="377"/>
      <c r="VIN21" s="374"/>
      <c r="VIO21" s="375"/>
      <c r="VIP21" s="376"/>
      <c r="VIQ21" s="377"/>
      <c r="VIR21" s="374"/>
      <c r="VIS21" s="375"/>
      <c r="VIT21" s="376"/>
      <c r="VIU21" s="377"/>
      <c r="VIV21" s="374"/>
      <c r="VIW21" s="375"/>
      <c r="VIX21" s="376"/>
      <c r="VIY21" s="377"/>
      <c r="VIZ21" s="374"/>
      <c r="VJA21" s="375"/>
      <c r="VJB21" s="376"/>
      <c r="VJC21" s="377"/>
      <c r="VJD21" s="374"/>
      <c r="VJE21" s="375"/>
      <c r="VJF21" s="376"/>
      <c r="VJG21" s="377"/>
      <c r="VJH21" s="374"/>
      <c r="VJI21" s="375"/>
      <c r="VJJ21" s="376"/>
      <c r="VJK21" s="377"/>
      <c r="VJL21" s="374"/>
      <c r="VJM21" s="375"/>
      <c r="VJN21" s="376"/>
      <c r="VJO21" s="377"/>
      <c r="VJP21" s="374"/>
      <c r="VJQ21" s="375"/>
      <c r="VJR21" s="376"/>
      <c r="VJS21" s="377"/>
      <c r="VJT21" s="374"/>
      <c r="VJU21" s="375"/>
      <c r="VJV21" s="376"/>
      <c r="VJW21" s="377"/>
      <c r="VJX21" s="374"/>
      <c r="VJY21" s="375"/>
      <c r="VJZ21" s="376"/>
      <c r="VKA21" s="377"/>
      <c r="VKB21" s="374"/>
      <c r="VKC21" s="375"/>
      <c r="VKD21" s="376"/>
      <c r="VKE21" s="377"/>
      <c r="VKF21" s="374"/>
      <c r="VKG21" s="375"/>
      <c r="VKH21" s="376"/>
      <c r="VKI21" s="377"/>
      <c r="VKJ21" s="374"/>
      <c r="VKK21" s="375"/>
      <c r="VKL21" s="376"/>
      <c r="VKM21" s="377"/>
      <c r="VKN21" s="374"/>
      <c r="VKO21" s="375"/>
      <c r="VKP21" s="376"/>
      <c r="VKQ21" s="377"/>
      <c r="VKR21" s="374"/>
      <c r="VKS21" s="375"/>
      <c r="VKT21" s="376"/>
      <c r="VKU21" s="377"/>
      <c r="VKV21" s="374"/>
      <c r="VKW21" s="375"/>
      <c r="VKX21" s="376"/>
      <c r="VKY21" s="377"/>
      <c r="VKZ21" s="374"/>
      <c r="VLA21" s="375"/>
      <c r="VLB21" s="376"/>
      <c r="VLC21" s="377"/>
      <c r="VLD21" s="374"/>
      <c r="VLE21" s="375"/>
      <c r="VLF21" s="376"/>
      <c r="VLG21" s="377"/>
      <c r="VLH21" s="374"/>
      <c r="VLI21" s="375"/>
      <c r="VLJ21" s="376"/>
      <c r="VLK21" s="377"/>
      <c r="VLL21" s="374"/>
      <c r="VLM21" s="375"/>
      <c r="VLN21" s="376"/>
      <c r="VLO21" s="377"/>
      <c r="VLP21" s="374"/>
      <c r="VLQ21" s="375"/>
      <c r="VLR21" s="376"/>
      <c r="VLS21" s="377"/>
      <c r="VLT21" s="374"/>
      <c r="VLU21" s="375"/>
      <c r="VLV21" s="376"/>
      <c r="VLW21" s="377"/>
      <c r="VLX21" s="374"/>
      <c r="VLY21" s="375"/>
      <c r="VLZ21" s="376"/>
      <c r="VMA21" s="377"/>
      <c r="VMB21" s="374"/>
      <c r="VMC21" s="375"/>
      <c r="VMD21" s="376"/>
      <c r="VME21" s="377"/>
      <c r="VMF21" s="374"/>
      <c r="VMG21" s="375"/>
      <c r="VMH21" s="376"/>
      <c r="VMI21" s="377"/>
      <c r="VMJ21" s="374"/>
      <c r="VMK21" s="375"/>
      <c r="VML21" s="376"/>
      <c r="VMM21" s="377"/>
      <c r="VMN21" s="374"/>
      <c r="VMO21" s="375"/>
      <c r="VMP21" s="376"/>
      <c r="VMQ21" s="377"/>
      <c r="VMR21" s="374"/>
      <c r="VMS21" s="375"/>
      <c r="VMT21" s="376"/>
      <c r="VMU21" s="377"/>
      <c r="VMV21" s="374"/>
      <c r="VMW21" s="375"/>
      <c r="VMX21" s="376"/>
      <c r="VMY21" s="377"/>
      <c r="VMZ21" s="374"/>
      <c r="VNA21" s="375"/>
      <c r="VNB21" s="376"/>
      <c r="VNC21" s="377"/>
      <c r="VND21" s="374"/>
      <c r="VNE21" s="375"/>
      <c r="VNF21" s="376"/>
      <c r="VNG21" s="377"/>
      <c r="VNH21" s="374"/>
      <c r="VNI21" s="375"/>
      <c r="VNJ21" s="376"/>
      <c r="VNK21" s="377"/>
      <c r="VNL21" s="374"/>
      <c r="VNM21" s="375"/>
      <c r="VNN21" s="376"/>
      <c r="VNO21" s="377"/>
      <c r="VNP21" s="374"/>
      <c r="VNQ21" s="375"/>
      <c r="VNR21" s="376"/>
      <c r="VNS21" s="377"/>
      <c r="VNT21" s="374"/>
      <c r="VNU21" s="375"/>
      <c r="VNV21" s="376"/>
      <c r="VNW21" s="377"/>
      <c r="VNX21" s="374"/>
      <c r="VNY21" s="375"/>
      <c r="VNZ21" s="376"/>
      <c r="VOA21" s="377"/>
      <c r="VOB21" s="374"/>
      <c r="VOC21" s="375"/>
      <c r="VOD21" s="376"/>
      <c r="VOE21" s="377"/>
      <c r="VOF21" s="374"/>
      <c r="VOG21" s="375"/>
      <c r="VOH21" s="376"/>
      <c r="VOI21" s="377"/>
      <c r="VOJ21" s="374"/>
      <c r="VOK21" s="375"/>
      <c r="VOL21" s="376"/>
      <c r="VOM21" s="377"/>
      <c r="VON21" s="374"/>
      <c r="VOO21" s="375"/>
      <c r="VOP21" s="376"/>
      <c r="VOQ21" s="377"/>
      <c r="VOR21" s="374"/>
      <c r="VOS21" s="375"/>
      <c r="VOT21" s="376"/>
      <c r="VOU21" s="377"/>
      <c r="VOV21" s="374"/>
      <c r="VOW21" s="375"/>
      <c r="VOX21" s="376"/>
      <c r="VOY21" s="377"/>
      <c r="VOZ21" s="374"/>
      <c r="VPA21" s="375"/>
      <c r="VPB21" s="376"/>
      <c r="VPC21" s="377"/>
      <c r="VPD21" s="374"/>
      <c r="VPE21" s="375"/>
      <c r="VPF21" s="376"/>
      <c r="VPG21" s="377"/>
      <c r="VPH21" s="374"/>
      <c r="VPI21" s="375"/>
      <c r="VPJ21" s="376"/>
      <c r="VPK21" s="377"/>
      <c r="VPL21" s="374"/>
      <c r="VPM21" s="375"/>
      <c r="VPN21" s="376"/>
      <c r="VPO21" s="377"/>
      <c r="VPP21" s="374"/>
      <c r="VPQ21" s="375"/>
      <c r="VPR21" s="376"/>
      <c r="VPS21" s="377"/>
      <c r="VPT21" s="374"/>
      <c r="VPU21" s="375"/>
      <c r="VPV21" s="376"/>
      <c r="VPW21" s="377"/>
      <c r="VPX21" s="374"/>
      <c r="VPY21" s="375"/>
      <c r="VPZ21" s="376"/>
      <c r="VQA21" s="377"/>
      <c r="VQB21" s="374"/>
      <c r="VQC21" s="375"/>
      <c r="VQD21" s="376"/>
      <c r="VQE21" s="377"/>
      <c r="VQF21" s="374"/>
      <c r="VQG21" s="375"/>
      <c r="VQH21" s="376"/>
      <c r="VQI21" s="377"/>
      <c r="VQJ21" s="374"/>
      <c r="VQK21" s="375"/>
      <c r="VQL21" s="376"/>
      <c r="VQM21" s="377"/>
      <c r="VQN21" s="374"/>
      <c r="VQO21" s="375"/>
      <c r="VQP21" s="376"/>
      <c r="VQQ21" s="377"/>
      <c r="VQR21" s="374"/>
      <c r="VQS21" s="375"/>
      <c r="VQT21" s="376"/>
      <c r="VQU21" s="377"/>
      <c r="VQV21" s="374"/>
      <c r="VQW21" s="375"/>
      <c r="VQX21" s="376"/>
      <c r="VQY21" s="377"/>
      <c r="VQZ21" s="374"/>
      <c r="VRA21" s="375"/>
      <c r="VRB21" s="376"/>
      <c r="VRC21" s="377"/>
      <c r="VRD21" s="374"/>
      <c r="VRE21" s="375"/>
      <c r="VRF21" s="376"/>
      <c r="VRG21" s="377"/>
      <c r="VRH21" s="374"/>
      <c r="VRI21" s="375"/>
      <c r="VRJ21" s="376"/>
      <c r="VRK21" s="377"/>
      <c r="VRL21" s="374"/>
      <c r="VRM21" s="375"/>
      <c r="VRN21" s="376"/>
      <c r="VRO21" s="377"/>
      <c r="VRP21" s="374"/>
      <c r="VRQ21" s="375"/>
      <c r="VRR21" s="376"/>
      <c r="VRS21" s="377"/>
      <c r="VRT21" s="374"/>
      <c r="VRU21" s="375"/>
      <c r="VRV21" s="376"/>
      <c r="VRW21" s="377"/>
      <c r="VRX21" s="374"/>
      <c r="VRY21" s="375"/>
      <c r="VRZ21" s="376"/>
      <c r="VSA21" s="377"/>
      <c r="VSB21" s="374"/>
      <c r="VSC21" s="375"/>
      <c r="VSD21" s="376"/>
      <c r="VSE21" s="377"/>
      <c r="VSF21" s="374"/>
      <c r="VSG21" s="375"/>
      <c r="VSH21" s="376"/>
      <c r="VSI21" s="377"/>
      <c r="VSJ21" s="374"/>
      <c r="VSK21" s="375"/>
      <c r="VSL21" s="376"/>
      <c r="VSM21" s="377"/>
      <c r="VSN21" s="374"/>
      <c r="VSO21" s="375"/>
      <c r="VSP21" s="376"/>
      <c r="VSQ21" s="377"/>
      <c r="VSR21" s="374"/>
      <c r="VSS21" s="375"/>
      <c r="VST21" s="376"/>
      <c r="VSU21" s="377"/>
      <c r="VSV21" s="374"/>
      <c r="VSW21" s="375"/>
      <c r="VSX21" s="376"/>
      <c r="VSY21" s="377"/>
      <c r="VSZ21" s="374"/>
      <c r="VTA21" s="375"/>
      <c r="VTB21" s="376"/>
      <c r="VTC21" s="377"/>
      <c r="VTD21" s="374"/>
      <c r="VTE21" s="375"/>
      <c r="VTF21" s="376"/>
      <c r="VTG21" s="377"/>
      <c r="VTH21" s="374"/>
      <c r="VTI21" s="375"/>
      <c r="VTJ21" s="376"/>
      <c r="VTK21" s="377"/>
      <c r="VTL21" s="374"/>
      <c r="VTM21" s="375"/>
      <c r="VTN21" s="376"/>
      <c r="VTO21" s="377"/>
      <c r="VTP21" s="374"/>
      <c r="VTQ21" s="375"/>
      <c r="VTR21" s="376"/>
      <c r="VTS21" s="377"/>
      <c r="VTT21" s="374"/>
      <c r="VTU21" s="375"/>
      <c r="VTV21" s="376"/>
      <c r="VTW21" s="377"/>
      <c r="VTX21" s="374"/>
      <c r="VTY21" s="375"/>
      <c r="VTZ21" s="376"/>
      <c r="VUA21" s="377"/>
      <c r="VUB21" s="374"/>
      <c r="VUC21" s="375"/>
      <c r="VUD21" s="376"/>
      <c r="VUE21" s="377"/>
      <c r="VUF21" s="374"/>
      <c r="VUG21" s="375"/>
      <c r="VUH21" s="376"/>
      <c r="VUI21" s="377"/>
      <c r="VUJ21" s="374"/>
      <c r="VUK21" s="375"/>
      <c r="VUL21" s="376"/>
      <c r="VUM21" s="377"/>
      <c r="VUN21" s="374"/>
      <c r="VUO21" s="375"/>
      <c r="VUP21" s="376"/>
      <c r="VUQ21" s="377"/>
      <c r="VUR21" s="374"/>
      <c r="VUS21" s="375"/>
      <c r="VUT21" s="376"/>
      <c r="VUU21" s="377"/>
      <c r="VUV21" s="374"/>
      <c r="VUW21" s="375"/>
      <c r="VUX21" s="376"/>
      <c r="VUY21" s="377"/>
      <c r="VUZ21" s="374"/>
      <c r="VVA21" s="375"/>
      <c r="VVB21" s="376"/>
      <c r="VVC21" s="377"/>
      <c r="VVD21" s="374"/>
      <c r="VVE21" s="375"/>
      <c r="VVF21" s="376"/>
      <c r="VVG21" s="377"/>
      <c r="VVH21" s="374"/>
      <c r="VVI21" s="375"/>
      <c r="VVJ21" s="376"/>
      <c r="VVK21" s="377"/>
      <c r="VVL21" s="374"/>
      <c r="VVM21" s="375"/>
      <c r="VVN21" s="376"/>
      <c r="VVO21" s="377"/>
      <c r="VVP21" s="374"/>
      <c r="VVQ21" s="375"/>
      <c r="VVR21" s="376"/>
      <c r="VVS21" s="377"/>
      <c r="VVT21" s="374"/>
      <c r="VVU21" s="375"/>
      <c r="VVV21" s="376"/>
      <c r="VVW21" s="377"/>
      <c r="VVX21" s="374"/>
      <c r="VVY21" s="375"/>
      <c r="VVZ21" s="376"/>
      <c r="VWA21" s="377"/>
      <c r="VWB21" s="374"/>
      <c r="VWC21" s="375"/>
      <c r="VWD21" s="376"/>
      <c r="VWE21" s="377"/>
      <c r="VWF21" s="374"/>
      <c r="VWG21" s="375"/>
      <c r="VWH21" s="376"/>
      <c r="VWI21" s="377"/>
      <c r="VWJ21" s="374"/>
      <c r="VWK21" s="375"/>
      <c r="VWL21" s="376"/>
      <c r="VWM21" s="377"/>
      <c r="VWN21" s="374"/>
      <c r="VWO21" s="375"/>
      <c r="VWP21" s="376"/>
      <c r="VWQ21" s="377"/>
      <c r="VWR21" s="374"/>
      <c r="VWS21" s="375"/>
      <c r="VWT21" s="376"/>
      <c r="VWU21" s="377"/>
      <c r="VWV21" s="374"/>
      <c r="VWW21" s="375"/>
      <c r="VWX21" s="376"/>
      <c r="VWY21" s="377"/>
      <c r="VWZ21" s="374"/>
      <c r="VXA21" s="375"/>
      <c r="VXB21" s="376"/>
      <c r="VXC21" s="377"/>
      <c r="VXD21" s="374"/>
      <c r="VXE21" s="375"/>
      <c r="VXF21" s="376"/>
      <c r="VXG21" s="377"/>
      <c r="VXH21" s="374"/>
      <c r="VXI21" s="375"/>
      <c r="VXJ21" s="376"/>
      <c r="VXK21" s="377"/>
      <c r="VXL21" s="374"/>
      <c r="VXM21" s="375"/>
      <c r="VXN21" s="376"/>
      <c r="VXO21" s="377"/>
      <c r="VXP21" s="374"/>
      <c r="VXQ21" s="375"/>
      <c r="VXR21" s="376"/>
      <c r="VXS21" s="377"/>
      <c r="VXT21" s="374"/>
      <c r="VXU21" s="375"/>
      <c r="VXV21" s="376"/>
      <c r="VXW21" s="377"/>
      <c r="VXX21" s="374"/>
      <c r="VXY21" s="375"/>
      <c r="VXZ21" s="376"/>
      <c r="VYA21" s="377"/>
      <c r="VYB21" s="374"/>
      <c r="VYC21" s="375"/>
      <c r="VYD21" s="376"/>
      <c r="VYE21" s="377"/>
      <c r="VYF21" s="374"/>
      <c r="VYG21" s="375"/>
      <c r="VYH21" s="376"/>
      <c r="VYI21" s="377"/>
      <c r="VYJ21" s="374"/>
      <c r="VYK21" s="375"/>
      <c r="VYL21" s="376"/>
      <c r="VYM21" s="377"/>
      <c r="VYN21" s="374"/>
      <c r="VYO21" s="375"/>
      <c r="VYP21" s="376"/>
      <c r="VYQ21" s="377"/>
      <c r="VYR21" s="374"/>
      <c r="VYS21" s="375"/>
      <c r="VYT21" s="376"/>
      <c r="VYU21" s="377"/>
      <c r="VYV21" s="374"/>
      <c r="VYW21" s="375"/>
      <c r="VYX21" s="376"/>
      <c r="VYY21" s="377"/>
      <c r="VYZ21" s="374"/>
      <c r="VZA21" s="375"/>
      <c r="VZB21" s="376"/>
      <c r="VZC21" s="377"/>
      <c r="VZD21" s="374"/>
      <c r="VZE21" s="375"/>
      <c r="VZF21" s="376"/>
      <c r="VZG21" s="377"/>
      <c r="VZH21" s="374"/>
      <c r="VZI21" s="375"/>
      <c r="VZJ21" s="376"/>
      <c r="VZK21" s="377"/>
      <c r="VZL21" s="374"/>
      <c r="VZM21" s="375"/>
      <c r="VZN21" s="376"/>
      <c r="VZO21" s="377"/>
      <c r="VZP21" s="374"/>
      <c r="VZQ21" s="375"/>
      <c r="VZR21" s="376"/>
      <c r="VZS21" s="377"/>
      <c r="VZT21" s="374"/>
      <c r="VZU21" s="375"/>
      <c r="VZV21" s="376"/>
      <c r="VZW21" s="377"/>
      <c r="VZX21" s="374"/>
      <c r="VZY21" s="375"/>
      <c r="VZZ21" s="376"/>
      <c r="WAA21" s="377"/>
      <c r="WAB21" s="374"/>
      <c r="WAC21" s="375"/>
      <c r="WAD21" s="376"/>
      <c r="WAE21" s="377"/>
      <c r="WAF21" s="374"/>
      <c r="WAG21" s="375"/>
      <c r="WAH21" s="376"/>
      <c r="WAI21" s="377"/>
      <c r="WAJ21" s="374"/>
      <c r="WAK21" s="375"/>
      <c r="WAL21" s="376"/>
      <c r="WAM21" s="377"/>
      <c r="WAN21" s="374"/>
      <c r="WAO21" s="375"/>
      <c r="WAP21" s="376"/>
      <c r="WAQ21" s="377"/>
      <c r="WAR21" s="374"/>
      <c r="WAS21" s="375"/>
      <c r="WAT21" s="376"/>
      <c r="WAU21" s="377"/>
      <c r="WAV21" s="374"/>
      <c r="WAW21" s="375"/>
      <c r="WAX21" s="376"/>
      <c r="WAY21" s="377"/>
      <c r="WAZ21" s="374"/>
      <c r="WBA21" s="375"/>
      <c r="WBB21" s="376"/>
      <c r="WBC21" s="377"/>
      <c r="WBD21" s="374"/>
      <c r="WBE21" s="375"/>
      <c r="WBF21" s="376"/>
      <c r="WBG21" s="377"/>
      <c r="WBH21" s="374"/>
      <c r="WBI21" s="375"/>
      <c r="WBJ21" s="376"/>
      <c r="WBK21" s="377"/>
      <c r="WBL21" s="374"/>
      <c r="WBM21" s="375"/>
      <c r="WBN21" s="376"/>
      <c r="WBO21" s="377"/>
      <c r="WBP21" s="374"/>
      <c r="WBQ21" s="375"/>
      <c r="WBR21" s="376"/>
      <c r="WBS21" s="377"/>
      <c r="WBT21" s="374"/>
      <c r="WBU21" s="375"/>
      <c r="WBV21" s="376"/>
      <c r="WBW21" s="377"/>
      <c r="WBX21" s="374"/>
      <c r="WBY21" s="375"/>
      <c r="WBZ21" s="376"/>
      <c r="WCA21" s="377"/>
      <c r="WCB21" s="374"/>
      <c r="WCC21" s="375"/>
      <c r="WCD21" s="376"/>
      <c r="WCE21" s="377"/>
      <c r="WCF21" s="374"/>
      <c r="WCG21" s="375"/>
      <c r="WCH21" s="376"/>
      <c r="WCI21" s="377"/>
      <c r="WCJ21" s="374"/>
      <c r="WCK21" s="375"/>
      <c r="WCL21" s="376"/>
      <c r="WCM21" s="377"/>
      <c r="WCN21" s="374"/>
      <c r="WCO21" s="375"/>
      <c r="WCP21" s="376"/>
      <c r="WCQ21" s="377"/>
      <c r="WCR21" s="374"/>
      <c r="WCS21" s="375"/>
      <c r="WCT21" s="376"/>
      <c r="WCU21" s="377"/>
      <c r="WCV21" s="374"/>
      <c r="WCW21" s="375"/>
      <c r="WCX21" s="376"/>
      <c r="WCY21" s="377"/>
      <c r="WCZ21" s="374"/>
      <c r="WDA21" s="375"/>
      <c r="WDB21" s="376"/>
      <c r="WDC21" s="377"/>
      <c r="WDD21" s="374"/>
      <c r="WDE21" s="375"/>
      <c r="WDF21" s="376"/>
      <c r="WDG21" s="377"/>
      <c r="WDH21" s="374"/>
      <c r="WDI21" s="375"/>
      <c r="WDJ21" s="376"/>
      <c r="WDK21" s="377"/>
      <c r="WDL21" s="374"/>
      <c r="WDM21" s="375"/>
      <c r="WDN21" s="376"/>
      <c r="WDO21" s="377"/>
      <c r="WDP21" s="374"/>
      <c r="WDQ21" s="375"/>
      <c r="WDR21" s="376"/>
      <c r="WDS21" s="377"/>
      <c r="WDT21" s="374"/>
      <c r="WDU21" s="375"/>
      <c r="WDV21" s="376"/>
      <c r="WDW21" s="377"/>
      <c r="WDX21" s="374"/>
      <c r="WDY21" s="375"/>
      <c r="WDZ21" s="376"/>
      <c r="WEA21" s="377"/>
      <c r="WEB21" s="374"/>
      <c r="WEC21" s="375"/>
      <c r="WED21" s="376"/>
      <c r="WEE21" s="377"/>
      <c r="WEF21" s="374"/>
      <c r="WEG21" s="375"/>
      <c r="WEH21" s="376"/>
      <c r="WEI21" s="377"/>
      <c r="WEJ21" s="374"/>
      <c r="WEK21" s="375"/>
      <c r="WEL21" s="376"/>
      <c r="WEM21" s="377"/>
      <c r="WEN21" s="374"/>
      <c r="WEO21" s="375"/>
      <c r="WEP21" s="376"/>
      <c r="WEQ21" s="377"/>
      <c r="WER21" s="374"/>
      <c r="WES21" s="375"/>
      <c r="WET21" s="376"/>
      <c r="WEU21" s="377"/>
      <c r="WEV21" s="374"/>
      <c r="WEW21" s="375"/>
      <c r="WEX21" s="376"/>
      <c r="WEY21" s="377"/>
      <c r="WEZ21" s="374"/>
      <c r="WFA21" s="375"/>
      <c r="WFB21" s="376"/>
      <c r="WFC21" s="377"/>
      <c r="WFD21" s="374"/>
      <c r="WFE21" s="375"/>
      <c r="WFF21" s="376"/>
      <c r="WFG21" s="377"/>
      <c r="WFH21" s="374"/>
      <c r="WFI21" s="375"/>
      <c r="WFJ21" s="376"/>
      <c r="WFK21" s="377"/>
      <c r="WFL21" s="374"/>
      <c r="WFM21" s="375"/>
      <c r="WFN21" s="376"/>
      <c r="WFO21" s="377"/>
      <c r="WFP21" s="374"/>
      <c r="WFQ21" s="375"/>
      <c r="WFR21" s="376"/>
      <c r="WFS21" s="377"/>
      <c r="WFT21" s="374"/>
      <c r="WFU21" s="375"/>
      <c r="WFV21" s="376"/>
      <c r="WFW21" s="377"/>
      <c r="WFX21" s="374"/>
      <c r="WFY21" s="375"/>
      <c r="WFZ21" s="376"/>
      <c r="WGA21" s="377"/>
      <c r="WGB21" s="374"/>
      <c r="WGC21" s="375"/>
      <c r="WGD21" s="376"/>
      <c r="WGE21" s="377"/>
      <c r="WGF21" s="374"/>
      <c r="WGG21" s="375"/>
      <c r="WGH21" s="376"/>
      <c r="WGI21" s="377"/>
      <c r="WGJ21" s="374"/>
      <c r="WGK21" s="375"/>
      <c r="WGL21" s="376"/>
      <c r="WGM21" s="377"/>
      <c r="WGN21" s="374"/>
      <c r="WGO21" s="375"/>
      <c r="WGP21" s="376"/>
      <c r="WGQ21" s="377"/>
      <c r="WGR21" s="374"/>
      <c r="WGS21" s="375"/>
      <c r="WGT21" s="376"/>
      <c r="WGU21" s="377"/>
      <c r="WGV21" s="374"/>
      <c r="WGW21" s="375"/>
      <c r="WGX21" s="376"/>
      <c r="WGY21" s="377"/>
      <c r="WGZ21" s="374"/>
      <c r="WHA21" s="375"/>
      <c r="WHB21" s="376"/>
      <c r="WHC21" s="377"/>
      <c r="WHD21" s="374"/>
      <c r="WHE21" s="375"/>
      <c r="WHF21" s="376"/>
      <c r="WHG21" s="377"/>
      <c r="WHH21" s="374"/>
      <c r="WHI21" s="375"/>
      <c r="WHJ21" s="376"/>
      <c r="WHK21" s="377"/>
      <c r="WHL21" s="374"/>
      <c r="WHM21" s="375"/>
      <c r="WHN21" s="376"/>
      <c r="WHO21" s="377"/>
      <c r="WHP21" s="374"/>
      <c r="WHQ21" s="375"/>
      <c r="WHR21" s="376"/>
      <c r="WHS21" s="377"/>
      <c r="WHT21" s="374"/>
      <c r="WHU21" s="375"/>
      <c r="WHV21" s="376"/>
      <c r="WHW21" s="377"/>
      <c r="WHX21" s="374"/>
      <c r="WHY21" s="375"/>
      <c r="WHZ21" s="376"/>
      <c r="WIA21" s="377"/>
      <c r="WIB21" s="374"/>
      <c r="WIC21" s="375"/>
      <c r="WID21" s="376"/>
      <c r="WIE21" s="377"/>
      <c r="WIF21" s="374"/>
      <c r="WIG21" s="375"/>
      <c r="WIH21" s="376"/>
      <c r="WII21" s="377"/>
      <c r="WIJ21" s="374"/>
      <c r="WIK21" s="375"/>
      <c r="WIL21" s="376"/>
      <c r="WIM21" s="377"/>
      <c r="WIN21" s="374"/>
      <c r="WIO21" s="375"/>
      <c r="WIP21" s="376"/>
      <c r="WIQ21" s="377"/>
      <c r="WIR21" s="374"/>
      <c r="WIS21" s="375"/>
      <c r="WIT21" s="376"/>
      <c r="WIU21" s="377"/>
      <c r="WIV21" s="374"/>
      <c r="WIW21" s="375"/>
      <c r="WIX21" s="376"/>
      <c r="WIY21" s="377"/>
      <c r="WIZ21" s="374"/>
      <c r="WJA21" s="375"/>
      <c r="WJB21" s="376"/>
      <c r="WJC21" s="377"/>
      <c r="WJD21" s="374"/>
      <c r="WJE21" s="375"/>
      <c r="WJF21" s="376"/>
      <c r="WJG21" s="377"/>
      <c r="WJH21" s="374"/>
      <c r="WJI21" s="375"/>
      <c r="WJJ21" s="376"/>
      <c r="WJK21" s="377"/>
      <c r="WJL21" s="374"/>
      <c r="WJM21" s="375"/>
      <c r="WJN21" s="376"/>
      <c r="WJO21" s="377"/>
      <c r="WJP21" s="374"/>
      <c r="WJQ21" s="375"/>
      <c r="WJR21" s="376"/>
      <c r="WJS21" s="377"/>
      <c r="WJT21" s="374"/>
      <c r="WJU21" s="375"/>
      <c r="WJV21" s="376"/>
      <c r="WJW21" s="377"/>
      <c r="WJX21" s="374"/>
      <c r="WJY21" s="375"/>
      <c r="WJZ21" s="376"/>
      <c r="WKA21" s="377"/>
      <c r="WKB21" s="374"/>
      <c r="WKC21" s="375"/>
      <c r="WKD21" s="376"/>
      <c r="WKE21" s="377"/>
      <c r="WKF21" s="374"/>
      <c r="WKG21" s="375"/>
      <c r="WKH21" s="376"/>
      <c r="WKI21" s="377"/>
      <c r="WKJ21" s="374"/>
      <c r="WKK21" s="375"/>
      <c r="WKL21" s="376"/>
      <c r="WKM21" s="377"/>
      <c r="WKN21" s="374"/>
      <c r="WKO21" s="375"/>
      <c r="WKP21" s="376"/>
      <c r="WKQ21" s="377"/>
      <c r="WKR21" s="374"/>
      <c r="WKS21" s="375"/>
      <c r="WKT21" s="376"/>
      <c r="WKU21" s="377"/>
      <c r="WKV21" s="374"/>
      <c r="WKW21" s="375"/>
      <c r="WKX21" s="376"/>
      <c r="WKY21" s="377"/>
      <c r="WKZ21" s="374"/>
      <c r="WLA21" s="375"/>
      <c r="WLB21" s="376"/>
      <c r="WLC21" s="377"/>
      <c r="WLD21" s="374"/>
      <c r="WLE21" s="375"/>
      <c r="WLF21" s="376"/>
      <c r="WLG21" s="377"/>
      <c r="WLH21" s="374"/>
      <c r="WLI21" s="375"/>
      <c r="WLJ21" s="376"/>
      <c r="WLK21" s="377"/>
      <c r="WLL21" s="374"/>
      <c r="WLM21" s="375"/>
      <c r="WLN21" s="376"/>
      <c r="WLO21" s="377"/>
      <c r="WLP21" s="374"/>
      <c r="WLQ21" s="375"/>
      <c r="WLR21" s="376"/>
      <c r="WLS21" s="377"/>
      <c r="WLT21" s="374"/>
      <c r="WLU21" s="375"/>
      <c r="WLV21" s="376"/>
      <c r="WLW21" s="377"/>
      <c r="WLX21" s="374"/>
      <c r="WLY21" s="375"/>
      <c r="WLZ21" s="376"/>
      <c r="WMA21" s="377"/>
      <c r="WMB21" s="374"/>
      <c r="WMC21" s="375"/>
      <c r="WMD21" s="376"/>
      <c r="WME21" s="377"/>
      <c r="WMF21" s="374"/>
      <c r="WMG21" s="375"/>
      <c r="WMH21" s="376"/>
      <c r="WMI21" s="377"/>
      <c r="WMJ21" s="374"/>
      <c r="WMK21" s="375"/>
      <c r="WML21" s="376"/>
      <c r="WMM21" s="377"/>
      <c r="WMN21" s="374"/>
      <c r="WMO21" s="375"/>
      <c r="WMP21" s="376"/>
      <c r="WMQ21" s="377"/>
      <c r="WMR21" s="374"/>
      <c r="WMS21" s="375"/>
      <c r="WMT21" s="376"/>
      <c r="WMU21" s="377"/>
      <c r="WMV21" s="374"/>
      <c r="WMW21" s="375"/>
      <c r="WMX21" s="376"/>
      <c r="WMY21" s="377"/>
      <c r="WMZ21" s="374"/>
      <c r="WNA21" s="375"/>
      <c r="WNB21" s="376"/>
      <c r="WNC21" s="377"/>
      <c r="WND21" s="374"/>
      <c r="WNE21" s="375"/>
      <c r="WNF21" s="376"/>
      <c r="WNG21" s="377"/>
      <c r="WNH21" s="374"/>
      <c r="WNI21" s="375"/>
      <c r="WNJ21" s="376"/>
      <c r="WNK21" s="377"/>
      <c r="WNL21" s="374"/>
      <c r="WNM21" s="375"/>
      <c r="WNN21" s="376"/>
      <c r="WNO21" s="377"/>
      <c r="WNP21" s="374"/>
      <c r="WNQ21" s="375"/>
      <c r="WNR21" s="376"/>
      <c r="WNS21" s="377"/>
      <c r="WNT21" s="374"/>
      <c r="WNU21" s="375"/>
      <c r="WNV21" s="376"/>
      <c r="WNW21" s="377"/>
      <c r="WNX21" s="374"/>
      <c r="WNY21" s="375"/>
      <c r="WNZ21" s="376"/>
      <c r="WOA21" s="377"/>
      <c r="WOB21" s="374"/>
      <c r="WOC21" s="375"/>
      <c r="WOD21" s="376"/>
      <c r="WOE21" s="377"/>
      <c r="WOF21" s="374"/>
      <c r="WOG21" s="375"/>
      <c r="WOH21" s="376"/>
      <c r="WOI21" s="377"/>
      <c r="WOJ21" s="374"/>
      <c r="WOK21" s="375"/>
      <c r="WOL21" s="376"/>
      <c r="WOM21" s="377"/>
      <c r="WON21" s="374"/>
      <c r="WOO21" s="375"/>
      <c r="WOP21" s="376"/>
      <c r="WOQ21" s="377"/>
      <c r="WOR21" s="374"/>
      <c r="WOS21" s="375"/>
      <c r="WOT21" s="376"/>
      <c r="WOU21" s="377"/>
      <c r="WOV21" s="374"/>
      <c r="WOW21" s="375"/>
      <c r="WOX21" s="376"/>
      <c r="WOY21" s="377"/>
      <c r="WOZ21" s="374"/>
      <c r="WPA21" s="375"/>
      <c r="WPB21" s="376"/>
      <c r="WPC21" s="377"/>
      <c r="WPD21" s="374"/>
      <c r="WPE21" s="375"/>
      <c r="WPF21" s="376"/>
      <c r="WPG21" s="377"/>
      <c r="WPH21" s="374"/>
      <c r="WPI21" s="375"/>
      <c r="WPJ21" s="376"/>
      <c r="WPK21" s="377"/>
      <c r="WPL21" s="374"/>
      <c r="WPM21" s="375"/>
      <c r="WPN21" s="376"/>
      <c r="WPO21" s="377"/>
      <c r="WPP21" s="374"/>
      <c r="WPQ21" s="375"/>
      <c r="WPR21" s="376"/>
      <c r="WPS21" s="377"/>
      <c r="WPT21" s="374"/>
      <c r="WPU21" s="375"/>
      <c r="WPV21" s="376"/>
      <c r="WPW21" s="377"/>
      <c r="WPX21" s="374"/>
      <c r="WPY21" s="375"/>
      <c r="WPZ21" s="376"/>
      <c r="WQA21" s="377"/>
      <c r="WQB21" s="374"/>
      <c r="WQC21" s="375"/>
      <c r="WQD21" s="376"/>
      <c r="WQE21" s="377"/>
      <c r="WQF21" s="374"/>
      <c r="WQG21" s="375"/>
      <c r="WQH21" s="376"/>
      <c r="WQI21" s="377"/>
      <c r="WQJ21" s="374"/>
      <c r="WQK21" s="375"/>
      <c r="WQL21" s="376"/>
      <c r="WQM21" s="377"/>
      <c r="WQN21" s="374"/>
      <c r="WQO21" s="375"/>
      <c r="WQP21" s="376"/>
      <c r="WQQ21" s="377"/>
      <c r="WQR21" s="374"/>
      <c r="WQS21" s="375"/>
      <c r="WQT21" s="376"/>
      <c r="WQU21" s="377"/>
      <c r="WQV21" s="374"/>
      <c r="WQW21" s="375"/>
      <c r="WQX21" s="376"/>
      <c r="WQY21" s="377"/>
      <c r="WQZ21" s="374"/>
      <c r="WRA21" s="375"/>
      <c r="WRB21" s="376"/>
      <c r="WRC21" s="377"/>
      <c r="WRD21" s="374"/>
      <c r="WRE21" s="375"/>
      <c r="WRF21" s="376"/>
      <c r="WRG21" s="377"/>
      <c r="WRH21" s="374"/>
      <c r="WRI21" s="375"/>
      <c r="WRJ21" s="376"/>
      <c r="WRK21" s="377"/>
      <c r="WRL21" s="374"/>
      <c r="WRM21" s="375"/>
      <c r="WRN21" s="376"/>
      <c r="WRO21" s="377"/>
      <c r="WRP21" s="374"/>
      <c r="WRQ21" s="375"/>
      <c r="WRR21" s="376"/>
      <c r="WRS21" s="377"/>
      <c r="WRT21" s="374"/>
      <c r="WRU21" s="375"/>
      <c r="WRV21" s="376"/>
      <c r="WRW21" s="377"/>
      <c r="WRX21" s="374"/>
      <c r="WRY21" s="375"/>
      <c r="WRZ21" s="376"/>
      <c r="WSA21" s="377"/>
      <c r="WSB21" s="374"/>
      <c r="WSC21" s="375"/>
      <c r="WSD21" s="376"/>
      <c r="WSE21" s="377"/>
      <c r="WSF21" s="374"/>
      <c r="WSG21" s="375"/>
      <c r="WSH21" s="376"/>
      <c r="WSI21" s="377"/>
      <c r="WSJ21" s="374"/>
      <c r="WSK21" s="375"/>
      <c r="WSL21" s="376"/>
      <c r="WSM21" s="377"/>
      <c r="WSN21" s="374"/>
      <c r="WSO21" s="375"/>
      <c r="WSP21" s="376"/>
      <c r="WSQ21" s="377"/>
      <c r="WSR21" s="374"/>
      <c r="WSS21" s="375"/>
      <c r="WST21" s="376"/>
      <c r="WSU21" s="377"/>
      <c r="WSV21" s="374"/>
      <c r="WSW21" s="375"/>
      <c r="WSX21" s="376"/>
      <c r="WSY21" s="377"/>
      <c r="WSZ21" s="374"/>
      <c r="WTA21" s="375"/>
      <c r="WTB21" s="376"/>
      <c r="WTC21" s="377"/>
      <c r="WTD21" s="374"/>
      <c r="WTE21" s="375"/>
      <c r="WTF21" s="376"/>
      <c r="WTG21" s="377"/>
      <c r="WTH21" s="374"/>
      <c r="WTI21" s="375"/>
      <c r="WTJ21" s="376"/>
      <c r="WTK21" s="377"/>
      <c r="WTL21" s="374"/>
      <c r="WTM21" s="375"/>
      <c r="WTN21" s="376"/>
      <c r="WTO21" s="377"/>
      <c r="WTP21" s="374"/>
      <c r="WTQ21" s="375"/>
      <c r="WTR21" s="376"/>
      <c r="WTS21" s="377"/>
      <c r="WTT21" s="374"/>
      <c r="WTU21" s="375"/>
      <c r="WTV21" s="376"/>
      <c r="WTW21" s="377"/>
      <c r="WTX21" s="374"/>
      <c r="WTY21" s="375"/>
      <c r="WTZ21" s="376"/>
      <c r="WUA21" s="377"/>
      <c r="WUB21" s="374"/>
      <c r="WUC21" s="375"/>
      <c r="WUD21" s="376"/>
      <c r="WUE21" s="377"/>
      <c r="WUF21" s="374"/>
      <c r="WUG21" s="375"/>
      <c r="WUH21" s="376"/>
      <c r="WUI21" s="377"/>
      <c r="WUJ21" s="374"/>
      <c r="WUK21" s="375"/>
      <c r="WUL21" s="376"/>
      <c r="WUM21" s="377"/>
      <c r="WUN21" s="374"/>
      <c r="WUO21" s="375"/>
      <c r="WUP21" s="376"/>
      <c r="WUQ21" s="377"/>
      <c r="WUR21" s="374"/>
      <c r="WUS21" s="375"/>
      <c r="WUT21" s="376"/>
      <c r="WUU21" s="377"/>
      <c r="WUV21" s="374"/>
      <c r="WUW21" s="375"/>
      <c r="WUX21" s="376"/>
      <c r="WUY21" s="377"/>
      <c r="WUZ21" s="374"/>
      <c r="WVA21" s="375"/>
      <c r="WVB21" s="376"/>
      <c r="WVC21" s="377"/>
      <c r="WVD21" s="374"/>
      <c r="WVE21" s="375"/>
      <c r="WVF21" s="376"/>
      <c r="WVG21" s="377"/>
      <c r="WVH21" s="374"/>
      <c r="WVI21" s="375"/>
      <c r="WVJ21" s="376"/>
      <c r="WVK21" s="377"/>
      <c r="WVL21" s="374"/>
      <c r="WVM21" s="375"/>
      <c r="WVN21" s="376"/>
      <c r="WVO21" s="377"/>
      <c r="WVP21" s="374"/>
      <c r="WVQ21" s="375"/>
      <c r="WVR21" s="376"/>
      <c r="WVS21" s="377"/>
      <c r="WVT21" s="374"/>
      <c r="WVU21" s="375"/>
      <c r="WVV21" s="376"/>
      <c r="WVW21" s="377"/>
      <c r="WVX21" s="374"/>
      <c r="WVY21" s="375"/>
      <c r="WVZ21" s="376"/>
      <c r="WWA21" s="377"/>
      <c r="WWB21" s="374"/>
      <c r="WWC21" s="375"/>
      <c r="WWD21" s="376"/>
      <c r="WWE21" s="377"/>
      <c r="WWF21" s="374"/>
      <c r="WWG21" s="375"/>
      <c r="WWH21" s="376"/>
      <c r="WWI21" s="377"/>
      <c r="WWJ21" s="374"/>
      <c r="WWK21" s="375"/>
      <c r="WWL21" s="376"/>
      <c r="WWM21" s="377"/>
      <c r="WWN21" s="374"/>
      <c r="WWO21" s="375"/>
      <c r="WWP21" s="376"/>
      <c r="WWQ21" s="377"/>
      <c r="WWR21" s="374"/>
      <c r="WWS21" s="375"/>
      <c r="WWT21" s="376"/>
      <c r="WWU21" s="377"/>
      <c r="WWV21" s="374"/>
      <c r="WWW21" s="375"/>
      <c r="WWX21" s="376"/>
      <c r="WWY21" s="377"/>
      <c r="WWZ21" s="374"/>
      <c r="WXA21" s="375"/>
      <c r="WXB21" s="376"/>
      <c r="WXC21" s="377"/>
      <c r="WXD21" s="374"/>
      <c r="WXE21" s="375"/>
      <c r="WXF21" s="376"/>
      <c r="WXG21" s="377"/>
      <c r="WXH21" s="374"/>
      <c r="WXI21" s="375"/>
      <c r="WXJ21" s="376"/>
      <c r="WXK21" s="377"/>
      <c r="WXL21" s="374"/>
      <c r="WXM21" s="375"/>
      <c r="WXN21" s="376"/>
      <c r="WXO21" s="377"/>
      <c r="WXP21" s="374"/>
      <c r="WXQ21" s="375"/>
      <c r="WXR21" s="376"/>
      <c r="WXS21" s="377"/>
      <c r="WXT21" s="374"/>
      <c r="WXU21" s="375"/>
      <c r="WXV21" s="376"/>
      <c r="WXW21" s="377"/>
      <c r="WXX21" s="374"/>
      <c r="WXY21" s="375"/>
      <c r="WXZ21" s="376"/>
      <c r="WYA21" s="377"/>
      <c r="WYB21" s="374"/>
      <c r="WYC21" s="375"/>
      <c r="WYD21" s="376"/>
      <c r="WYE21" s="377"/>
      <c r="WYF21" s="374"/>
      <c r="WYG21" s="375"/>
      <c r="WYH21" s="376"/>
      <c r="WYI21" s="377"/>
      <c r="WYJ21" s="374"/>
      <c r="WYK21" s="375"/>
      <c r="WYL21" s="376"/>
      <c r="WYM21" s="377"/>
      <c r="WYN21" s="374"/>
      <c r="WYO21" s="375"/>
      <c r="WYP21" s="376"/>
      <c r="WYQ21" s="377"/>
      <c r="WYR21" s="374"/>
      <c r="WYS21" s="375"/>
      <c r="WYT21" s="376"/>
      <c r="WYU21" s="377"/>
      <c r="WYV21" s="374"/>
      <c r="WYW21" s="375"/>
      <c r="WYX21" s="376"/>
      <c r="WYY21" s="377"/>
      <c r="WYZ21" s="374"/>
      <c r="WZA21" s="375"/>
      <c r="WZB21" s="376"/>
      <c r="WZC21" s="377"/>
      <c r="WZD21" s="374"/>
      <c r="WZE21" s="375"/>
      <c r="WZF21" s="376"/>
      <c r="WZG21" s="377"/>
      <c r="WZH21" s="374"/>
      <c r="WZI21" s="375"/>
      <c r="WZJ21" s="376"/>
      <c r="WZK21" s="377"/>
      <c r="WZL21" s="374"/>
      <c r="WZM21" s="375"/>
      <c r="WZN21" s="376"/>
      <c r="WZO21" s="377"/>
      <c r="WZP21" s="374"/>
      <c r="WZQ21" s="375"/>
      <c r="WZR21" s="376"/>
      <c r="WZS21" s="377"/>
      <c r="WZT21" s="374"/>
      <c r="WZU21" s="375"/>
      <c r="WZV21" s="376"/>
      <c r="WZW21" s="377"/>
      <c r="WZX21" s="374"/>
      <c r="WZY21" s="375"/>
      <c r="WZZ21" s="376"/>
      <c r="XAA21" s="377"/>
      <c r="XAB21" s="374"/>
      <c r="XAC21" s="375"/>
      <c r="XAD21" s="376"/>
      <c r="XAE21" s="377"/>
      <c r="XAF21" s="374"/>
      <c r="XAG21" s="375"/>
      <c r="XAH21" s="376"/>
      <c r="XAI21" s="377"/>
      <c r="XAJ21" s="374"/>
      <c r="XAK21" s="375"/>
      <c r="XAL21" s="376"/>
      <c r="XAM21" s="377"/>
      <c r="XAN21" s="374"/>
      <c r="XAO21" s="375"/>
      <c r="XAP21" s="376"/>
      <c r="XAQ21" s="377"/>
      <c r="XAR21" s="374"/>
      <c r="XAS21" s="375"/>
      <c r="XAT21" s="376"/>
      <c r="XAU21" s="377"/>
      <c r="XAV21" s="374"/>
      <c r="XAW21" s="375"/>
      <c r="XAX21" s="376"/>
      <c r="XAY21" s="377"/>
      <c r="XAZ21" s="374"/>
      <c r="XBA21" s="375"/>
      <c r="XBB21" s="376"/>
      <c r="XBC21" s="377"/>
      <c r="XBD21" s="374"/>
      <c r="XBE21" s="375"/>
      <c r="XBF21" s="376"/>
      <c r="XBG21" s="377"/>
      <c r="XBH21" s="374"/>
      <c r="XBI21" s="375"/>
      <c r="XBJ21" s="376"/>
      <c r="XBK21" s="377"/>
      <c r="XBL21" s="374"/>
      <c r="XBM21" s="375"/>
      <c r="XBN21" s="376"/>
      <c r="XBO21" s="377"/>
      <c r="XBP21" s="374"/>
      <c r="XBQ21" s="375"/>
      <c r="XBR21" s="376"/>
      <c r="XBS21" s="377"/>
      <c r="XBT21" s="374"/>
      <c r="XBU21" s="375"/>
      <c r="XBV21" s="376"/>
      <c r="XBW21" s="377"/>
      <c r="XBX21" s="374"/>
      <c r="XBY21" s="375"/>
      <c r="XBZ21" s="376"/>
      <c r="XCA21" s="377"/>
      <c r="XCB21" s="374"/>
      <c r="XCC21" s="375"/>
      <c r="XCD21" s="376"/>
      <c r="XCE21" s="377"/>
      <c r="XCF21" s="374"/>
      <c r="XCG21" s="375"/>
      <c r="XCH21" s="376"/>
      <c r="XCI21" s="377"/>
      <c r="XCJ21" s="374"/>
      <c r="XCK21" s="375"/>
      <c r="XCL21" s="376"/>
      <c r="XCM21" s="377"/>
      <c r="XCN21" s="374"/>
      <c r="XCO21" s="375"/>
      <c r="XCP21" s="376"/>
      <c r="XCQ21" s="377"/>
      <c r="XCR21" s="374"/>
      <c r="XCS21" s="375"/>
      <c r="XCT21" s="376"/>
      <c r="XCU21" s="377"/>
      <c r="XCV21" s="374"/>
      <c r="XCW21" s="375"/>
      <c r="XCX21" s="376"/>
      <c r="XCY21" s="377"/>
      <c r="XCZ21" s="374"/>
      <c r="XDA21" s="375"/>
      <c r="XDB21" s="376"/>
      <c r="XDC21" s="377"/>
      <c r="XDD21" s="374"/>
      <c r="XDE21" s="375"/>
      <c r="XDF21" s="376"/>
      <c r="XDG21" s="377"/>
      <c r="XDH21" s="374"/>
      <c r="XDI21" s="375"/>
      <c r="XDJ21" s="376"/>
      <c r="XDK21" s="377"/>
      <c r="XDL21" s="374"/>
      <c r="XDM21" s="375"/>
      <c r="XDN21" s="376"/>
      <c r="XDO21" s="377"/>
      <c r="XDP21" s="374"/>
      <c r="XDQ21" s="375"/>
      <c r="XDR21" s="376"/>
      <c r="XDS21" s="377"/>
      <c r="XDT21" s="374"/>
      <c r="XDU21" s="375"/>
      <c r="XDV21" s="376"/>
      <c r="XDW21" s="377"/>
      <c r="XDX21" s="374"/>
      <c r="XDY21" s="375"/>
      <c r="XDZ21" s="376"/>
      <c r="XEA21" s="377"/>
      <c r="XEB21" s="374"/>
      <c r="XEC21" s="375"/>
      <c r="XED21" s="376"/>
      <c r="XEE21" s="377"/>
      <c r="XEF21" s="374"/>
      <c r="XEG21" s="375"/>
      <c r="XEH21" s="376"/>
      <c r="XEI21" s="377"/>
      <c r="XEJ21" s="374"/>
      <c r="XEK21" s="375"/>
      <c r="XEL21" s="376"/>
      <c r="XEM21" s="377"/>
      <c r="XEN21" s="374"/>
      <c r="XEO21" s="375"/>
      <c r="XEP21" s="376"/>
      <c r="XEQ21" s="377"/>
      <c r="XER21" s="374"/>
      <c r="XES21" s="375"/>
      <c r="XET21" s="376"/>
      <c r="XEU21" s="377"/>
      <c r="XEV21" s="374"/>
      <c r="XEW21" s="375"/>
      <c r="XEX21" s="376"/>
      <c r="XEY21" s="377"/>
      <c r="XEZ21" s="374"/>
      <c r="XFA21" s="375"/>
      <c r="XFB21" s="376"/>
      <c r="XFC21" s="377"/>
      <c r="XFD21" s="374"/>
    </row>
    <row r="22" spans="1:16384" ht="22" customHeight="1" x14ac:dyDescent="0.35">
      <c r="A22" s="183">
        <v>12</v>
      </c>
      <c r="B22" s="14" t="s">
        <v>123</v>
      </c>
      <c r="C22" s="171" t="s">
        <v>124</v>
      </c>
      <c r="D22" s="172" t="s">
        <v>348</v>
      </c>
      <c r="E22" s="486"/>
      <c r="F22" s="486"/>
      <c r="G22" s="522"/>
      <c r="H22" s="151"/>
      <c r="I22" s="151"/>
      <c r="J22" s="151"/>
    </row>
    <row r="23" spans="1:16384" ht="15" customHeight="1" x14ac:dyDescent="0.35">
      <c r="A23" s="187"/>
      <c r="B23" s="188"/>
      <c r="C23" s="189"/>
      <c r="D23" s="190"/>
      <c r="E23" s="191"/>
      <c r="F23" s="191"/>
      <c r="G23" s="192"/>
      <c r="H23" s="151"/>
      <c r="I23" s="151"/>
      <c r="J23" s="151"/>
    </row>
    <row r="24" spans="1:16384" ht="22" customHeight="1" x14ac:dyDescent="0.35">
      <c r="A24" s="193">
        <v>13</v>
      </c>
      <c r="B24" s="15" t="s">
        <v>18</v>
      </c>
      <c r="C24" s="179" t="s">
        <v>23</v>
      </c>
      <c r="D24" s="184" t="s">
        <v>349</v>
      </c>
      <c r="E24" s="194" t="s">
        <v>350</v>
      </c>
      <c r="F24" s="194" t="s">
        <v>351</v>
      </c>
      <c r="G24" s="195"/>
      <c r="H24" s="151"/>
      <c r="I24" s="151"/>
      <c r="J24" s="151"/>
    </row>
    <row r="25" spans="1:16384" ht="15" customHeight="1" x14ac:dyDescent="0.35">
      <c r="A25" s="196"/>
      <c r="B25" s="197"/>
      <c r="C25" s="189"/>
      <c r="D25" s="198"/>
      <c r="E25" s="191"/>
      <c r="F25" s="191"/>
      <c r="G25" s="199"/>
      <c r="H25" s="151"/>
      <c r="I25" s="151"/>
      <c r="J25" s="151"/>
    </row>
    <row r="26" spans="1:16384" ht="22" customHeight="1" x14ac:dyDescent="0.35">
      <c r="A26" s="193">
        <v>14</v>
      </c>
      <c r="B26" s="185" t="s">
        <v>352</v>
      </c>
      <c r="C26" s="186" t="s">
        <v>10</v>
      </c>
      <c r="D26" s="184" t="s">
        <v>353</v>
      </c>
      <c r="E26" s="194" t="s">
        <v>354</v>
      </c>
      <c r="F26" s="194" t="s">
        <v>355</v>
      </c>
      <c r="G26" s="195"/>
      <c r="H26" s="151"/>
      <c r="I26" s="151"/>
      <c r="J26" s="151"/>
    </row>
    <row r="27" spans="1:16384" ht="15" customHeight="1" x14ac:dyDescent="0.35">
      <c r="A27" s="187"/>
      <c r="B27" s="200"/>
      <c r="C27" s="201"/>
      <c r="D27" s="202"/>
      <c r="E27" s="203"/>
      <c r="F27" s="191"/>
      <c r="G27" s="204"/>
      <c r="H27" s="151"/>
      <c r="I27" s="151"/>
      <c r="J27" s="151"/>
    </row>
    <row r="28" spans="1:16384" ht="22" customHeight="1" x14ac:dyDescent="0.35">
      <c r="A28" s="170">
        <v>15</v>
      </c>
      <c r="B28" s="205" t="s">
        <v>356</v>
      </c>
      <c r="C28" s="171" t="s">
        <v>357</v>
      </c>
      <c r="D28" s="206" t="s">
        <v>358</v>
      </c>
      <c r="E28" s="207"/>
      <c r="F28" s="207"/>
      <c r="G28" s="208"/>
      <c r="H28" s="151"/>
      <c r="I28" s="151"/>
      <c r="J28" s="151"/>
    </row>
    <row r="29" spans="1:16384" ht="15" customHeight="1" x14ac:dyDescent="0.35">
      <c r="A29" s="187"/>
      <c r="B29" s="188"/>
      <c r="C29" s="189"/>
      <c r="D29" s="190"/>
      <c r="E29" s="191"/>
      <c r="F29" s="191"/>
      <c r="G29" s="204"/>
      <c r="H29" s="151"/>
      <c r="I29" s="151"/>
      <c r="J29" s="151"/>
    </row>
    <row r="30" spans="1:16384" ht="22" customHeight="1" x14ac:dyDescent="0.35">
      <c r="A30" s="170">
        <v>16</v>
      </c>
      <c r="B30" s="185" t="s">
        <v>359</v>
      </c>
      <c r="C30" s="186" t="s">
        <v>360</v>
      </c>
      <c r="D30" s="184" t="s">
        <v>361</v>
      </c>
      <c r="E30" s="513" t="s">
        <v>362</v>
      </c>
      <c r="F30" s="513" t="s">
        <v>363</v>
      </c>
      <c r="G30" s="517" t="s">
        <v>364</v>
      </c>
      <c r="H30" s="151"/>
      <c r="I30" s="151"/>
      <c r="J30" s="151"/>
    </row>
    <row r="31" spans="1:16384" ht="22" customHeight="1" x14ac:dyDescent="0.35">
      <c r="A31" s="170">
        <v>17</v>
      </c>
      <c r="B31" s="209" t="s">
        <v>365</v>
      </c>
      <c r="C31" s="210" t="s">
        <v>27</v>
      </c>
      <c r="D31" s="211" t="s">
        <v>215</v>
      </c>
      <c r="E31" s="509"/>
      <c r="F31" s="509"/>
      <c r="G31" s="518"/>
      <c r="H31" s="151"/>
      <c r="I31" s="151"/>
      <c r="J31" s="151"/>
    </row>
    <row r="32" spans="1:16384" ht="15" customHeight="1" x14ac:dyDescent="0.35">
      <c r="A32" s="187"/>
      <c r="B32" s="188"/>
      <c r="C32" s="189"/>
      <c r="D32" s="190"/>
      <c r="E32" s="191"/>
      <c r="F32" s="191"/>
      <c r="G32" s="204"/>
      <c r="H32" s="151"/>
      <c r="I32" s="151"/>
      <c r="J32" s="151"/>
    </row>
    <row r="33" spans="1:10" ht="22" customHeight="1" x14ac:dyDescent="0.35">
      <c r="A33" s="170">
        <v>18</v>
      </c>
      <c r="B33" s="15" t="s">
        <v>110</v>
      </c>
      <c r="C33" s="179" t="s">
        <v>22</v>
      </c>
      <c r="D33" s="180" t="s">
        <v>366</v>
      </c>
      <c r="E33" s="515" t="s">
        <v>367</v>
      </c>
      <c r="F33" s="515" t="s">
        <v>368</v>
      </c>
      <c r="G33" s="517"/>
      <c r="H33" s="151"/>
      <c r="I33" s="151"/>
      <c r="J33" s="151"/>
    </row>
    <row r="34" spans="1:10" ht="22" customHeight="1" x14ac:dyDescent="0.35">
      <c r="A34" s="170">
        <v>19</v>
      </c>
      <c r="B34" s="15" t="s">
        <v>102</v>
      </c>
      <c r="C34" s="179" t="s">
        <v>21</v>
      </c>
      <c r="D34" s="184" t="s">
        <v>353</v>
      </c>
      <c r="E34" s="516"/>
      <c r="F34" s="516"/>
      <c r="G34" s="518"/>
      <c r="H34" s="151"/>
      <c r="I34" s="151"/>
      <c r="J34" s="151"/>
    </row>
    <row r="35" spans="1:10" ht="22" customHeight="1" x14ac:dyDescent="0.35">
      <c r="A35" s="170">
        <v>20</v>
      </c>
      <c r="B35" s="185" t="s">
        <v>369</v>
      </c>
      <c r="C35" s="212" t="s">
        <v>370</v>
      </c>
      <c r="D35" s="184" t="s">
        <v>361</v>
      </c>
      <c r="E35" s="516"/>
      <c r="F35" s="516"/>
      <c r="G35" s="518"/>
      <c r="H35" s="151"/>
      <c r="I35" s="151"/>
      <c r="J35" s="151"/>
    </row>
    <row r="36" spans="1:10" ht="22" customHeight="1" x14ac:dyDescent="0.35">
      <c r="A36" s="170">
        <v>21</v>
      </c>
      <c r="B36" s="213" t="s">
        <v>371</v>
      </c>
      <c r="C36" s="214" t="s">
        <v>8</v>
      </c>
      <c r="D36" s="169" t="s">
        <v>12</v>
      </c>
      <c r="E36" s="516"/>
      <c r="F36" s="516"/>
      <c r="G36" s="518"/>
      <c r="H36" s="151"/>
      <c r="I36" s="151"/>
      <c r="J36" s="151"/>
    </row>
    <row r="37" spans="1:10" ht="22" customHeight="1" x14ac:dyDescent="0.35">
      <c r="A37" s="170">
        <v>22</v>
      </c>
      <c r="B37" s="167" t="s">
        <v>372</v>
      </c>
      <c r="C37" s="168" t="s">
        <v>373</v>
      </c>
      <c r="D37" s="169" t="s">
        <v>11</v>
      </c>
      <c r="E37" s="516"/>
      <c r="F37" s="516"/>
      <c r="G37" s="518"/>
      <c r="H37" s="151"/>
      <c r="I37" s="151"/>
      <c r="J37" s="151"/>
    </row>
    <row r="38" spans="1:10" ht="15" customHeight="1" x14ac:dyDescent="0.35">
      <c r="A38" s="196"/>
      <c r="B38" s="200"/>
      <c r="C38" s="201"/>
      <c r="D38" s="202"/>
      <c r="E38" s="191"/>
      <c r="F38" s="191"/>
      <c r="G38" s="215"/>
      <c r="H38" s="151"/>
      <c r="I38" s="151"/>
      <c r="J38" s="151"/>
    </row>
    <row r="39" spans="1:10" ht="22" customHeight="1" x14ac:dyDescent="0.35">
      <c r="A39" s="170">
        <v>23</v>
      </c>
      <c r="B39" s="216" t="s">
        <v>230</v>
      </c>
      <c r="C39" s="216" t="s">
        <v>231</v>
      </c>
      <c r="D39" s="216" t="s">
        <v>374</v>
      </c>
      <c r="E39" s="513" t="s">
        <v>375</v>
      </c>
      <c r="F39" s="513" t="s">
        <v>376</v>
      </c>
      <c r="G39" s="514"/>
      <c r="H39" s="151"/>
      <c r="I39" s="151"/>
      <c r="J39" s="151"/>
    </row>
    <row r="40" spans="1:10" ht="22" customHeight="1" x14ac:dyDescent="0.35">
      <c r="A40" s="217">
        <v>24</v>
      </c>
      <c r="B40" s="185" t="s">
        <v>377</v>
      </c>
      <c r="C40" s="186" t="s">
        <v>378</v>
      </c>
      <c r="D40" s="211" t="s">
        <v>11</v>
      </c>
      <c r="E40" s="509"/>
      <c r="F40" s="509"/>
      <c r="G40" s="520"/>
      <c r="H40" s="151"/>
      <c r="I40" s="151"/>
      <c r="J40" s="151"/>
    </row>
    <row r="41" spans="1:10" ht="22" customHeight="1" x14ac:dyDescent="0.35">
      <c r="A41" s="170">
        <v>25</v>
      </c>
      <c r="B41" s="218" t="s">
        <v>220</v>
      </c>
      <c r="C41" s="210" t="s">
        <v>221</v>
      </c>
      <c r="D41" s="211" t="s">
        <v>11</v>
      </c>
      <c r="E41" s="516"/>
      <c r="F41" s="516"/>
      <c r="G41" s="520"/>
      <c r="H41" s="219" t="s">
        <v>379</v>
      </c>
      <c r="I41" s="151"/>
    </row>
    <row r="42" spans="1:10" ht="22" customHeight="1" x14ac:dyDescent="0.35">
      <c r="A42" s="217">
        <v>26</v>
      </c>
      <c r="B42" s="209" t="s">
        <v>225</v>
      </c>
      <c r="C42" s="210" t="s">
        <v>226</v>
      </c>
      <c r="D42" s="211" t="s">
        <v>227</v>
      </c>
      <c r="E42" s="516"/>
      <c r="F42" s="516"/>
      <c r="G42" s="520"/>
      <c r="H42" s="220"/>
      <c r="I42" s="151"/>
    </row>
    <row r="43" spans="1:10" ht="22" customHeight="1" x14ac:dyDescent="0.35">
      <c r="A43" s="170">
        <v>27</v>
      </c>
      <c r="B43" s="15" t="s">
        <v>19</v>
      </c>
      <c r="C43" s="179" t="s">
        <v>25</v>
      </c>
      <c r="D43" s="184" t="s">
        <v>380</v>
      </c>
      <c r="E43" s="519"/>
      <c r="F43" s="519"/>
      <c r="G43" s="512"/>
      <c r="H43" s="151"/>
      <c r="I43" s="151"/>
      <c r="J43" s="151"/>
    </row>
    <row r="44" spans="1:10" ht="15" customHeight="1" x14ac:dyDescent="0.35">
      <c r="A44" s="196"/>
      <c r="B44" s="221"/>
      <c r="C44" s="189"/>
      <c r="D44" s="202"/>
      <c r="E44" s="191"/>
      <c r="F44" s="191"/>
      <c r="G44" s="204"/>
      <c r="H44" s="151"/>
      <c r="I44" s="151"/>
      <c r="J44" s="151"/>
    </row>
    <row r="45" spans="1:10" ht="22" customHeight="1" x14ac:dyDescent="0.35">
      <c r="A45" s="170">
        <v>28</v>
      </c>
      <c r="B45" s="185" t="s">
        <v>381</v>
      </c>
      <c r="C45" s="186" t="s">
        <v>5</v>
      </c>
      <c r="D45" s="184" t="s">
        <v>346</v>
      </c>
      <c r="E45" s="509">
        <v>43556</v>
      </c>
      <c r="F45" s="509">
        <v>44287</v>
      </c>
      <c r="G45" s="511"/>
      <c r="H45" s="151"/>
      <c r="I45" s="151"/>
      <c r="J45" s="151"/>
    </row>
    <row r="46" spans="1:10" ht="22" customHeight="1" x14ac:dyDescent="0.35">
      <c r="A46" s="166">
        <v>29</v>
      </c>
      <c r="B46" s="185" t="s">
        <v>382</v>
      </c>
      <c r="C46" s="222" t="s">
        <v>383</v>
      </c>
      <c r="D46" s="184" t="s">
        <v>384</v>
      </c>
      <c r="E46" s="509"/>
      <c r="F46" s="509"/>
      <c r="G46" s="511"/>
      <c r="H46" s="151"/>
      <c r="I46" s="151"/>
      <c r="J46" s="151"/>
    </row>
    <row r="47" spans="1:10" ht="22" customHeight="1" x14ac:dyDescent="0.35">
      <c r="A47" s="170">
        <v>30</v>
      </c>
      <c r="B47" s="185" t="s">
        <v>245</v>
      </c>
      <c r="C47" s="222" t="s">
        <v>385</v>
      </c>
      <c r="D47" s="184" t="s">
        <v>12</v>
      </c>
      <c r="E47" s="509"/>
      <c r="F47" s="509"/>
      <c r="G47" s="511"/>
      <c r="H47" s="151"/>
      <c r="I47" s="151"/>
      <c r="J47" s="151"/>
    </row>
    <row r="48" spans="1:10" ht="22" customHeight="1" x14ac:dyDescent="0.35">
      <c r="A48" s="166">
        <v>31</v>
      </c>
      <c r="B48" s="223" t="s">
        <v>386</v>
      </c>
      <c r="C48" s="179" t="s">
        <v>7</v>
      </c>
      <c r="D48" s="184" t="s">
        <v>12</v>
      </c>
      <c r="E48" s="510"/>
      <c r="F48" s="510"/>
      <c r="G48" s="512"/>
      <c r="H48" s="151"/>
      <c r="I48" s="151"/>
      <c r="J48" s="151"/>
    </row>
    <row r="49" spans="1:10" ht="15" customHeight="1" x14ac:dyDescent="0.35">
      <c r="A49" s="196"/>
      <c r="B49" s="200"/>
      <c r="C49" s="201"/>
      <c r="D49" s="202"/>
      <c r="E49" s="191"/>
      <c r="F49" s="191"/>
      <c r="G49" s="204"/>
      <c r="H49" s="151"/>
      <c r="I49" s="151"/>
      <c r="J49" s="151"/>
    </row>
    <row r="50" spans="1:10" ht="22" customHeight="1" x14ac:dyDescent="0.35">
      <c r="A50" s="166">
        <v>32</v>
      </c>
      <c r="B50" s="185" t="s">
        <v>387</v>
      </c>
      <c r="C50" s="186" t="s">
        <v>84</v>
      </c>
      <c r="D50" s="184" t="s">
        <v>384</v>
      </c>
      <c r="E50" s="194" t="s">
        <v>388</v>
      </c>
      <c r="F50" s="194" t="s">
        <v>389</v>
      </c>
      <c r="G50" s="195"/>
      <c r="H50" s="151"/>
      <c r="I50" s="151"/>
      <c r="J50" s="151"/>
    </row>
    <row r="51" spans="1:10" ht="15" customHeight="1" x14ac:dyDescent="0.35">
      <c r="A51" s="196"/>
      <c r="B51" s="200"/>
      <c r="C51" s="201"/>
      <c r="D51" s="202"/>
      <c r="E51" s="191"/>
      <c r="F51" s="191"/>
      <c r="G51" s="204"/>
      <c r="H51" s="151"/>
      <c r="I51" s="151"/>
      <c r="J51" s="151"/>
    </row>
    <row r="52" spans="1:10" ht="22" customHeight="1" x14ac:dyDescent="0.35">
      <c r="A52" s="166">
        <v>33</v>
      </c>
      <c r="B52" s="185" t="s">
        <v>242</v>
      </c>
      <c r="C52" s="186" t="s">
        <v>243</v>
      </c>
      <c r="D52" s="184" t="s">
        <v>384</v>
      </c>
      <c r="E52" s="513"/>
      <c r="F52" s="513"/>
      <c r="G52" s="514"/>
      <c r="H52" s="151"/>
      <c r="I52" s="151"/>
      <c r="J52" s="151"/>
    </row>
    <row r="53" spans="1:10" ht="22" customHeight="1" x14ac:dyDescent="0.35">
      <c r="A53" s="166">
        <v>34</v>
      </c>
      <c r="B53" s="185" t="s">
        <v>271</v>
      </c>
      <c r="C53" s="186" t="s">
        <v>272</v>
      </c>
      <c r="D53" s="184" t="s">
        <v>384</v>
      </c>
      <c r="E53" s="509"/>
      <c r="F53" s="509"/>
      <c r="G53" s="511"/>
      <c r="H53" s="151"/>
      <c r="I53" s="151"/>
      <c r="J53" s="151"/>
    </row>
    <row r="54" spans="1:10" ht="22" customHeight="1" x14ac:dyDescent="0.35">
      <c r="A54" s="166">
        <v>35</v>
      </c>
      <c r="B54" s="185" t="s">
        <v>238</v>
      </c>
      <c r="C54" s="186" t="s">
        <v>239</v>
      </c>
      <c r="D54" s="184" t="s">
        <v>201</v>
      </c>
      <c r="E54" s="509"/>
      <c r="F54" s="509"/>
      <c r="G54" s="511"/>
      <c r="H54" s="151"/>
      <c r="I54" s="151"/>
      <c r="J54" s="151"/>
    </row>
    <row r="55" spans="1:10" ht="22" customHeight="1" x14ac:dyDescent="0.35">
      <c r="A55" s="166">
        <v>36</v>
      </c>
      <c r="B55" s="185" t="s">
        <v>390</v>
      </c>
      <c r="C55" s="186" t="s">
        <v>391</v>
      </c>
      <c r="D55" s="184" t="s">
        <v>201</v>
      </c>
      <c r="E55" s="509"/>
      <c r="F55" s="509"/>
      <c r="G55" s="511"/>
      <c r="H55" s="151"/>
      <c r="I55" s="151"/>
      <c r="J55" s="151"/>
    </row>
    <row r="56" spans="1:10" ht="22" customHeight="1" x14ac:dyDescent="0.35">
      <c r="A56" s="166">
        <v>37</v>
      </c>
      <c r="B56" s="185" t="s">
        <v>236</v>
      </c>
      <c r="C56" s="186" t="s">
        <v>237</v>
      </c>
      <c r="D56" s="184" t="s">
        <v>201</v>
      </c>
      <c r="E56" s="510"/>
      <c r="F56" s="510"/>
      <c r="G56" s="512"/>
      <c r="H56" s="151"/>
      <c r="I56" s="151"/>
      <c r="J56" s="151"/>
    </row>
    <row r="57" spans="1:10" ht="22" customHeight="1" x14ac:dyDescent="0.35">
      <c r="A57" s="224"/>
      <c r="B57" s="225"/>
      <c r="C57" s="226"/>
      <c r="D57" s="227"/>
      <c r="E57" s="228"/>
      <c r="F57" s="228"/>
      <c r="G57" s="229"/>
      <c r="H57" s="151"/>
      <c r="I57" s="151"/>
      <c r="J57" s="151"/>
    </row>
    <row r="58" spans="1:10" ht="22" customHeight="1" x14ac:dyDescent="0.35">
      <c r="A58" s="224"/>
      <c r="B58" s="225"/>
      <c r="C58" s="226"/>
      <c r="D58" s="227"/>
      <c r="E58" s="228"/>
      <c r="F58" s="228"/>
      <c r="G58" s="229"/>
      <c r="H58" s="151"/>
      <c r="I58" s="151"/>
      <c r="J58" s="151"/>
    </row>
    <row r="59" spans="1:10" ht="15.5" x14ac:dyDescent="0.35">
      <c r="A59" s="4"/>
      <c r="B59" s="497" t="s">
        <v>392</v>
      </c>
      <c r="C59" s="497"/>
      <c r="D59" s="4"/>
      <c r="E59" s="482"/>
      <c r="F59" s="482"/>
      <c r="G59" s="143"/>
      <c r="H59" s="151"/>
      <c r="I59" s="151"/>
      <c r="J59" s="151"/>
    </row>
    <row r="60" spans="1:10" ht="15.5" x14ac:dyDescent="0.35">
      <c r="A60" s="4"/>
      <c r="B60" s="498" t="s">
        <v>393</v>
      </c>
      <c r="C60" s="498"/>
      <c r="D60" s="4"/>
      <c r="E60" s="482" t="s">
        <v>394</v>
      </c>
      <c r="F60" s="482"/>
      <c r="G60" s="4"/>
      <c r="H60" s="151"/>
      <c r="I60" s="151"/>
      <c r="J60" s="151"/>
    </row>
    <row r="61" spans="1:10" ht="18.75" customHeight="1" x14ac:dyDescent="0.35">
      <c r="A61" s="4"/>
      <c r="B61" s="482" t="s">
        <v>394</v>
      </c>
      <c r="C61" s="482"/>
      <c r="D61" s="4"/>
      <c r="E61" s="482" t="s">
        <v>395</v>
      </c>
      <c r="F61" s="482"/>
      <c r="G61" s="4"/>
      <c r="H61" s="151"/>
      <c r="I61" s="151"/>
      <c r="J61" s="151"/>
    </row>
    <row r="62" spans="1:10" ht="15.75" customHeight="1" x14ac:dyDescent="0.35">
      <c r="A62" s="4"/>
      <c r="B62" s="4"/>
      <c r="C62" s="4"/>
      <c r="D62" s="4"/>
      <c r="E62" s="4"/>
      <c r="F62" s="4"/>
      <c r="G62" s="144"/>
      <c r="H62" s="151"/>
      <c r="I62" s="151"/>
      <c r="J62" s="151"/>
    </row>
    <row r="63" spans="1:10" ht="15.5" x14ac:dyDescent="0.35">
      <c r="A63" s="4"/>
      <c r="B63" s="483"/>
      <c r="C63" s="483"/>
      <c r="D63" s="4"/>
      <c r="E63" s="144"/>
      <c r="F63" s="144"/>
      <c r="G63" s="143"/>
      <c r="H63" s="151"/>
      <c r="I63" s="151"/>
      <c r="J63" s="151"/>
    </row>
    <row r="64" spans="1:10" ht="15.5" x14ac:dyDescent="0.35">
      <c r="A64" s="4"/>
      <c r="B64" s="482"/>
      <c r="C64" s="482"/>
      <c r="D64" s="4"/>
      <c r="E64" s="143"/>
      <c r="F64" s="143"/>
      <c r="G64" s="144"/>
      <c r="H64" s="151"/>
      <c r="I64" s="151"/>
      <c r="J64" s="151"/>
    </row>
    <row r="65" spans="1:10" ht="19.5" customHeight="1" x14ac:dyDescent="0.35">
      <c r="A65" s="4"/>
      <c r="B65" s="483" t="s">
        <v>326</v>
      </c>
      <c r="C65" s="483"/>
      <c r="D65" s="4"/>
      <c r="E65" s="507" t="s">
        <v>347</v>
      </c>
      <c r="F65" s="507"/>
      <c r="G65" s="143"/>
      <c r="H65" s="151"/>
      <c r="I65" s="151"/>
      <c r="J65" s="151"/>
    </row>
    <row r="66" spans="1:10" ht="15.5" x14ac:dyDescent="0.35">
      <c r="A66" s="6"/>
      <c r="B66" s="482" t="s">
        <v>396</v>
      </c>
      <c r="C66" s="482"/>
      <c r="D66" s="6"/>
      <c r="E66" s="508" t="s">
        <v>397</v>
      </c>
      <c r="F66" s="508"/>
      <c r="G66" s="6"/>
      <c r="H66" s="151"/>
      <c r="I66" s="151"/>
      <c r="J66" s="151"/>
    </row>
    <row r="67" spans="1:10" ht="20.25" customHeight="1" x14ac:dyDescent="0.35">
      <c r="A67" s="6"/>
      <c r="B67" s="6"/>
      <c r="C67" s="6"/>
      <c r="D67" s="6"/>
      <c r="E67" s="6"/>
      <c r="F67" s="6"/>
      <c r="H67" s="151"/>
      <c r="I67" s="151"/>
      <c r="J67" s="151"/>
    </row>
  </sheetData>
  <mergeCells count="44">
    <mergeCell ref="A1:G1"/>
    <mergeCell ref="A2:G2"/>
    <mergeCell ref="A5:A6"/>
    <mergeCell ref="B5:B6"/>
    <mergeCell ref="C5:C6"/>
    <mergeCell ref="D5:D6"/>
    <mergeCell ref="E5:F5"/>
    <mergeCell ref="G5:G6"/>
    <mergeCell ref="E9:E10"/>
    <mergeCell ref="F9:F10"/>
    <mergeCell ref="G9:G10"/>
    <mergeCell ref="E12:E14"/>
    <mergeCell ref="F12:F14"/>
    <mergeCell ref="G12:G14"/>
    <mergeCell ref="E18:E22"/>
    <mergeCell ref="F18:F22"/>
    <mergeCell ref="G18:G22"/>
    <mergeCell ref="E30:E31"/>
    <mergeCell ref="F30:F31"/>
    <mergeCell ref="G30:G31"/>
    <mergeCell ref="E33:E37"/>
    <mergeCell ref="F33:F37"/>
    <mergeCell ref="G33:G37"/>
    <mergeCell ref="E39:E43"/>
    <mergeCell ref="F39:F43"/>
    <mergeCell ref="G39:G43"/>
    <mergeCell ref="E45:E48"/>
    <mergeCell ref="F45:F48"/>
    <mergeCell ref="G45:G48"/>
    <mergeCell ref="E52:E56"/>
    <mergeCell ref="F52:F56"/>
    <mergeCell ref="G52:G56"/>
    <mergeCell ref="B59:C59"/>
    <mergeCell ref="E59:F59"/>
    <mergeCell ref="B60:C60"/>
    <mergeCell ref="E60:F60"/>
    <mergeCell ref="B61:C61"/>
    <mergeCell ref="E61:F61"/>
    <mergeCell ref="B63:C63"/>
    <mergeCell ref="B64:C64"/>
    <mergeCell ref="B65:C65"/>
    <mergeCell ref="E65:F65"/>
    <mergeCell ref="B66:C66"/>
    <mergeCell ref="E66:F66"/>
  </mergeCells>
  <pageMargins left="0.70866141732283472" right="0.70866141732283472" top="0.74803149606299213" bottom="0.74803149606299213" header="0.31496062992125984" footer="0.31496062992125984"/>
  <pageSetup paperSize="5" scale="59" orientation="portrait" horizontalDpi="360" verticalDpi="360" r:id="rId1"/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2"/>
  <sheetViews>
    <sheetView topLeftCell="A35" zoomScaleNormal="100" workbookViewId="0">
      <selection activeCell="C51" sqref="C51:E51"/>
    </sheetView>
  </sheetViews>
  <sheetFormatPr defaultRowHeight="14.5" x14ac:dyDescent="0.35"/>
  <cols>
    <col min="1" max="1" width="4.453125" customWidth="1"/>
    <col min="2" max="2" width="21.81640625" customWidth="1"/>
    <col min="3" max="3" width="16.1796875" style="235" customWidth="1"/>
    <col min="4" max="4" width="21.1796875" style="232" customWidth="1"/>
    <col min="5" max="5" width="11.7265625" customWidth="1"/>
    <col min="6" max="6" width="18.453125" style="232" customWidth="1"/>
  </cols>
  <sheetData>
    <row r="1" spans="1:7" ht="15.75" customHeight="1" x14ac:dyDescent="0.35">
      <c r="A1" s="529" t="s">
        <v>316</v>
      </c>
      <c r="B1" s="529"/>
      <c r="C1" s="529"/>
      <c r="D1" s="529"/>
      <c r="E1" s="529"/>
      <c r="F1" s="529"/>
      <c r="G1" s="4"/>
    </row>
    <row r="2" spans="1:7" ht="15.5" x14ac:dyDescent="0.35">
      <c r="A2" s="488" t="s">
        <v>407</v>
      </c>
      <c r="B2" s="488"/>
      <c r="C2" s="488"/>
      <c r="D2" s="488"/>
      <c r="E2" s="488"/>
      <c r="F2" s="488"/>
      <c r="G2" s="4"/>
    </row>
    <row r="3" spans="1:7" ht="15.5" x14ac:dyDescent="0.35">
      <c r="A3" s="150"/>
      <c r="B3" s="150"/>
      <c r="C3" s="233"/>
      <c r="D3" s="149"/>
      <c r="E3" s="4"/>
      <c r="F3" s="149"/>
      <c r="G3" s="4"/>
    </row>
    <row r="4" spans="1:7" ht="16" thickBot="1" x14ac:dyDescent="0.4">
      <c r="A4" s="4"/>
      <c r="B4" s="4"/>
      <c r="C4" s="234"/>
    </row>
    <row r="5" spans="1:7" ht="14.25" customHeight="1" x14ac:dyDescent="0.35">
      <c r="A5" s="489" t="s">
        <v>0</v>
      </c>
      <c r="B5" s="489" t="s">
        <v>318</v>
      </c>
      <c r="C5" s="491" t="s">
        <v>320</v>
      </c>
      <c r="D5" s="489" t="s">
        <v>398</v>
      </c>
      <c r="E5" s="489" t="s">
        <v>411</v>
      </c>
      <c r="F5" s="489" t="s">
        <v>406</v>
      </c>
      <c r="G5" s="151"/>
    </row>
    <row r="6" spans="1:7" ht="18.75" customHeight="1" thickBot="1" x14ac:dyDescent="0.4">
      <c r="A6" s="528"/>
      <c r="B6" s="528"/>
      <c r="C6" s="530"/>
      <c r="D6" s="528"/>
      <c r="E6" s="528"/>
      <c r="F6" s="528"/>
      <c r="G6" s="151"/>
    </row>
    <row r="7" spans="1:7" ht="18.75" customHeight="1" x14ac:dyDescent="0.35">
      <c r="A7" s="304">
        <v>1</v>
      </c>
      <c r="B7" s="305" t="s">
        <v>230</v>
      </c>
      <c r="C7" s="305" t="s">
        <v>274</v>
      </c>
      <c r="D7" s="306" t="s">
        <v>59</v>
      </c>
      <c r="E7" s="114"/>
      <c r="F7" s="306"/>
      <c r="G7" s="151"/>
    </row>
    <row r="8" spans="1:7" s="8" customFormat="1" ht="18.75" customHeight="1" x14ac:dyDescent="0.35">
      <c r="A8" s="296">
        <v>2</v>
      </c>
      <c r="B8" s="260" t="s">
        <v>204</v>
      </c>
      <c r="C8" s="260" t="s">
        <v>63</v>
      </c>
      <c r="D8" s="270" t="s">
        <v>64</v>
      </c>
      <c r="E8" s="114"/>
      <c r="F8" s="270"/>
      <c r="G8" s="161"/>
    </row>
    <row r="9" spans="1:7" ht="18.75" customHeight="1" x14ac:dyDescent="0.35">
      <c r="A9" s="295">
        <v>3</v>
      </c>
      <c r="B9" s="261" t="s">
        <v>300</v>
      </c>
      <c r="C9" s="290" t="s">
        <v>260</v>
      </c>
      <c r="D9" s="271" t="s">
        <v>67</v>
      </c>
      <c r="E9" s="119"/>
      <c r="F9" s="271"/>
    </row>
    <row r="10" spans="1:7" ht="22" customHeight="1" x14ac:dyDescent="0.35">
      <c r="A10" s="297">
        <v>4</v>
      </c>
      <c r="B10" s="262" t="s">
        <v>82</v>
      </c>
      <c r="C10" s="260" t="s">
        <v>11</v>
      </c>
      <c r="D10" s="270" t="s">
        <v>83</v>
      </c>
      <c r="E10" s="114"/>
      <c r="F10" s="270"/>
    </row>
    <row r="11" spans="1:7" s="8" customFormat="1" ht="22" customHeight="1" x14ac:dyDescent="0.35">
      <c r="A11" s="298">
        <v>5</v>
      </c>
      <c r="B11" s="263" t="s">
        <v>220</v>
      </c>
      <c r="C11" s="260" t="s">
        <v>222</v>
      </c>
      <c r="D11" s="270" t="s">
        <v>69</v>
      </c>
      <c r="E11" s="114"/>
      <c r="F11" s="270"/>
    </row>
    <row r="12" spans="1:7" ht="22" customHeight="1" x14ac:dyDescent="0.35">
      <c r="A12" s="299">
        <v>6</v>
      </c>
      <c r="B12" s="263" t="s">
        <v>282</v>
      </c>
      <c r="C12" s="260" t="s">
        <v>222</v>
      </c>
      <c r="D12" s="270" t="s">
        <v>79</v>
      </c>
      <c r="E12" s="114"/>
      <c r="F12" s="270"/>
    </row>
    <row r="13" spans="1:7" ht="22" customHeight="1" x14ac:dyDescent="0.35">
      <c r="A13" s="299">
        <v>7</v>
      </c>
      <c r="B13" s="263" t="s">
        <v>276</v>
      </c>
      <c r="C13" s="260" t="s">
        <v>255</v>
      </c>
      <c r="D13" s="270" t="s">
        <v>13</v>
      </c>
      <c r="E13" s="114"/>
      <c r="F13" s="270"/>
      <c r="G13" s="151"/>
    </row>
    <row r="14" spans="1:7" ht="22" customHeight="1" x14ac:dyDescent="0.35">
      <c r="A14" s="300">
        <v>8</v>
      </c>
      <c r="B14" s="264" t="s">
        <v>305</v>
      </c>
      <c r="C14" s="291" t="s">
        <v>222</v>
      </c>
      <c r="D14" s="272" t="s">
        <v>14</v>
      </c>
      <c r="E14" s="130"/>
      <c r="F14" s="272"/>
      <c r="G14" s="151"/>
    </row>
    <row r="15" spans="1:7" ht="22" customHeight="1" x14ac:dyDescent="0.35">
      <c r="A15" s="300">
        <v>9</v>
      </c>
      <c r="B15" s="263" t="s">
        <v>205</v>
      </c>
      <c r="C15" s="260" t="s">
        <v>183</v>
      </c>
      <c r="D15" s="270" t="s">
        <v>159</v>
      </c>
      <c r="E15" s="114"/>
      <c r="F15" s="270"/>
      <c r="G15" s="151"/>
    </row>
    <row r="16" spans="1:7" ht="22" customHeight="1" x14ac:dyDescent="0.35">
      <c r="A16" s="300">
        <v>10</v>
      </c>
      <c r="B16" s="263" t="s">
        <v>73</v>
      </c>
      <c r="C16" s="260" t="s">
        <v>255</v>
      </c>
      <c r="D16" s="270" t="s">
        <v>136</v>
      </c>
      <c r="E16" s="114"/>
      <c r="F16" s="270"/>
      <c r="G16" s="151"/>
    </row>
    <row r="17" spans="1:7" ht="22" customHeight="1" x14ac:dyDescent="0.35">
      <c r="A17" s="300">
        <v>11</v>
      </c>
      <c r="B17" s="263" t="s">
        <v>253</v>
      </c>
      <c r="C17" s="260" t="s">
        <v>255</v>
      </c>
      <c r="D17" s="270" t="s">
        <v>132</v>
      </c>
      <c r="E17" s="114"/>
      <c r="F17" s="270"/>
      <c r="G17" s="151"/>
    </row>
    <row r="18" spans="1:7" ht="22" customHeight="1" x14ac:dyDescent="0.35">
      <c r="A18" s="300">
        <v>12</v>
      </c>
      <c r="B18" s="263" t="s">
        <v>151</v>
      </c>
      <c r="C18" s="260" t="s">
        <v>11</v>
      </c>
      <c r="D18" s="270" t="s">
        <v>134</v>
      </c>
      <c r="E18" s="114"/>
      <c r="F18" s="270"/>
      <c r="G18" s="151"/>
    </row>
    <row r="19" spans="1:7" ht="22" customHeight="1" x14ac:dyDescent="0.35">
      <c r="A19" s="301">
        <v>13</v>
      </c>
      <c r="B19" s="262" t="s">
        <v>18</v>
      </c>
      <c r="C19" s="260" t="s">
        <v>197</v>
      </c>
      <c r="D19" s="270" t="s">
        <v>99</v>
      </c>
      <c r="E19" s="114"/>
      <c r="F19" s="270"/>
      <c r="G19" s="151"/>
    </row>
    <row r="20" spans="1:7" ht="22" customHeight="1" x14ac:dyDescent="0.35">
      <c r="A20" s="301">
        <v>14</v>
      </c>
      <c r="B20" s="262" t="s">
        <v>225</v>
      </c>
      <c r="C20" s="260" t="s">
        <v>227</v>
      </c>
      <c r="D20" s="270" t="s">
        <v>148</v>
      </c>
      <c r="E20" s="114"/>
      <c r="F20" s="270"/>
      <c r="G20" s="151"/>
    </row>
    <row r="21" spans="1:7" ht="22" customHeight="1" x14ac:dyDescent="0.35">
      <c r="A21" s="299">
        <v>15</v>
      </c>
      <c r="B21" s="263" t="s">
        <v>245</v>
      </c>
      <c r="C21" s="260" t="s">
        <v>247</v>
      </c>
      <c r="D21" s="270" t="s">
        <v>129</v>
      </c>
      <c r="E21" s="114"/>
      <c r="F21" s="270"/>
      <c r="G21" s="151"/>
    </row>
    <row r="22" spans="1:7" ht="22" customHeight="1" x14ac:dyDescent="0.35">
      <c r="A22" s="299">
        <v>16</v>
      </c>
      <c r="B22" s="263" t="s">
        <v>242</v>
      </c>
      <c r="C22" s="260" t="s">
        <v>216</v>
      </c>
      <c r="D22" s="270" t="s">
        <v>160</v>
      </c>
      <c r="E22" s="114"/>
      <c r="F22" s="270"/>
      <c r="G22" s="151"/>
    </row>
    <row r="23" spans="1:7" ht="22" customHeight="1" x14ac:dyDescent="0.35">
      <c r="A23" s="299">
        <v>17</v>
      </c>
      <c r="B23" s="262" t="s">
        <v>110</v>
      </c>
      <c r="C23" s="292" t="s">
        <v>12</v>
      </c>
      <c r="D23" s="270" t="s">
        <v>111</v>
      </c>
      <c r="E23" s="114"/>
      <c r="F23" s="270"/>
      <c r="G23" s="151"/>
    </row>
    <row r="24" spans="1:7" ht="22" customHeight="1" x14ac:dyDescent="0.35">
      <c r="A24" s="299">
        <v>18</v>
      </c>
      <c r="B24" s="263" t="s">
        <v>267</v>
      </c>
      <c r="C24" s="274" t="s">
        <v>127</v>
      </c>
      <c r="D24" s="270" t="s">
        <v>15</v>
      </c>
      <c r="E24" s="114"/>
      <c r="F24" s="270"/>
      <c r="G24" s="151"/>
    </row>
    <row r="25" spans="1:7" ht="22" customHeight="1" x14ac:dyDescent="0.35">
      <c r="A25" s="299">
        <v>19</v>
      </c>
      <c r="B25" s="263" t="s">
        <v>86</v>
      </c>
      <c r="C25" s="260" t="s">
        <v>12</v>
      </c>
      <c r="D25" s="270" t="s">
        <v>158</v>
      </c>
      <c r="E25" s="114"/>
      <c r="F25" s="270"/>
      <c r="G25" s="151"/>
    </row>
    <row r="26" spans="1:7" ht="22" customHeight="1" x14ac:dyDescent="0.35">
      <c r="A26" s="299">
        <v>20</v>
      </c>
      <c r="B26" s="263" t="s">
        <v>92</v>
      </c>
      <c r="C26" s="274" t="s">
        <v>90</v>
      </c>
      <c r="D26" s="270" t="s">
        <v>93</v>
      </c>
      <c r="E26" s="114"/>
      <c r="F26" s="270"/>
      <c r="G26" s="151"/>
    </row>
    <row r="27" spans="1:7" ht="22" customHeight="1" x14ac:dyDescent="0.35">
      <c r="A27" s="299">
        <v>21</v>
      </c>
      <c r="B27" s="263" t="s">
        <v>128</v>
      </c>
      <c r="C27" s="274" t="s">
        <v>90</v>
      </c>
      <c r="D27" s="270" t="s">
        <v>16</v>
      </c>
      <c r="E27" s="114"/>
      <c r="F27" s="270"/>
      <c r="G27" s="151"/>
    </row>
    <row r="28" spans="1:7" ht="22" customHeight="1" x14ac:dyDescent="0.35">
      <c r="A28" s="299">
        <v>22</v>
      </c>
      <c r="B28" s="262" t="s">
        <v>102</v>
      </c>
      <c r="C28" s="260" t="s">
        <v>12</v>
      </c>
      <c r="D28" s="270" t="s">
        <v>194</v>
      </c>
      <c r="E28" s="114"/>
      <c r="F28" s="270"/>
      <c r="G28" s="151"/>
    </row>
    <row r="29" spans="1:7" ht="22" customHeight="1" x14ac:dyDescent="0.35">
      <c r="A29" s="299">
        <v>23</v>
      </c>
      <c r="B29" s="262" t="s">
        <v>130</v>
      </c>
      <c r="C29" s="260" t="s">
        <v>12</v>
      </c>
      <c r="D29" s="270" t="s">
        <v>17</v>
      </c>
      <c r="E29" s="114"/>
      <c r="F29" s="270"/>
      <c r="G29" s="151"/>
    </row>
    <row r="30" spans="1:7" ht="22" customHeight="1" x14ac:dyDescent="0.35">
      <c r="A30" s="302">
        <v>24</v>
      </c>
      <c r="B30" s="263" t="s">
        <v>202</v>
      </c>
      <c r="C30" s="260" t="s">
        <v>12</v>
      </c>
      <c r="D30" s="270" t="s">
        <v>107</v>
      </c>
      <c r="E30" s="114"/>
      <c r="F30" s="270"/>
      <c r="G30" s="151"/>
    </row>
    <row r="31" spans="1:7" ht="22" customHeight="1" x14ac:dyDescent="0.35">
      <c r="A31" s="299">
        <v>25</v>
      </c>
      <c r="B31" s="262" t="s">
        <v>113</v>
      </c>
      <c r="C31" s="260" t="s">
        <v>12</v>
      </c>
      <c r="D31" s="270" t="s">
        <v>137</v>
      </c>
      <c r="E31" s="114"/>
      <c r="F31" s="270"/>
    </row>
    <row r="32" spans="1:7" ht="22" customHeight="1" x14ac:dyDescent="0.35">
      <c r="A32" s="302">
        <v>26</v>
      </c>
      <c r="B32" s="262" t="s">
        <v>118</v>
      </c>
      <c r="C32" s="260" t="s">
        <v>12</v>
      </c>
      <c r="D32" s="270" t="s">
        <v>252</v>
      </c>
      <c r="E32" s="114"/>
      <c r="F32" s="270"/>
    </row>
    <row r="33" spans="1:7" ht="22" customHeight="1" x14ac:dyDescent="0.35">
      <c r="A33" s="299">
        <v>27</v>
      </c>
      <c r="B33" s="265" t="s">
        <v>271</v>
      </c>
      <c r="C33" s="293"/>
      <c r="D33" s="273" t="s">
        <v>315</v>
      </c>
      <c r="E33" s="114"/>
      <c r="F33" s="273"/>
      <c r="G33" s="151"/>
    </row>
    <row r="34" spans="1:7" ht="22" customHeight="1" x14ac:dyDescent="0.35">
      <c r="A34" s="299">
        <v>28</v>
      </c>
      <c r="B34" s="263" t="s">
        <v>135</v>
      </c>
      <c r="C34" s="260" t="s">
        <v>215</v>
      </c>
      <c r="D34" s="270" t="s">
        <v>29</v>
      </c>
      <c r="E34" s="114"/>
      <c r="F34" s="270"/>
      <c r="G34" s="151"/>
    </row>
    <row r="35" spans="1:7" ht="22" customHeight="1" x14ac:dyDescent="0.35">
      <c r="A35" s="298">
        <v>29</v>
      </c>
      <c r="B35" s="263" t="s">
        <v>314</v>
      </c>
      <c r="C35" s="260" t="s">
        <v>90</v>
      </c>
      <c r="D35" s="270" t="s">
        <v>28</v>
      </c>
      <c r="E35" s="114"/>
      <c r="F35" s="270"/>
      <c r="G35" s="151"/>
    </row>
    <row r="36" spans="1:7" ht="22" customHeight="1" x14ac:dyDescent="0.35">
      <c r="A36" s="299">
        <v>30</v>
      </c>
      <c r="B36" s="263" t="s">
        <v>289</v>
      </c>
      <c r="C36" s="260" t="s">
        <v>215</v>
      </c>
      <c r="D36" s="270" t="s">
        <v>138</v>
      </c>
      <c r="E36" s="114"/>
      <c r="F36" s="270"/>
      <c r="G36" s="151"/>
    </row>
    <row r="37" spans="1:7" ht="22" customHeight="1" x14ac:dyDescent="0.35">
      <c r="A37" s="298">
        <v>31</v>
      </c>
      <c r="B37" s="266" t="s">
        <v>203</v>
      </c>
      <c r="C37" s="292" t="s">
        <v>234</v>
      </c>
      <c r="D37" s="274" t="s">
        <v>119</v>
      </c>
      <c r="E37" s="114"/>
      <c r="F37" s="274"/>
      <c r="G37" s="151"/>
    </row>
    <row r="38" spans="1:7" ht="22" customHeight="1" x14ac:dyDescent="0.35">
      <c r="A38" s="298">
        <v>32</v>
      </c>
      <c r="B38" s="267" t="s">
        <v>123</v>
      </c>
      <c r="C38" s="290" t="s">
        <v>131</v>
      </c>
      <c r="D38" s="271" t="s">
        <v>138</v>
      </c>
      <c r="E38" s="114"/>
      <c r="F38" s="271"/>
      <c r="G38" s="151"/>
    </row>
    <row r="39" spans="1:7" ht="22" customHeight="1" x14ac:dyDescent="0.35">
      <c r="A39" s="298">
        <v>33</v>
      </c>
      <c r="B39" s="262" t="s">
        <v>19</v>
      </c>
      <c r="C39" s="260" t="s">
        <v>169</v>
      </c>
      <c r="D39" s="270" t="s">
        <v>170</v>
      </c>
      <c r="E39" s="114"/>
      <c r="F39" s="270"/>
      <c r="G39" s="151"/>
    </row>
    <row r="40" spans="1:7" ht="22" customHeight="1" x14ac:dyDescent="0.35">
      <c r="A40" s="298">
        <v>34</v>
      </c>
      <c r="B40" s="266" t="s">
        <v>236</v>
      </c>
      <c r="C40" s="290" t="s">
        <v>201</v>
      </c>
      <c r="D40" s="274" t="s">
        <v>138</v>
      </c>
      <c r="E40" s="114"/>
      <c r="F40" s="274"/>
      <c r="G40" s="151"/>
    </row>
    <row r="41" spans="1:7" ht="22" customHeight="1" thickBot="1" x14ac:dyDescent="0.4">
      <c r="A41" s="303">
        <v>35</v>
      </c>
      <c r="B41" s="268" t="s">
        <v>238</v>
      </c>
      <c r="C41" s="294" t="s">
        <v>201</v>
      </c>
      <c r="D41" s="275" t="s">
        <v>138</v>
      </c>
      <c r="E41" s="275"/>
      <c r="F41" s="275"/>
      <c r="G41" s="151"/>
    </row>
    <row r="42" spans="1:7" ht="22" customHeight="1" x14ac:dyDescent="0.35">
      <c r="A42" s="224"/>
      <c r="B42" s="225"/>
      <c r="C42" s="226"/>
      <c r="E42" s="151"/>
      <c r="G42" s="151"/>
    </row>
    <row r="43" spans="1:7" ht="22" customHeight="1" x14ac:dyDescent="0.35">
      <c r="A43" s="224"/>
      <c r="B43" s="225"/>
      <c r="C43" s="226"/>
      <c r="E43" s="151"/>
      <c r="G43" s="151"/>
    </row>
    <row r="44" spans="1:7" ht="15.5" x14ac:dyDescent="0.35">
      <c r="A44" s="4"/>
      <c r="B44" s="230"/>
      <c r="C44" s="497" t="s">
        <v>392</v>
      </c>
      <c r="D44" s="497"/>
      <c r="E44" s="497"/>
      <c r="F44" s="230"/>
      <c r="G44" s="151"/>
    </row>
    <row r="45" spans="1:7" ht="15.5" x14ac:dyDescent="0.35">
      <c r="A45" s="4"/>
      <c r="B45" s="231"/>
      <c r="C45" s="498" t="s">
        <v>393</v>
      </c>
      <c r="D45" s="498"/>
      <c r="E45" s="498"/>
      <c r="F45" s="231"/>
      <c r="G45" s="151"/>
    </row>
    <row r="46" spans="1:7" ht="18.75" customHeight="1" x14ac:dyDescent="0.35">
      <c r="A46" s="4"/>
      <c r="B46" s="147"/>
      <c r="C46" s="482" t="s">
        <v>394</v>
      </c>
      <c r="D46" s="482"/>
      <c r="E46" s="482"/>
      <c r="F46" s="147"/>
      <c r="G46" s="151"/>
    </row>
    <row r="47" spans="1:7" ht="15.75" customHeight="1" x14ac:dyDescent="0.35">
      <c r="A47" s="4"/>
      <c r="B47" s="4"/>
      <c r="C47" s="4"/>
      <c r="D47" s="4"/>
      <c r="E47" s="4"/>
      <c r="F47" s="4"/>
      <c r="G47" s="151"/>
    </row>
    <row r="48" spans="1:7" ht="15.5" x14ac:dyDescent="0.35">
      <c r="A48" s="4"/>
      <c r="B48" s="148"/>
      <c r="C48" s="483"/>
      <c r="D48" s="483"/>
      <c r="E48" s="247"/>
      <c r="F48" s="247"/>
      <c r="G48" s="151"/>
    </row>
    <row r="49" spans="1:7" ht="15.5" x14ac:dyDescent="0.35">
      <c r="A49" s="4"/>
      <c r="B49" s="147"/>
      <c r="C49" s="482"/>
      <c r="D49" s="482"/>
      <c r="E49" s="4"/>
      <c r="F49" s="4"/>
      <c r="G49" s="151"/>
    </row>
    <row r="50" spans="1:7" ht="19.5" customHeight="1" x14ac:dyDescent="0.35">
      <c r="A50" s="4"/>
      <c r="B50" s="148"/>
      <c r="C50" s="483" t="s">
        <v>300</v>
      </c>
      <c r="D50" s="483"/>
      <c r="E50" s="483"/>
      <c r="F50" s="148"/>
      <c r="G50" s="151"/>
    </row>
    <row r="51" spans="1:7" ht="15.5" x14ac:dyDescent="0.35">
      <c r="A51" s="6"/>
      <c r="B51" s="147"/>
      <c r="C51" s="482" t="s">
        <v>241</v>
      </c>
      <c r="D51" s="482"/>
      <c r="E51" s="482"/>
      <c r="F51" s="147"/>
      <c r="G51" s="151"/>
    </row>
    <row r="52" spans="1:7" ht="20.25" customHeight="1" x14ac:dyDescent="0.35">
      <c r="A52" s="6"/>
      <c r="B52" s="6"/>
      <c r="C52" s="234"/>
      <c r="E52" s="151"/>
      <c r="G52" s="151"/>
    </row>
  </sheetData>
  <mergeCells count="15">
    <mergeCell ref="C51:E51"/>
    <mergeCell ref="F5:F6"/>
    <mergeCell ref="A1:F1"/>
    <mergeCell ref="A2:F2"/>
    <mergeCell ref="C48:D48"/>
    <mergeCell ref="C49:D49"/>
    <mergeCell ref="C50:E50"/>
    <mergeCell ref="E5:E6"/>
    <mergeCell ref="C44:E44"/>
    <mergeCell ref="C45:E45"/>
    <mergeCell ref="C46:E46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5" scale="85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4"/>
  <sheetViews>
    <sheetView view="pageBreakPreview" topLeftCell="A4" zoomScale="98" zoomScaleNormal="100" zoomScaleSheetLayoutView="98" workbookViewId="0">
      <selection activeCell="F7" sqref="F7"/>
    </sheetView>
  </sheetViews>
  <sheetFormatPr defaultRowHeight="14.5" x14ac:dyDescent="0.35"/>
  <cols>
    <col min="1" max="1" width="4.453125" customWidth="1"/>
    <col min="2" max="2" width="24.1796875" bestFit="1" customWidth="1"/>
    <col min="3" max="3" width="22.26953125" style="235" customWidth="1"/>
    <col min="4" max="4" width="24.54296875" style="232" customWidth="1"/>
    <col min="5" max="5" width="24.453125" customWidth="1"/>
  </cols>
  <sheetData>
    <row r="1" spans="1:6" ht="15.5" x14ac:dyDescent="0.35">
      <c r="A1" s="488" t="s">
        <v>316</v>
      </c>
      <c r="B1" s="488"/>
      <c r="C1" s="488"/>
      <c r="D1" s="488"/>
      <c r="E1" s="488"/>
      <c r="F1" s="4"/>
    </row>
    <row r="2" spans="1:6" ht="15.5" x14ac:dyDescent="0.35">
      <c r="A2" s="488" t="s">
        <v>556</v>
      </c>
      <c r="B2" s="488"/>
      <c r="C2" s="488"/>
      <c r="D2" s="488"/>
      <c r="E2" s="488"/>
      <c r="F2" s="4"/>
    </row>
    <row r="3" spans="1:6" ht="15.5" x14ac:dyDescent="0.35">
      <c r="A3" s="150"/>
      <c r="B3" s="150"/>
      <c r="C3" s="233"/>
      <c r="D3" s="149"/>
      <c r="E3" s="4"/>
      <c r="F3" s="4"/>
    </row>
    <row r="4" spans="1:6" ht="16" thickBot="1" x14ac:dyDescent="0.4">
      <c r="A4" s="4"/>
      <c r="B4" s="4"/>
      <c r="C4" s="234"/>
    </row>
    <row r="5" spans="1:6" ht="12" customHeight="1" x14ac:dyDescent="0.35">
      <c r="A5" s="489" t="s">
        <v>0</v>
      </c>
      <c r="B5" s="489" t="s">
        <v>318</v>
      </c>
      <c r="C5" s="491" t="s">
        <v>402</v>
      </c>
      <c r="D5" s="489" t="s">
        <v>401</v>
      </c>
      <c r="E5" s="491" t="s">
        <v>400</v>
      </c>
      <c r="F5" s="151"/>
    </row>
    <row r="6" spans="1:6" ht="18.75" customHeight="1" thickBot="1" x14ac:dyDescent="0.4">
      <c r="A6" s="528"/>
      <c r="B6" s="528"/>
      <c r="C6" s="530"/>
      <c r="D6" s="528"/>
      <c r="E6" s="530"/>
      <c r="F6" s="151"/>
    </row>
    <row r="7" spans="1:6" ht="26.25" customHeight="1" x14ac:dyDescent="0.35">
      <c r="A7" s="532">
        <v>1</v>
      </c>
      <c r="B7" s="332" t="s">
        <v>300</v>
      </c>
      <c r="C7" s="539" t="s">
        <v>403</v>
      </c>
      <c r="D7" s="539" t="s">
        <v>260</v>
      </c>
      <c r="E7" s="541" t="s">
        <v>262</v>
      </c>
    </row>
    <row r="8" spans="1:6" ht="18.75" customHeight="1" x14ac:dyDescent="0.35">
      <c r="A8" s="533"/>
      <c r="B8" s="333" t="s">
        <v>301</v>
      </c>
      <c r="C8" s="540"/>
      <c r="D8" s="540"/>
      <c r="E8" s="536"/>
    </row>
    <row r="9" spans="1:6" ht="22" customHeight="1" x14ac:dyDescent="0.35">
      <c r="A9" s="531">
        <v>2</v>
      </c>
      <c r="B9" s="335" t="s">
        <v>92</v>
      </c>
      <c r="C9" s="543" t="s">
        <v>404</v>
      </c>
      <c r="D9" s="543" t="s">
        <v>90</v>
      </c>
      <c r="E9" s="542">
        <v>43922</v>
      </c>
      <c r="F9" s="151"/>
    </row>
    <row r="10" spans="1:6" ht="22" customHeight="1" x14ac:dyDescent="0.35">
      <c r="A10" s="531"/>
      <c r="B10" s="334" t="s">
        <v>7</v>
      </c>
      <c r="C10" s="543"/>
      <c r="D10" s="543"/>
      <c r="E10" s="542"/>
      <c r="F10" s="151"/>
    </row>
    <row r="11" spans="1:6" ht="22" customHeight="1" x14ac:dyDescent="0.35">
      <c r="A11" s="533">
        <v>3</v>
      </c>
      <c r="B11" s="335" t="s">
        <v>128</v>
      </c>
      <c r="C11" s="543" t="s">
        <v>404</v>
      </c>
      <c r="D11" s="543" t="s">
        <v>90</v>
      </c>
      <c r="E11" s="542">
        <v>43922</v>
      </c>
      <c r="F11" s="151"/>
    </row>
    <row r="12" spans="1:6" ht="22" customHeight="1" x14ac:dyDescent="0.35">
      <c r="A12" s="533"/>
      <c r="B12" s="334" t="s">
        <v>8</v>
      </c>
      <c r="C12" s="543"/>
      <c r="D12" s="543"/>
      <c r="E12" s="542"/>
      <c r="F12" s="151"/>
    </row>
    <row r="13" spans="1:6" ht="22" customHeight="1" x14ac:dyDescent="0.35">
      <c r="A13" s="531">
        <v>4</v>
      </c>
      <c r="B13" s="334" t="s">
        <v>130</v>
      </c>
      <c r="C13" s="534" t="s">
        <v>405</v>
      </c>
      <c r="D13" s="534" t="s">
        <v>12</v>
      </c>
      <c r="E13" s="536">
        <v>43922</v>
      </c>
      <c r="F13" s="151"/>
    </row>
    <row r="14" spans="1:6" ht="22" customHeight="1" thickBot="1" x14ac:dyDescent="0.4">
      <c r="A14" s="538"/>
      <c r="B14" s="336" t="s">
        <v>9</v>
      </c>
      <c r="C14" s="535"/>
      <c r="D14" s="535"/>
      <c r="E14" s="537"/>
      <c r="F14" s="151"/>
    </row>
    <row r="15" spans="1:6" ht="22" customHeight="1" x14ac:dyDescent="0.35">
      <c r="A15" s="224"/>
      <c r="B15" s="225"/>
      <c r="C15" s="226"/>
      <c r="E15" s="151"/>
      <c r="F15" s="151"/>
    </row>
    <row r="16" spans="1:6" ht="15.5" x14ac:dyDescent="0.35">
      <c r="A16" s="4"/>
      <c r="B16" s="230"/>
      <c r="C16" s="497" t="s">
        <v>392</v>
      </c>
      <c r="D16" s="497"/>
      <c r="E16" s="497"/>
      <c r="F16" s="151"/>
    </row>
    <row r="17" spans="1:6" ht="15.5" x14ac:dyDescent="0.35">
      <c r="A17" s="4"/>
      <c r="B17" s="231"/>
      <c r="C17" s="498" t="s">
        <v>393</v>
      </c>
      <c r="D17" s="498"/>
      <c r="E17" s="498"/>
      <c r="F17" s="151"/>
    </row>
    <row r="18" spans="1:6" ht="18.75" customHeight="1" x14ac:dyDescent="0.35">
      <c r="A18" s="4"/>
      <c r="B18" s="147"/>
      <c r="C18" s="482" t="s">
        <v>394</v>
      </c>
      <c r="D18" s="482"/>
      <c r="E18" s="482"/>
      <c r="F18" s="151"/>
    </row>
    <row r="19" spans="1:6" ht="15.75" customHeight="1" x14ac:dyDescent="0.35">
      <c r="A19" s="4"/>
      <c r="B19" s="4"/>
      <c r="C19" s="4"/>
      <c r="D19" s="4"/>
      <c r="E19" s="4"/>
      <c r="F19" s="151"/>
    </row>
    <row r="20" spans="1:6" ht="15.5" x14ac:dyDescent="0.35">
      <c r="A20" s="4"/>
      <c r="B20" s="148"/>
      <c r="C20" s="483"/>
      <c r="D20" s="483"/>
      <c r="E20" s="247"/>
      <c r="F20" s="151"/>
    </row>
    <row r="21" spans="1:6" ht="15.5" x14ac:dyDescent="0.35">
      <c r="A21" s="4"/>
      <c r="B21" s="147"/>
      <c r="C21" s="482"/>
      <c r="D21" s="482"/>
      <c r="E21" s="4"/>
      <c r="F21" s="151"/>
    </row>
    <row r="22" spans="1:6" ht="19.5" customHeight="1" x14ac:dyDescent="0.35">
      <c r="A22" s="4"/>
      <c r="B22" s="148"/>
      <c r="C22" s="483" t="s">
        <v>300</v>
      </c>
      <c r="D22" s="483"/>
      <c r="E22" s="483"/>
      <c r="F22" s="151"/>
    </row>
    <row r="23" spans="1:6" ht="15.5" x14ac:dyDescent="0.35">
      <c r="A23" s="6"/>
      <c r="B23" s="147"/>
      <c r="C23" s="482" t="s">
        <v>241</v>
      </c>
      <c r="D23" s="482"/>
      <c r="E23" s="482"/>
      <c r="F23" s="151"/>
    </row>
    <row r="24" spans="1:6" ht="20.25" customHeight="1" x14ac:dyDescent="0.35">
      <c r="A24" s="6"/>
      <c r="B24" s="6"/>
      <c r="C24" s="234"/>
      <c r="E24" s="151"/>
      <c r="F24" s="151"/>
    </row>
  </sheetData>
  <mergeCells count="30">
    <mergeCell ref="A9:A10"/>
    <mergeCell ref="A7:A8"/>
    <mergeCell ref="C13:C14"/>
    <mergeCell ref="D13:D14"/>
    <mergeCell ref="E13:E14"/>
    <mergeCell ref="A13:A14"/>
    <mergeCell ref="A11:A12"/>
    <mergeCell ref="C7:C8"/>
    <mergeCell ref="D7:D8"/>
    <mergeCell ref="E7:E8"/>
    <mergeCell ref="E9:E10"/>
    <mergeCell ref="C11:C12"/>
    <mergeCell ref="D11:D12"/>
    <mergeCell ref="E11:E12"/>
    <mergeCell ref="D9:D10"/>
    <mergeCell ref="C9:C10"/>
    <mergeCell ref="C23:E23"/>
    <mergeCell ref="C20:D20"/>
    <mergeCell ref="C21:D21"/>
    <mergeCell ref="C22:E22"/>
    <mergeCell ref="C16:E16"/>
    <mergeCell ref="C17:E17"/>
    <mergeCell ref="C18:E18"/>
    <mergeCell ref="A5:A6"/>
    <mergeCell ref="B5:B6"/>
    <mergeCell ref="C5:C6"/>
    <mergeCell ref="D5:D6"/>
    <mergeCell ref="A1:E1"/>
    <mergeCell ref="A2:E2"/>
    <mergeCell ref="E5:E6"/>
  </mergeCells>
  <pageMargins left="0.70866141732283472" right="0.70866141732283472" top="0.74803149606299213" bottom="0.74803149606299213" header="0.31496062992125984" footer="0.31496062992125984"/>
  <pageSetup paperSize="5" scale="9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</vt:i4>
      </vt:variant>
    </vt:vector>
  </HeadingPairs>
  <TitlesOfParts>
    <vt:vector size="19" baseType="lpstr">
      <vt:lpstr>Maret (2)</vt:lpstr>
      <vt:lpstr>DUK (3)</vt:lpstr>
      <vt:lpstr>DUK (2)</vt:lpstr>
      <vt:lpstr>KGB 2020</vt:lpstr>
      <vt:lpstr>Daftar Nominatif Pegawai</vt:lpstr>
      <vt:lpstr>dATA Pegawai masa kerja</vt:lpstr>
      <vt:lpstr>KGB (2)</vt:lpstr>
      <vt:lpstr>KARPEG</vt:lpstr>
      <vt:lpstr>KENAIKAN PANGKAT (2)</vt:lpstr>
      <vt:lpstr>KARIS DAN KARSU</vt:lpstr>
      <vt:lpstr>PENSIUN</vt:lpstr>
      <vt:lpstr>TASPEN 1</vt:lpstr>
      <vt:lpstr>KENAIKAN PANGKAT</vt:lpstr>
      <vt:lpstr>THL</vt:lpstr>
      <vt:lpstr>'KENAIKAN PANGKAT'!Print_Area</vt:lpstr>
      <vt:lpstr>'Maret (2)'!Print_Area</vt:lpstr>
      <vt:lpstr>'DUK (2)'!Print_Titles</vt:lpstr>
      <vt:lpstr>'DUK (3)'!Print_Titles</vt:lpstr>
      <vt:lpstr>'Maret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Hery Susanto</dc:creator>
  <cp:lastModifiedBy>Acer Aspire 5</cp:lastModifiedBy>
  <cp:lastPrinted>2022-06-07T07:51:27Z</cp:lastPrinted>
  <dcterms:created xsi:type="dcterms:W3CDTF">2018-07-24T03:41:06Z</dcterms:created>
  <dcterms:modified xsi:type="dcterms:W3CDTF">2022-06-07T07:53:19Z</dcterms:modified>
</cp:coreProperties>
</file>